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385" yWindow="-90" windowWidth="19050" windowHeight="7635" tabRatio="528"/>
  </bookViews>
  <sheets>
    <sheet name="RESULTAT GLOBAL" sheetId="1" r:id="rId1"/>
    <sheet name="SAISIE HOTEL RESTAURANT" sheetId="2" r:id="rId2"/>
    <sheet name="PLAN D'ACTION" sheetId="5" r:id="rId3"/>
    <sheet name="PLAN D'ACTIONS" sheetId="3" state="hidden" r:id="rId4"/>
    <sheet name="Feuil1" sheetId="4" state="hidden" r:id="rId5"/>
  </sheets>
  <definedNames>
    <definedName name="_xlnm._FilterDatabase" localSheetId="2" hidden="1">'PLAN D''ACTION'!$A$3:$H$66</definedName>
    <definedName name="_xlnm._FilterDatabase" localSheetId="3" hidden="1">'PLAN D''ACTIONS'!$A$3:$H$439</definedName>
    <definedName name="_xlnm._FilterDatabase" localSheetId="1" hidden="1">'SAISIE HOTEL RESTAURANT'!$A$1:$CI$514</definedName>
    <definedName name="LISTE" localSheetId="2">#REF!</definedName>
    <definedName name="LISTE" localSheetId="3">#REF!</definedName>
    <definedName name="LISTE" localSheetId="0">'RESULTAT GLOBAL'!#REF!</definedName>
    <definedName name="LISTE">#REF!</definedName>
    <definedName name="TF_IH" localSheetId="2">#REF!</definedName>
    <definedName name="TF_IH" localSheetId="3">#REF!</definedName>
    <definedName name="TF_IH">#REF!</definedName>
    <definedName name="Z_FE7C3A2D_248C_4A9B_BDED_9C53F960F2AB__wvu_Cols" localSheetId="1">'SAISIE HOTEL RESTAURANT'!$R$1:$S$1874</definedName>
    <definedName name="Z_FE7C3A2D_248C_4A9B_BDED_9C53F960F2AB__wvu_FilterData" localSheetId="1">'SAISIE HOTEL RESTAURANT'!$G$2:$BZ$504</definedName>
    <definedName name="Z_FE7C3A2D_248C_4A9B_BDED_9C53F960F2AB__wvu_PrintArea" localSheetId="0">'RESULTAT GLOBAL'!$B$2:$K$61</definedName>
    <definedName name="Z_FE7C3A2D_248C_4A9B_BDED_9C53F960F2AB__wvu_PrintArea" localSheetId="1">'SAISIE HOTEL RESTAURANT'!$K$1:$Q$504</definedName>
    <definedName name="Z_FE7C3A2D_248C_4A9B_BDED_9C53F960F2AB__wvu_Rows" localSheetId="0">'RESULTAT GLOBAL'!#REF!</definedName>
    <definedName name="_xlnm.Print_Area" localSheetId="0">'RESULTAT GLOBAL'!$B$2:$K$83</definedName>
    <definedName name="_xlnm.Print_Area" localSheetId="1">'SAISIE HOTEL RESTAURANT'!$K$1:$R$513</definedName>
  </definedNames>
  <calcPr calcId="145621"/>
</workbook>
</file>

<file path=xl/calcChain.xml><?xml version="1.0" encoding="utf-8"?>
<calcChain xmlns="http://schemas.openxmlformats.org/spreadsheetml/2006/main">
  <c r="F439" i="3" l="1"/>
  <c r="E439" i="3"/>
  <c r="D439" i="3"/>
  <c r="C439" i="3"/>
  <c r="B439" i="3"/>
  <c r="A439" i="3"/>
  <c r="F438" i="3"/>
  <c r="E438" i="3"/>
  <c r="D438" i="3"/>
  <c r="C438" i="3"/>
  <c r="B438" i="3"/>
  <c r="A438" i="3"/>
  <c r="F437" i="3"/>
  <c r="E437" i="3"/>
  <c r="D437" i="3"/>
  <c r="C437" i="3"/>
  <c r="B437" i="3"/>
  <c r="A437" i="3"/>
  <c r="F436" i="3"/>
  <c r="E436" i="3"/>
  <c r="D436" i="3"/>
  <c r="C436" i="3"/>
  <c r="B436" i="3"/>
  <c r="A436" i="3"/>
  <c r="F435" i="3"/>
  <c r="E435" i="3"/>
  <c r="D435" i="3"/>
  <c r="C435" i="3"/>
  <c r="B435" i="3"/>
  <c r="A435" i="3"/>
  <c r="F434" i="3"/>
  <c r="E434" i="3"/>
  <c r="D434" i="3"/>
  <c r="C434" i="3"/>
  <c r="B434" i="3"/>
  <c r="A434" i="3"/>
  <c r="F433" i="3"/>
  <c r="E433" i="3"/>
  <c r="D433" i="3"/>
  <c r="C433" i="3"/>
  <c r="B433" i="3"/>
  <c r="A433" i="3"/>
  <c r="F432" i="3"/>
  <c r="E432" i="3"/>
  <c r="D432" i="3"/>
  <c r="C432" i="3"/>
  <c r="B432" i="3"/>
  <c r="A432" i="3"/>
  <c r="F431" i="3"/>
  <c r="E431" i="3"/>
  <c r="D431" i="3"/>
  <c r="C431" i="3"/>
  <c r="B431" i="3"/>
  <c r="A431" i="3"/>
  <c r="F430" i="3"/>
  <c r="E430" i="3"/>
  <c r="D430" i="3"/>
  <c r="C430" i="3"/>
  <c r="B430" i="3"/>
  <c r="A430" i="3"/>
  <c r="F429" i="3"/>
  <c r="E429" i="3"/>
  <c r="D429" i="3"/>
  <c r="C429" i="3"/>
  <c r="B429" i="3"/>
  <c r="A429" i="3"/>
  <c r="F428" i="3"/>
  <c r="E428" i="3"/>
  <c r="D428" i="3"/>
  <c r="C428" i="3"/>
  <c r="B428" i="3"/>
  <c r="A428" i="3"/>
  <c r="F427" i="3"/>
  <c r="E427" i="3"/>
  <c r="D427" i="3"/>
  <c r="C427" i="3"/>
  <c r="B427" i="3"/>
  <c r="A427" i="3"/>
  <c r="F426" i="3"/>
  <c r="E426" i="3"/>
  <c r="D426" i="3"/>
  <c r="C426" i="3"/>
  <c r="B426" i="3"/>
  <c r="A426" i="3"/>
  <c r="F425" i="3"/>
  <c r="E425" i="3"/>
  <c r="D425" i="3"/>
  <c r="C425" i="3"/>
  <c r="B425" i="3"/>
  <c r="A425" i="3"/>
  <c r="F424" i="3"/>
  <c r="E424" i="3"/>
  <c r="D424" i="3"/>
  <c r="C424" i="3"/>
  <c r="B424" i="3"/>
  <c r="A424" i="3"/>
  <c r="F423" i="3"/>
  <c r="E423" i="3"/>
  <c r="D423" i="3"/>
  <c r="C423" i="3"/>
  <c r="B423" i="3"/>
  <c r="A423" i="3"/>
  <c r="F422" i="3"/>
  <c r="E422" i="3"/>
  <c r="D422" i="3"/>
  <c r="C422" i="3"/>
  <c r="B422" i="3"/>
  <c r="A422" i="3"/>
  <c r="F421" i="3"/>
  <c r="E421" i="3"/>
  <c r="D421" i="3"/>
  <c r="C421" i="3"/>
  <c r="B421" i="3"/>
  <c r="A421" i="3"/>
  <c r="F420" i="3"/>
  <c r="E420" i="3"/>
  <c r="D420" i="3"/>
  <c r="C420" i="3"/>
  <c r="B420" i="3"/>
  <c r="A420" i="3"/>
  <c r="F419" i="3"/>
  <c r="E419" i="3"/>
  <c r="D419" i="3"/>
  <c r="C419" i="3"/>
  <c r="B419" i="3"/>
  <c r="A419" i="3"/>
  <c r="F418" i="3"/>
  <c r="E418" i="3"/>
  <c r="D418" i="3"/>
  <c r="C418" i="3"/>
  <c r="B418" i="3"/>
  <c r="A418" i="3"/>
  <c r="F417" i="3"/>
  <c r="E417" i="3"/>
  <c r="D417" i="3"/>
  <c r="C417" i="3"/>
  <c r="B417" i="3"/>
  <c r="A417" i="3"/>
  <c r="F416" i="3"/>
  <c r="E416" i="3"/>
  <c r="D416" i="3"/>
  <c r="C416" i="3"/>
  <c r="B416" i="3"/>
  <c r="A416" i="3"/>
  <c r="F415" i="3"/>
  <c r="E415" i="3"/>
  <c r="D415" i="3"/>
  <c r="C415" i="3"/>
  <c r="B415" i="3"/>
  <c r="A415" i="3"/>
  <c r="F414" i="3"/>
  <c r="E414" i="3"/>
  <c r="D414" i="3"/>
  <c r="C414" i="3"/>
  <c r="B414" i="3"/>
  <c r="A414" i="3"/>
  <c r="F413" i="3"/>
  <c r="E413" i="3"/>
  <c r="D413" i="3"/>
  <c r="C413" i="3"/>
  <c r="B413" i="3"/>
  <c r="A413" i="3"/>
  <c r="F412" i="3"/>
  <c r="E412" i="3"/>
  <c r="D412" i="3"/>
  <c r="C412" i="3"/>
  <c r="B412" i="3"/>
  <c r="A412" i="3"/>
  <c r="F411" i="3"/>
  <c r="E411" i="3"/>
  <c r="D411" i="3"/>
  <c r="C411" i="3"/>
  <c r="B411" i="3"/>
  <c r="A411" i="3"/>
  <c r="F410" i="3"/>
  <c r="E410" i="3"/>
  <c r="D410" i="3"/>
  <c r="C410" i="3"/>
  <c r="B410" i="3"/>
  <c r="A410" i="3"/>
  <c r="F409" i="3"/>
  <c r="E409" i="3"/>
  <c r="D409" i="3"/>
  <c r="C409" i="3"/>
  <c r="B409" i="3"/>
  <c r="A409" i="3"/>
  <c r="F408" i="3"/>
  <c r="E408" i="3"/>
  <c r="D408" i="3"/>
  <c r="C408" i="3"/>
  <c r="B408" i="3"/>
  <c r="A408" i="3"/>
  <c r="F407" i="3"/>
  <c r="E407" i="3"/>
  <c r="D407" i="3"/>
  <c r="C407" i="3"/>
  <c r="B407" i="3"/>
  <c r="A407" i="3"/>
  <c r="F406" i="3"/>
  <c r="E406" i="3"/>
  <c r="D406" i="3"/>
  <c r="C406" i="3"/>
  <c r="B406" i="3"/>
  <c r="A406" i="3"/>
  <c r="F405" i="3"/>
  <c r="E405" i="3"/>
  <c r="D405" i="3"/>
  <c r="C405" i="3"/>
  <c r="B405" i="3"/>
  <c r="A405" i="3"/>
  <c r="F404" i="3"/>
  <c r="E404" i="3"/>
  <c r="D404" i="3"/>
  <c r="C404" i="3"/>
  <c r="B404" i="3"/>
  <c r="A404" i="3"/>
  <c r="F403" i="3"/>
  <c r="E403" i="3"/>
  <c r="D403" i="3"/>
  <c r="C403" i="3"/>
  <c r="B403" i="3"/>
  <c r="A403" i="3"/>
  <c r="F402" i="3"/>
  <c r="E402" i="3"/>
  <c r="D402" i="3"/>
  <c r="C402" i="3"/>
  <c r="B402" i="3"/>
  <c r="A402" i="3"/>
  <c r="F401" i="3"/>
  <c r="E401" i="3"/>
  <c r="D401" i="3"/>
  <c r="C401" i="3"/>
  <c r="B401" i="3"/>
  <c r="A401" i="3"/>
  <c r="F400" i="3"/>
  <c r="E400" i="3"/>
  <c r="D400" i="3"/>
  <c r="C400" i="3"/>
  <c r="B400" i="3"/>
  <c r="A400" i="3"/>
  <c r="F399" i="3"/>
  <c r="E399" i="3"/>
  <c r="D399" i="3"/>
  <c r="C399" i="3"/>
  <c r="B399" i="3"/>
  <c r="A399" i="3"/>
  <c r="F398" i="3"/>
  <c r="E398" i="3"/>
  <c r="D398" i="3"/>
  <c r="C398" i="3"/>
  <c r="B398" i="3"/>
  <c r="A398" i="3"/>
  <c r="F397" i="3"/>
  <c r="E397" i="3"/>
  <c r="D397" i="3"/>
  <c r="C397" i="3"/>
  <c r="B397" i="3"/>
  <c r="A397" i="3"/>
  <c r="F396" i="3"/>
  <c r="E396" i="3"/>
  <c r="D396" i="3"/>
  <c r="C396" i="3"/>
  <c r="B396" i="3"/>
  <c r="A396" i="3"/>
  <c r="F395" i="3"/>
  <c r="E395" i="3"/>
  <c r="D395" i="3"/>
  <c r="C395" i="3"/>
  <c r="B395" i="3"/>
  <c r="A395" i="3"/>
  <c r="F394" i="3"/>
  <c r="E394" i="3"/>
  <c r="D394" i="3"/>
  <c r="C394" i="3"/>
  <c r="B394" i="3"/>
  <c r="A394" i="3"/>
  <c r="F393" i="3"/>
  <c r="E393" i="3"/>
  <c r="D393" i="3"/>
  <c r="C393" i="3"/>
  <c r="B393" i="3"/>
  <c r="A393" i="3"/>
  <c r="F392" i="3"/>
  <c r="E392" i="3"/>
  <c r="D392" i="3"/>
  <c r="C392" i="3"/>
  <c r="B392" i="3"/>
  <c r="A392" i="3"/>
  <c r="F391" i="3"/>
  <c r="E391" i="3"/>
  <c r="D391" i="3"/>
  <c r="C391" i="3"/>
  <c r="B391" i="3"/>
  <c r="A391" i="3"/>
  <c r="F390" i="3"/>
  <c r="E390" i="3"/>
  <c r="D390" i="3"/>
  <c r="C390" i="3"/>
  <c r="B390" i="3"/>
  <c r="A390" i="3"/>
  <c r="F389" i="3"/>
  <c r="E389" i="3"/>
  <c r="D389" i="3"/>
  <c r="C389" i="3"/>
  <c r="B389" i="3"/>
  <c r="A389" i="3"/>
  <c r="F388" i="3"/>
  <c r="E388" i="3"/>
  <c r="D388" i="3"/>
  <c r="C388" i="3"/>
  <c r="B388" i="3"/>
  <c r="A388" i="3"/>
  <c r="F387" i="3"/>
  <c r="E387" i="3"/>
  <c r="D387" i="3"/>
  <c r="C387" i="3"/>
  <c r="B387" i="3"/>
  <c r="A387" i="3"/>
  <c r="F386" i="3"/>
  <c r="E386" i="3"/>
  <c r="D386" i="3"/>
  <c r="C386" i="3"/>
  <c r="B386" i="3"/>
  <c r="A386" i="3"/>
  <c r="F385" i="3"/>
  <c r="E385" i="3"/>
  <c r="D385" i="3"/>
  <c r="C385" i="3"/>
  <c r="B385" i="3"/>
  <c r="A385" i="3"/>
  <c r="F384" i="3"/>
  <c r="E384" i="3"/>
  <c r="D384" i="3"/>
  <c r="C384" i="3"/>
  <c r="B384" i="3"/>
  <c r="A384" i="3"/>
  <c r="F383" i="3"/>
  <c r="E383" i="3"/>
  <c r="D383" i="3"/>
  <c r="C383" i="3"/>
  <c r="B383" i="3"/>
  <c r="A383" i="3"/>
  <c r="F382" i="3"/>
  <c r="E382" i="3"/>
  <c r="D382" i="3"/>
  <c r="C382" i="3"/>
  <c r="B382" i="3"/>
  <c r="A382" i="3"/>
  <c r="F381" i="3"/>
  <c r="E381" i="3"/>
  <c r="D381" i="3"/>
  <c r="C381" i="3"/>
  <c r="B381" i="3"/>
  <c r="A381" i="3"/>
  <c r="F380" i="3"/>
  <c r="E380" i="3"/>
  <c r="D380" i="3"/>
  <c r="C380" i="3"/>
  <c r="B380" i="3"/>
  <c r="A380" i="3"/>
  <c r="F379" i="3"/>
  <c r="E379" i="3"/>
  <c r="D379" i="3"/>
  <c r="C379" i="3"/>
  <c r="B379" i="3"/>
  <c r="A379" i="3"/>
  <c r="F378" i="3"/>
  <c r="E378" i="3"/>
  <c r="D378" i="3"/>
  <c r="C378" i="3"/>
  <c r="B378" i="3"/>
  <c r="A378" i="3"/>
  <c r="F377" i="3"/>
  <c r="E377" i="3"/>
  <c r="D377" i="3"/>
  <c r="C377" i="3"/>
  <c r="B377" i="3"/>
  <c r="A377" i="3"/>
  <c r="F376" i="3"/>
  <c r="E376" i="3"/>
  <c r="D376" i="3"/>
  <c r="C376" i="3"/>
  <c r="B376" i="3"/>
  <c r="A376" i="3"/>
  <c r="F375" i="3"/>
  <c r="E375" i="3"/>
  <c r="D375" i="3"/>
  <c r="C375" i="3"/>
  <c r="B375" i="3"/>
  <c r="A375" i="3"/>
  <c r="F374" i="3"/>
  <c r="E374" i="3"/>
  <c r="D374" i="3"/>
  <c r="C374" i="3"/>
  <c r="B374" i="3"/>
  <c r="A374" i="3"/>
  <c r="F373" i="3"/>
  <c r="E373" i="3"/>
  <c r="D373" i="3"/>
  <c r="C373" i="3"/>
  <c r="B373" i="3"/>
  <c r="A373" i="3"/>
  <c r="F372" i="3"/>
  <c r="E372" i="3"/>
  <c r="D372" i="3"/>
  <c r="C372" i="3"/>
  <c r="B372" i="3"/>
  <c r="A372" i="3"/>
  <c r="F371" i="3"/>
  <c r="E371" i="3"/>
  <c r="D371" i="3"/>
  <c r="C371" i="3"/>
  <c r="B371" i="3"/>
  <c r="A371" i="3"/>
  <c r="F370" i="3"/>
  <c r="E370" i="3"/>
  <c r="D370" i="3"/>
  <c r="C370" i="3"/>
  <c r="B370" i="3"/>
  <c r="A370" i="3"/>
  <c r="F369" i="3"/>
  <c r="E369" i="3"/>
  <c r="D369" i="3"/>
  <c r="C369" i="3"/>
  <c r="B369" i="3"/>
  <c r="A369" i="3"/>
  <c r="F368" i="3"/>
  <c r="E368" i="3"/>
  <c r="D368" i="3"/>
  <c r="C368" i="3"/>
  <c r="B368" i="3"/>
  <c r="A368" i="3"/>
  <c r="F367" i="3"/>
  <c r="E367" i="3"/>
  <c r="D367" i="3"/>
  <c r="C367" i="3"/>
  <c r="B367" i="3"/>
  <c r="A367" i="3"/>
  <c r="F366" i="3"/>
  <c r="E366" i="3"/>
  <c r="D366" i="3"/>
  <c r="C366" i="3"/>
  <c r="B366" i="3"/>
  <c r="A366" i="3"/>
  <c r="F365" i="3"/>
  <c r="E365" i="3"/>
  <c r="D365" i="3"/>
  <c r="C365" i="3"/>
  <c r="B365" i="3"/>
  <c r="A365" i="3"/>
  <c r="F364" i="3"/>
  <c r="E364" i="3"/>
  <c r="D364" i="3"/>
  <c r="C364" i="3"/>
  <c r="B364" i="3"/>
  <c r="A364" i="3"/>
  <c r="F363" i="3"/>
  <c r="E363" i="3"/>
  <c r="D363" i="3"/>
  <c r="C363" i="3"/>
  <c r="B363" i="3"/>
  <c r="A363" i="3"/>
  <c r="F362" i="3"/>
  <c r="E362" i="3"/>
  <c r="D362" i="3"/>
  <c r="C362" i="3"/>
  <c r="B362" i="3"/>
  <c r="A362" i="3"/>
  <c r="F361" i="3"/>
  <c r="E361" i="3"/>
  <c r="D361" i="3"/>
  <c r="C361" i="3"/>
  <c r="B361" i="3"/>
  <c r="A361" i="3"/>
  <c r="F360" i="3"/>
  <c r="E360" i="3"/>
  <c r="D360" i="3"/>
  <c r="C360" i="3"/>
  <c r="B360" i="3"/>
  <c r="A360" i="3"/>
  <c r="F359" i="3"/>
  <c r="E359" i="3"/>
  <c r="D359" i="3"/>
  <c r="C359" i="3"/>
  <c r="B359" i="3"/>
  <c r="A359" i="3"/>
  <c r="F358" i="3"/>
  <c r="E358" i="3"/>
  <c r="D358" i="3"/>
  <c r="C358" i="3"/>
  <c r="B358" i="3"/>
  <c r="A358" i="3"/>
  <c r="F357" i="3"/>
  <c r="E357" i="3"/>
  <c r="D357" i="3"/>
  <c r="C357" i="3"/>
  <c r="B357" i="3"/>
  <c r="A357" i="3"/>
  <c r="F356" i="3"/>
  <c r="E356" i="3"/>
  <c r="D356" i="3"/>
  <c r="C356" i="3"/>
  <c r="B356" i="3"/>
  <c r="A356" i="3"/>
  <c r="F355" i="3"/>
  <c r="E355" i="3"/>
  <c r="D355" i="3"/>
  <c r="C355" i="3"/>
  <c r="B355" i="3"/>
  <c r="A355" i="3"/>
  <c r="F354" i="3"/>
  <c r="E354" i="3"/>
  <c r="D354" i="3"/>
  <c r="C354" i="3"/>
  <c r="B354" i="3"/>
  <c r="A354" i="3"/>
  <c r="F353" i="3"/>
  <c r="E353" i="3"/>
  <c r="D353" i="3"/>
  <c r="C353" i="3"/>
  <c r="B353" i="3"/>
  <c r="A353" i="3"/>
  <c r="F352" i="3"/>
  <c r="E352" i="3"/>
  <c r="D352" i="3"/>
  <c r="C352" i="3"/>
  <c r="B352" i="3"/>
  <c r="A352" i="3"/>
  <c r="F351" i="3"/>
  <c r="E351" i="3"/>
  <c r="D351" i="3"/>
  <c r="C351" i="3"/>
  <c r="B351" i="3"/>
  <c r="A351" i="3"/>
  <c r="F350" i="3"/>
  <c r="E350" i="3"/>
  <c r="D350" i="3"/>
  <c r="C350" i="3"/>
  <c r="B350" i="3"/>
  <c r="A350" i="3"/>
  <c r="F349" i="3"/>
  <c r="E349" i="3"/>
  <c r="D349" i="3"/>
  <c r="C349" i="3"/>
  <c r="B349" i="3"/>
  <c r="A349" i="3"/>
  <c r="F348" i="3"/>
  <c r="E348" i="3"/>
  <c r="D348" i="3"/>
  <c r="C348" i="3"/>
  <c r="B348" i="3"/>
  <c r="A348" i="3"/>
  <c r="F347" i="3"/>
  <c r="E347" i="3"/>
  <c r="D347" i="3"/>
  <c r="C347" i="3"/>
  <c r="B347" i="3"/>
  <c r="A347" i="3"/>
  <c r="F346" i="3"/>
  <c r="E346" i="3"/>
  <c r="D346" i="3"/>
  <c r="C346" i="3"/>
  <c r="B346" i="3"/>
  <c r="A346" i="3"/>
  <c r="F345" i="3"/>
  <c r="E345" i="3"/>
  <c r="D345" i="3"/>
  <c r="C345" i="3"/>
  <c r="B345" i="3"/>
  <c r="A345" i="3"/>
  <c r="F344" i="3"/>
  <c r="E344" i="3"/>
  <c r="D344" i="3"/>
  <c r="C344" i="3"/>
  <c r="B344" i="3"/>
  <c r="A344" i="3"/>
  <c r="F343" i="3"/>
  <c r="E343" i="3"/>
  <c r="D343" i="3"/>
  <c r="C343" i="3"/>
  <c r="B343" i="3"/>
  <c r="A343" i="3"/>
  <c r="F342" i="3"/>
  <c r="B342" i="3"/>
  <c r="F341" i="3"/>
  <c r="E341" i="3"/>
  <c r="D341" i="3"/>
  <c r="C341" i="3"/>
  <c r="B341" i="3"/>
  <c r="A341" i="3"/>
  <c r="F340" i="3"/>
  <c r="E340" i="3"/>
  <c r="D340" i="3"/>
  <c r="C340" i="3"/>
  <c r="B340" i="3"/>
  <c r="A340" i="3"/>
  <c r="F339" i="3"/>
  <c r="E339" i="3"/>
  <c r="D339" i="3"/>
  <c r="C339" i="3"/>
  <c r="B339" i="3"/>
  <c r="A339" i="3"/>
  <c r="F338" i="3"/>
  <c r="E338" i="3"/>
  <c r="D338" i="3"/>
  <c r="C338" i="3"/>
  <c r="B338" i="3"/>
  <c r="A338" i="3"/>
  <c r="F337" i="3"/>
  <c r="E337" i="3"/>
  <c r="D337" i="3"/>
  <c r="C337" i="3"/>
  <c r="B337" i="3"/>
  <c r="A337" i="3"/>
  <c r="F336" i="3"/>
  <c r="E336" i="3"/>
  <c r="D336" i="3"/>
  <c r="C336" i="3"/>
  <c r="B336" i="3"/>
  <c r="A336" i="3"/>
  <c r="F335" i="3"/>
  <c r="E335" i="3"/>
  <c r="D335" i="3"/>
  <c r="C335" i="3"/>
  <c r="B335" i="3"/>
  <c r="A335" i="3"/>
  <c r="F334" i="3"/>
  <c r="E334" i="3"/>
  <c r="D334" i="3"/>
  <c r="C334" i="3"/>
  <c r="B334" i="3"/>
  <c r="A334" i="3"/>
  <c r="F333" i="3"/>
  <c r="E333" i="3"/>
  <c r="D333" i="3"/>
  <c r="C333" i="3"/>
  <c r="B333" i="3"/>
  <c r="A333" i="3"/>
  <c r="F332" i="3"/>
  <c r="E332" i="3"/>
  <c r="D332" i="3"/>
  <c r="C332" i="3"/>
  <c r="B332" i="3"/>
  <c r="A332" i="3"/>
  <c r="F331" i="3"/>
  <c r="E331" i="3"/>
  <c r="D331" i="3"/>
  <c r="C331" i="3"/>
  <c r="B331" i="3"/>
  <c r="A331" i="3"/>
  <c r="F330" i="3"/>
  <c r="E330" i="3"/>
  <c r="D330" i="3"/>
  <c r="C330" i="3"/>
  <c r="B330" i="3"/>
  <c r="A330" i="3"/>
  <c r="F329" i="3"/>
  <c r="E329" i="3"/>
  <c r="D329" i="3"/>
  <c r="C329" i="3"/>
  <c r="B329" i="3"/>
  <c r="A329" i="3"/>
  <c r="F328" i="3"/>
  <c r="E328" i="3"/>
  <c r="D328" i="3"/>
  <c r="C328" i="3"/>
  <c r="B328" i="3"/>
  <c r="A328" i="3"/>
  <c r="F327" i="3"/>
  <c r="E327" i="3"/>
  <c r="D327" i="3"/>
  <c r="C327" i="3"/>
  <c r="B327" i="3"/>
  <c r="A327" i="3"/>
  <c r="F326" i="3"/>
  <c r="E326" i="3"/>
  <c r="D326" i="3"/>
  <c r="C326" i="3"/>
  <c r="B326" i="3"/>
  <c r="A326" i="3"/>
  <c r="F325" i="3"/>
  <c r="E325" i="3"/>
  <c r="D325" i="3"/>
  <c r="C325" i="3"/>
  <c r="B325" i="3"/>
  <c r="A325" i="3"/>
  <c r="F324" i="3"/>
  <c r="E324" i="3"/>
  <c r="D324" i="3"/>
  <c r="C324" i="3"/>
  <c r="B324" i="3"/>
  <c r="A324" i="3"/>
  <c r="B323" i="3"/>
  <c r="F322" i="3"/>
  <c r="E322" i="3"/>
  <c r="D322" i="3"/>
  <c r="C322" i="3"/>
  <c r="B322" i="3"/>
  <c r="A322" i="3"/>
  <c r="F321" i="3"/>
  <c r="E321" i="3"/>
  <c r="D321" i="3"/>
  <c r="C321" i="3"/>
  <c r="B321" i="3"/>
  <c r="A321" i="3"/>
  <c r="F320" i="3"/>
  <c r="E320" i="3"/>
  <c r="D320" i="3"/>
  <c r="C320" i="3"/>
  <c r="B320" i="3"/>
  <c r="A320" i="3"/>
  <c r="F319" i="3"/>
  <c r="E319" i="3"/>
  <c r="D319" i="3"/>
  <c r="C319" i="3"/>
  <c r="B319" i="3"/>
  <c r="A319" i="3"/>
  <c r="F318" i="3"/>
  <c r="E318" i="3"/>
  <c r="D318" i="3"/>
  <c r="C318" i="3"/>
  <c r="B318" i="3"/>
  <c r="A318" i="3"/>
  <c r="F317" i="3"/>
  <c r="E317" i="3"/>
  <c r="D317" i="3"/>
  <c r="C317" i="3"/>
  <c r="B317" i="3"/>
  <c r="A317" i="3"/>
  <c r="F316" i="3"/>
  <c r="E316" i="3"/>
  <c r="D316" i="3"/>
  <c r="C316" i="3"/>
  <c r="B316" i="3"/>
  <c r="A316" i="3"/>
  <c r="F315" i="3"/>
  <c r="E315" i="3"/>
  <c r="D315" i="3"/>
  <c r="C315" i="3"/>
  <c r="B315" i="3"/>
  <c r="A315" i="3"/>
  <c r="F314" i="3"/>
  <c r="E314" i="3"/>
  <c r="D314" i="3"/>
  <c r="C314" i="3"/>
  <c r="B314" i="3"/>
  <c r="A314" i="3"/>
  <c r="F313" i="3"/>
  <c r="E313" i="3"/>
  <c r="D313" i="3"/>
  <c r="C313" i="3"/>
  <c r="B313" i="3"/>
  <c r="A313" i="3"/>
  <c r="F312" i="3"/>
  <c r="E312" i="3"/>
  <c r="D312" i="3"/>
  <c r="C312" i="3"/>
  <c r="B312" i="3"/>
  <c r="A312" i="3"/>
  <c r="F311" i="3"/>
  <c r="E311" i="3"/>
  <c r="D311" i="3"/>
  <c r="C311" i="3"/>
  <c r="B311" i="3"/>
  <c r="A311" i="3"/>
  <c r="F310" i="3"/>
  <c r="E310" i="3"/>
  <c r="D310" i="3"/>
  <c r="C310" i="3"/>
  <c r="B310" i="3"/>
  <c r="A310" i="3"/>
  <c r="F309" i="3"/>
  <c r="E309" i="3"/>
  <c r="D309" i="3"/>
  <c r="C309" i="3"/>
  <c r="B309" i="3"/>
  <c r="A309" i="3"/>
  <c r="F308" i="3"/>
  <c r="E308" i="3"/>
  <c r="D308" i="3"/>
  <c r="C308" i="3"/>
  <c r="B308" i="3"/>
  <c r="A308" i="3"/>
  <c r="F307" i="3"/>
  <c r="E307" i="3"/>
  <c r="D307" i="3"/>
  <c r="C307" i="3"/>
  <c r="B307" i="3"/>
  <c r="A307" i="3"/>
  <c r="F306" i="3"/>
  <c r="E306" i="3"/>
  <c r="D306" i="3"/>
  <c r="C306" i="3"/>
  <c r="B306" i="3"/>
  <c r="A306" i="3"/>
  <c r="F305" i="3"/>
  <c r="E305" i="3"/>
  <c r="D305" i="3"/>
  <c r="C305" i="3"/>
  <c r="B305" i="3"/>
  <c r="A305" i="3"/>
  <c r="F304" i="3"/>
  <c r="E304" i="3"/>
  <c r="D304" i="3"/>
  <c r="C304" i="3"/>
  <c r="B304" i="3"/>
  <c r="A304" i="3"/>
  <c r="F303" i="3"/>
  <c r="E303" i="3"/>
  <c r="D303" i="3"/>
  <c r="C303" i="3"/>
  <c r="B303" i="3"/>
  <c r="A303" i="3"/>
  <c r="F302" i="3"/>
  <c r="E302" i="3"/>
  <c r="D302" i="3"/>
  <c r="C302" i="3"/>
  <c r="B302" i="3"/>
  <c r="A302" i="3"/>
  <c r="F301" i="3"/>
  <c r="E301" i="3"/>
  <c r="D301" i="3"/>
  <c r="C301" i="3"/>
  <c r="B301" i="3"/>
  <c r="A301" i="3"/>
  <c r="F300" i="3"/>
  <c r="E300" i="3"/>
  <c r="D300" i="3"/>
  <c r="C300" i="3"/>
  <c r="B300" i="3"/>
  <c r="A300" i="3"/>
  <c r="F299" i="3"/>
  <c r="E299" i="3"/>
  <c r="D299" i="3"/>
  <c r="C299" i="3"/>
  <c r="B299" i="3"/>
  <c r="A299" i="3"/>
  <c r="F298" i="3"/>
  <c r="E298" i="3"/>
  <c r="D298" i="3"/>
  <c r="C298" i="3"/>
  <c r="B298" i="3"/>
  <c r="A298" i="3"/>
  <c r="F297" i="3"/>
  <c r="E297" i="3"/>
  <c r="D297" i="3"/>
  <c r="C297" i="3"/>
  <c r="B297" i="3"/>
  <c r="A297" i="3"/>
  <c r="F296" i="3"/>
  <c r="E296" i="3"/>
  <c r="D296" i="3"/>
  <c r="C296" i="3"/>
  <c r="B296" i="3"/>
  <c r="A296" i="3"/>
  <c r="F295" i="3"/>
  <c r="E295" i="3"/>
  <c r="D295" i="3"/>
  <c r="C295" i="3"/>
  <c r="B295" i="3"/>
  <c r="A295" i="3"/>
  <c r="F294" i="3"/>
  <c r="E294" i="3"/>
  <c r="D294" i="3"/>
  <c r="C294" i="3"/>
  <c r="B294" i="3"/>
  <c r="A294" i="3"/>
  <c r="F293" i="3"/>
  <c r="E293" i="3"/>
  <c r="D293" i="3"/>
  <c r="C293" i="3"/>
  <c r="B293" i="3"/>
  <c r="A293" i="3"/>
  <c r="F292" i="3"/>
  <c r="E292" i="3"/>
  <c r="D292" i="3"/>
  <c r="C292" i="3"/>
  <c r="B292" i="3"/>
  <c r="A292" i="3"/>
  <c r="F291" i="3"/>
  <c r="E291" i="3"/>
  <c r="D291" i="3"/>
  <c r="C291" i="3"/>
  <c r="B291" i="3"/>
  <c r="A291" i="3"/>
  <c r="F290" i="3"/>
  <c r="E290" i="3"/>
  <c r="D290" i="3"/>
  <c r="C290" i="3"/>
  <c r="B290" i="3"/>
  <c r="A290" i="3"/>
  <c r="F289" i="3"/>
  <c r="E289" i="3"/>
  <c r="D289" i="3"/>
  <c r="C289" i="3"/>
  <c r="B289" i="3"/>
  <c r="A289" i="3"/>
  <c r="F288" i="3"/>
  <c r="E288" i="3"/>
  <c r="D288" i="3"/>
  <c r="C288" i="3"/>
  <c r="B288" i="3"/>
  <c r="A288" i="3"/>
  <c r="F287" i="3"/>
  <c r="E287" i="3"/>
  <c r="D287" i="3"/>
  <c r="C287" i="3"/>
  <c r="B287" i="3"/>
  <c r="A287" i="3"/>
  <c r="F286" i="3"/>
  <c r="E286" i="3"/>
  <c r="D286" i="3"/>
  <c r="C286" i="3"/>
  <c r="B286" i="3"/>
  <c r="A286" i="3"/>
  <c r="F285" i="3"/>
  <c r="E285" i="3"/>
  <c r="D285" i="3"/>
  <c r="C285" i="3"/>
  <c r="B285" i="3"/>
  <c r="A285" i="3"/>
  <c r="F284" i="3"/>
  <c r="E284" i="3"/>
  <c r="D284" i="3"/>
  <c r="C284" i="3"/>
  <c r="B284" i="3"/>
  <c r="A284" i="3"/>
  <c r="F283" i="3"/>
  <c r="E283" i="3"/>
  <c r="D283" i="3"/>
  <c r="C283" i="3"/>
  <c r="B283" i="3"/>
  <c r="A283" i="3"/>
  <c r="F282" i="3"/>
  <c r="E282" i="3"/>
  <c r="D282" i="3"/>
  <c r="C282" i="3"/>
  <c r="B282" i="3"/>
  <c r="A282" i="3"/>
  <c r="F281" i="3"/>
  <c r="E281" i="3"/>
  <c r="D281" i="3"/>
  <c r="C281" i="3"/>
  <c r="B281" i="3"/>
  <c r="A281" i="3"/>
  <c r="F280" i="3"/>
  <c r="E280" i="3"/>
  <c r="D280" i="3"/>
  <c r="C280" i="3"/>
  <c r="B280" i="3"/>
  <c r="A280" i="3"/>
  <c r="F279" i="3"/>
  <c r="E279" i="3"/>
  <c r="D279" i="3"/>
  <c r="C279" i="3"/>
  <c r="B279" i="3"/>
  <c r="A279" i="3"/>
  <c r="F278" i="3"/>
  <c r="E278" i="3"/>
  <c r="D278" i="3"/>
  <c r="C278" i="3"/>
  <c r="B278" i="3"/>
  <c r="A278" i="3"/>
  <c r="F277" i="3"/>
  <c r="E277" i="3"/>
  <c r="D277" i="3"/>
  <c r="C277" i="3"/>
  <c r="B277" i="3"/>
  <c r="A277" i="3"/>
  <c r="F276" i="3"/>
  <c r="E276" i="3"/>
  <c r="D276" i="3"/>
  <c r="C276" i="3"/>
  <c r="B276" i="3"/>
  <c r="A276" i="3"/>
  <c r="F275" i="3"/>
  <c r="E275" i="3"/>
  <c r="D275" i="3"/>
  <c r="C275" i="3"/>
  <c r="B275" i="3"/>
  <c r="A275" i="3"/>
  <c r="F274" i="3"/>
  <c r="E274" i="3"/>
  <c r="D274" i="3"/>
  <c r="C274" i="3"/>
  <c r="B274" i="3"/>
  <c r="A274" i="3"/>
  <c r="F273" i="3"/>
  <c r="E273" i="3"/>
  <c r="D273" i="3"/>
  <c r="C273" i="3"/>
  <c r="B273" i="3"/>
  <c r="A273" i="3"/>
  <c r="F272" i="3"/>
  <c r="E272" i="3"/>
  <c r="D272" i="3"/>
  <c r="C272" i="3"/>
  <c r="B272" i="3"/>
  <c r="A272" i="3"/>
  <c r="F271" i="3"/>
  <c r="E271" i="3"/>
  <c r="D271" i="3"/>
  <c r="C271" i="3"/>
  <c r="B271" i="3"/>
  <c r="A271" i="3"/>
  <c r="F270" i="3"/>
  <c r="E270" i="3"/>
  <c r="D270" i="3"/>
  <c r="C270" i="3"/>
  <c r="B270" i="3"/>
  <c r="A270" i="3"/>
  <c r="F269" i="3"/>
  <c r="E269" i="3"/>
  <c r="D269" i="3"/>
  <c r="C269" i="3"/>
  <c r="B269" i="3"/>
  <c r="A269" i="3"/>
  <c r="F268" i="3"/>
  <c r="E268" i="3"/>
  <c r="D268" i="3"/>
  <c r="C268" i="3"/>
  <c r="B268" i="3"/>
  <c r="A268" i="3"/>
  <c r="F267" i="3"/>
  <c r="E267" i="3"/>
  <c r="D267" i="3"/>
  <c r="C267" i="3"/>
  <c r="B267" i="3"/>
  <c r="A267" i="3"/>
  <c r="F266" i="3"/>
  <c r="E266" i="3"/>
  <c r="D266" i="3"/>
  <c r="C266" i="3"/>
  <c r="B266" i="3"/>
  <c r="A266" i="3"/>
  <c r="F265" i="3"/>
  <c r="E265" i="3"/>
  <c r="D265" i="3"/>
  <c r="C265" i="3"/>
  <c r="B265" i="3"/>
  <c r="A265" i="3"/>
  <c r="F264" i="3"/>
  <c r="E264" i="3"/>
  <c r="D264" i="3"/>
  <c r="C264" i="3"/>
  <c r="B264" i="3"/>
  <c r="A264" i="3"/>
  <c r="F263" i="3"/>
  <c r="E263" i="3"/>
  <c r="D263" i="3"/>
  <c r="C263" i="3"/>
  <c r="B263" i="3"/>
  <c r="A263" i="3"/>
  <c r="F262" i="3"/>
  <c r="E262" i="3"/>
  <c r="D262" i="3"/>
  <c r="C262" i="3"/>
  <c r="B262" i="3"/>
  <c r="A262" i="3"/>
  <c r="F261" i="3"/>
  <c r="E261" i="3"/>
  <c r="D261" i="3"/>
  <c r="C261" i="3"/>
  <c r="B261" i="3"/>
  <c r="A261" i="3"/>
  <c r="F260" i="3"/>
  <c r="E260" i="3"/>
  <c r="D260" i="3"/>
  <c r="C260" i="3"/>
  <c r="B260" i="3"/>
  <c r="A260" i="3"/>
  <c r="F259" i="3"/>
  <c r="E259" i="3"/>
  <c r="D259" i="3"/>
  <c r="C259" i="3"/>
  <c r="B259" i="3"/>
  <c r="A259" i="3"/>
  <c r="F258" i="3"/>
  <c r="E258" i="3"/>
  <c r="D258" i="3"/>
  <c r="C258" i="3"/>
  <c r="B258" i="3"/>
  <c r="A258" i="3"/>
  <c r="F257" i="3"/>
  <c r="E257" i="3"/>
  <c r="D257" i="3"/>
  <c r="C257" i="3"/>
  <c r="B257" i="3"/>
  <c r="A257" i="3"/>
  <c r="F256" i="3"/>
  <c r="E256" i="3"/>
  <c r="D256" i="3"/>
  <c r="C256" i="3"/>
  <c r="B256" i="3"/>
  <c r="A256" i="3"/>
  <c r="F255" i="3"/>
  <c r="E255" i="3"/>
  <c r="D255" i="3"/>
  <c r="C255" i="3"/>
  <c r="B255" i="3"/>
  <c r="A255" i="3"/>
  <c r="F254" i="3"/>
  <c r="E254" i="3"/>
  <c r="D254" i="3"/>
  <c r="C254" i="3"/>
  <c r="B254" i="3"/>
  <c r="A254" i="3"/>
  <c r="F253" i="3"/>
  <c r="E253" i="3"/>
  <c r="D253" i="3"/>
  <c r="C253" i="3"/>
  <c r="B253" i="3"/>
  <c r="A253" i="3"/>
  <c r="B252" i="3"/>
  <c r="F251" i="3"/>
  <c r="E251" i="3"/>
  <c r="D251" i="3"/>
  <c r="C251" i="3"/>
  <c r="B251" i="3"/>
  <c r="A251" i="3"/>
  <c r="F250" i="3"/>
  <c r="E250" i="3"/>
  <c r="D250" i="3"/>
  <c r="C250" i="3"/>
  <c r="B250" i="3"/>
  <c r="A250" i="3"/>
  <c r="F249" i="3"/>
  <c r="E249" i="3"/>
  <c r="D249" i="3"/>
  <c r="C249" i="3"/>
  <c r="B249" i="3"/>
  <c r="A249" i="3"/>
  <c r="F248" i="3"/>
  <c r="E248" i="3"/>
  <c r="D248" i="3"/>
  <c r="C248" i="3"/>
  <c r="B248" i="3"/>
  <c r="A248" i="3"/>
  <c r="F247" i="3"/>
  <c r="E247" i="3"/>
  <c r="D247" i="3"/>
  <c r="C247" i="3"/>
  <c r="B247" i="3"/>
  <c r="A247" i="3"/>
  <c r="F246" i="3"/>
  <c r="E246" i="3"/>
  <c r="D246" i="3"/>
  <c r="C246" i="3"/>
  <c r="B246" i="3"/>
  <c r="A246" i="3"/>
  <c r="F245" i="3"/>
  <c r="E245" i="3"/>
  <c r="D245" i="3"/>
  <c r="C245" i="3"/>
  <c r="B245" i="3"/>
  <c r="A245" i="3"/>
  <c r="F244" i="3"/>
  <c r="E244" i="3"/>
  <c r="D244" i="3"/>
  <c r="C244" i="3"/>
  <c r="B244" i="3"/>
  <c r="A244" i="3"/>
  <c r="F243" i="3"/>
  <c r="E243" i="3"/>
  <c r="D243" i="3"/>
  <c r="C243" i="3"/>
  <c r="B243" i="3"/>
  <c r="A243" i="3"/>
  <c r="F242" i="3"/>
  <c r="E242" i="3"/>
  <c r="D242" i="3"/>
  <c r="C242" i="3"/>
  <c r="B242" i="3"/>
  <c r="A242" i="3"/>
  <c r="F241" i="3"/>
  <c r="E241" i="3"/>
  <c r="D241" i="3"/>
  <c r="C241" i="3"/>
  <c r="B241" i="3"/>
  <c r="A241" i="3"/>
  <c r="F240" i="3"/>
  <c r="E240" i="3"/>
  <c r="D240" i="3"/>
  <c r="C240" i="3"/>
  <c r="B240" i="3"/>
  <c r="A240" i="3"/>
  <c r="F239" i="3"/>
  <c r="E239" i="3"/>
  <c r="D239" i="3"/>
  <c r="C239" i="3"/>
  <c r="B239" i="3"/>
  <c r="A239" i="3"/>
  <c r="F238" i="3"/>
  <c r="E238" i="3"/>
  <c r="D238" i="3"/>
  <c r="C238" i="3"/>
  <c r="B238" i="3"/>
  <c r="A238" i="3"/>
  <c r="F237" i="3"/>
  <c r="E237" i="3"/>
  <c r="D237" i="3"/>
  <c r="C237" i="3"/>
  <c r="B237" i="3"/>
  <c r="A237" i="3"/>
  <c r="F236" i="3"/>
  <c r="E236" i="3"/>
  <c r="D236" i="3"/>
  <c r="C236" i="3"/>
  <c r="B236" i="3"/>
  <c r="A236" i="3"/>
  <c r="F235" i="3"/>
  <c r="E235" i="3"/>
  <c r="D235" i="3"/>
  <c r="C235" i="3"/>
  <c r="B235" i="3"/>
  <c r="A235" i="3"/>
  <c r="F234" i="3"/>
  <c r="E234" i="3"/>
  <c r="D234" i="3"/>
  <c r="C234" i="3"/>
  <c r="B234" i="3"/>
  <c r="A234" i="3"/>
  <c r="F233" i="3"/>
  <c r="E233" i="3"/>
  <c r="D233" i="3"/>
  <c r="C233" i="3"/>
  <c r="B233" i="3"/>
  <c r="A233" i="3"/>
  <c r="F232" i="3"/>
  <c r="E232" i="3"/>
  <c r="D232" i="3"/>
  <c r="C232" i="3"/>
  <c r="B232" i="3"/>
  <c r="A232" i="3"/>
  <c r="F231" i="3"/>
  <c r="E231" i="3"/>
  <c r="D231" i="3"/>
  <c r="C231" i="3"/>
  <c r="B231" i="3"/>
  <c r="A231" i="3"/>
  <c r="F230" i="3"/>
  <c r="E230" i="3"/>
  <c r="D230" i="3"/>
  <c r="C230" i="3"/>
  <c r="B230" i="3"/>
  <c r="A230" i="3"/>
  <c r="F229" i="3"/>
  <c r="E229" i="3"/>
  <c r="D229" i="3"/>
  <c r="C229" i="3"/>
  <c r="B229" i="3"/>
  <c r="A229" i="3"/>
  <c r="F228" i="3"/>
  <c r="E228" i="3"/>
  <c r="D228" i="3"/>
  <c r="C228" i="3"/>
  <c r="B228" i="3"/>
  <c r="A228" i="3"/>
  <c r="F227" i="3"/>
  <c r="E227" i="3"/>
  <c r="D227" i="3"/>
  <c r="C227" i="3"/>
  <c r="B227" i="3"/>
  <c r="A227" i="3"/>
  <c r="F226" i="3"/>
  <c r="E226" i="3"/>
  <c r="D226" i="3"/>
  <c r="C226" i="3"/>
  <c r="B226" i="3"/>
  <c r="A226" i="3"/>
  <c r="F225" i="3"/>
  <c r="E225" i="3"/>
  <c r="D225" i="3"/>
  <c r="C225" i="3"/>
  <c r="B225" i="3"/>
  <c r="A225" i="3"/>
  <c r="F224" i="3"/>
  <c r="E224" i="3"/>
  <c r="D224" i="3"/>
  <c r="C224" i="3"/>
  <c r="B224" i="3"/>
  <c r="A224" i="3"/>
  <c r="F223" i="3"/>
  <c r="E223" i="3"/>
  <c r="D223" i="3"/>
  <c r="C223" i="3"/>
  <c r="B223" i="3"/>
  <c r="A223" i="3"/>
  <c r="F222" i="3"/>
  <c r="E222" i="3"/>
  <c r="D222" i="3"/>
  <c r="C222" i="3"/>
  <c r="B222" i="3"/>
  <c r="A222" i="3"/>
  <c r="F221" i="3"/>
  <c r="E221" i="3"/>
  <c r="D221" i="3"/>
  <c r="C221" i="3"/>
  <c r="B221" i="3"/>
  <c r="A221" i="3"/>
  <c r="F220" i="3"/>
  <c r="E220" i="3"/>
  <c r="D220" i="3"/>
  <c r="C220" i="3"/>
  <c r="B220" i="3"/>
  <c r="A220" i="3"/>
  <c r="F219" i="3"/>
  <c r="E219" i="3"/>
  <c r="D219" i="3"/>
  <c r="C219" i="3"/>
  <c r="B219" i="3"/>
  <c r="A219" i="3"/>
  <c r="F218" i="3"/>
  <c r="E218" i="3"/>
  <c r="D218" i="3"/>
  <c r="C218" i="3"/>
  <c r="B218" i="3"/>
  <c r="A218" i="3"/>
  <c r="F217" i="3"/>
  <c r="E217" i="3"/>
  <c r="D217" i="3"/>
  <c r="C217" i="3"/>
  <c r="B217" i="3"/>
  <c r="A217" i="3"/>
  <c r="F216" i="3"/>
  <c r="E216" i="3"/>
  <c r="D216" i="3"/>
  <c r="C216" i="3"/>
  <c r="B216" i="3"/>
  <c r="A216" i="3"/>
  <c r="F215" i="3"/>
  <c r="E215" i="3"/>
  <c r="D215" i="3"/>
  <c r="C215" i="3"/>
  <c r="B215" i="3"/>
  <c r="A215" i="3"/>
  <c r="F214" i="3"/>
  <c r="E214" i="3"/>
  <c r="D214" i="3"/>
  <c r="C214" i="3"/>
  <c r="B214" i="3"/>
  <c r="A214" i="3"/>
  <c r="F213" i="3"/>
  <c r="E213" i="3"/>
  <c r="D213" i="3"/>
  <c r="C213" i="3"/>
  <c r="B213" i="3"/>
  <c r="A213" i="3"/>
  <c r="F212" i="3"/>
  <c r="E212" i="3"/>
  <c r="D212" i="3"/>
  <c r="C212" i="3"/>
  <c r="B212" i="3"/>
  <c r="A212" i="3"/>
  <c r="F211" i="3"/>
  <c r="E211" i="3"/>
  <c r="D211" i="3"/>
  <c r="C211" i="3"/>
  <c r="B211" i="3"/>
  <c r="A211" i="3"/>
  <c r="F210" i="3"/>
  <c r="E210" i="3"/>
  <c r="D210" i="3"/>
  <c r="C210" i="3"/>
  <c r="B210" i="3"/>
  <c r="A210" i="3"/>
  <c r="F209" i="3"/>
  <c r="E209" i="3"/>
  <c r="D209" i="3"/>
  <c r="C209" i="3"/>
  <c r="B209" i="3"/>
  <c r="A209" i="3"/>
  <c r="F208" i="3"/>
  <c r="E208" i="3"/>
  <c r="D208" i="3"/>
  <c r="C208" i="3"/>
  <c r="B208" i="3"/>
  <c r="A208" i="3"/>
  <c r="F207" i="3"/>
  <c r="E207" i="3"/>
  <c r="D207" i="3"/>
  <c r="C207" i="3"/>
  <c r="B207" i="3"/>
  <c r="A207" i="3"/>
  <c r="F206" i="3"/>
  <c r="E206" i="3"/>
  <c r="D206" i="3"/>
  <c r="C206" i="3"/>
  <c r="B206" i="3"/>
  <c r="A206" i="3"/>
  <c r="F205" i="3"/>
  <c r="E205" i="3"/>
  <c r="D205" i="3"/>
  <c r="C205" i="3"/>
  <c r="B205" i="3"/>
  <c r="A205" i="3"/>
  <c r="F204" i="3"/>
  <c r="E204" i="3"/>
  <c r="D204" i="3"/>
  <c r="C204" i="3"/>
  <c r="B204" i="3"/>
  <c r="A204" i="3"/>
  <c r="F203" i="3"/>
  <c r="E203" i="3"/>
  <c r="D203" i="3"/>
  <c r="C203" i="3"/>
  <c r="B203" i="3"/>
  <c r="A203" i="3"/>
  <c r="F202" i="3"/>
  <c r="E202" i="3"/>
  <c r="D202" i="3"/>
  <c r="C202" i="3"/>
  <c r="B202" i="3"/>
  <c r="A202" i="3"/>
  <c r="F201" i="3"/>
  <c r="E201" i="3"/>
  <c r="D201" i="3"/>
  <c r="C201" i="3"/>
  <c r="B201" i="3"/>
  <c r="A201" i="3"/>
  <c r="F200" i="3"/>
  <c r="E200" i="3"/>
  <c r="D200" i="3"/>
  <c r="C200" i="3"/>
  <c r="B200" i="3"/>
  <c r="A200" i="3"/>
  <c r="F199" i="3"/>
  <c r="E199" i="3"/>
  <c r="D199" i="3"/>
  <c r="C199" i="3"/>
  <c r="B199" i="3"/>
  <c r="A199" i="3"/>
  <c r="F198" i="3"/>
  <c r="E198" i="3"/>
  <c r="D198" i="3"/>
  <c r="C198" i="3"/>
  <c r="B198" i="3"/>
  <c r="A198" i="3"/>
  <c r="F197" i="3"/>
  <c r="E197" i="3"/>
  <c r="D197" i="3"/>
  <c r="C197" i="3"/>
  <c r="B197" i="3"/>
  <c r="A197" i="3"/>
  <c r="F196" i="3"/>
  <c r="E196" i="3"/>
  <c r="D196" i="3"/>
  <c r="C196" i="3"/>
  <c r="B196" i="3"/>
  <c r="A196" i="3"/>
  <c r="F195" i="3"/>
  <c r="E195" i="3"/>
  <c r="D195" i="3"/>
  <c r="C195" i="3"/>
  <c r="B195" i="3"/>
  <c r="A195" i="3"/>
  <c r="F194" i="3"/>
  <c r="E194" i="3"/>
  <c r="D194" i="3"/>
  <c r="C194" i="3"/>
  <c r="B194" i="3"/>
  <c r="A194" i="3"/>
  <c r="F193" i="3"/>
  <c r="E193" i="3"/>
  <c r="D193" i="3"/>
  <c r="C193" i="3"/>
  <c r="B193" i="3"/>
  <c r="A193" i="3"/>
  <c r="F192" i="3"/>
  <c r="E192" i="3"/>
  <c r="D192" i="3"/>
  <c r="C192" i="3"/>
  <c r="B192" i="3"/>
  <c r="A192" i="3"/>
  <c r="F191" i="3"/>
  <c r="E191" i="3"/>
  <c r="D191" i="3"/>
  <c r="C191" i="3"/>
  <c r="B191" i="3"/>
  <c r="A191" i="3"/>
  <c r="F190" i="3"/>
  <c r="E190" i="3"/>
  <c r="D190" i="3"/>
  <c r="C190" i="3"/>
  <c r="B190" i="3"/>
  <c r="A190" i="3"/>
  <c r="F189" i="3"/>
  <c r="E189" i="3"/>
  <c r="D189" i="3"/>
  <c r="C189" i="3"/>
  <c r="B189" i="3"/>
  <c r="A189" i="3"/>
  <c r="B188" i="3"/>
  <c r="F187" i="3"/>
  <c r="E187" i="3"/>
  <c r="D187" i="3"/>
  <c r="C187" i="3"/>
  <c r="B187" i="3"/>
  <c r="A187" i="3"/>
  <c r="F186" i="3"/>
  <c r="E186" i="3"/>
  <c r="D186" i="3"/>
  <c r="C186" i="3"/>
  <c r="B186" i="3"/>
  <c r="A186" i="3"/>
  <c r="F185" i="3"/>
  <c r="E185" i="3"/>
  <c r="D185" i="3"/>
  <c r="C185" i="3"/>
  <c r="B185" i="3"/>
  <c r="A185" i="3"/>
  <c r="F184" i="3"/>
  <c r="E184" i="3"/>
  <c r="D184" i="3"/>
  <c r="C184" i="3"/>
  <c r="B184" i="3"/>
  <c r="A184" i="3"/>
  <c r="F183" i="3"/>
  <c r="E183" i="3"/>
  <c r="D183" i="3"/>
  <c r="C183" i="3"/>
  <c r="B183" i="3"/>
  <c r="A183" i="3"/>
  <c r="F182" i="3"/>
  <c r="E182" i="3"/>
  <c r="D182" i="3"/>
  <c r="C182" i="3"/>
  <c r="B182" i="3"/>
  <c r="A182" i="3"/>
  <c r="F181" i="3"/>
  <c r="E181" i="3"/>
  <c r="D181" i="3"/>
  <c r="C181" i="3"/>
  <c r="B181" i="3"/>
  <c r="A181" i="3"/>
  <c r="F180" i="3"/>
  <c r="E180" i="3"/>
  <c r="D180" i="3"/>
  <c r="C180" i="3"/>
  <c r="B180" i="3"/>
  <c r="A180" i="3"/>
  <c r="F179" i="3"/>
  <c r="E179" i="3"/>
  <c r="D179" i="3"/>
  <c r="C179" i="3"/>
  <c r="B179" i="3"/>
  <c r="A179" i="3"/>
  <c r="F178" i="3"/>
  <c r="E178" i="3"/>
  <c r="D178" i="3"/>
  <c r="C178" i="3"/>
  <c r="B178" i="3"/>
  <c r="A178" i="3"/>
  <c r="F177" i="3"/>
  <c r="E177" i="3"/>
  <c r="D177" i="3"/>
  <c r="C177" i="3"/>
  <c r="B177" i="3"/>
  <c r="A177" i="3"/>
  <c r="F176" i="3"/>
  <c r="E176" i="3"/>
  <c r="D176" i="3"/>
  <c r="C176" i="3"/>
  <c r="B176" i="3"/>
  <c r="A176" i="3"/>
  <c r="F175" i="3"/>
  <c r="E175" i="3"/>
  <c r="D175" i="3"/>
  <c r="C175" i="3"/>
  <c r="B175" i="3"/>
  <c r="A175" i="3"/>
  <c r="F174" i="3"/>
  <c r="E174" i="3"/>
  <c r="D174" i="3"/>
  <c r="C174" i="3"/>
  <c r="B174" i="3"/>
  <c r="A174" i="3"/>
  <c r="F173" i="3"/>
  <c r="E173" i="3"/>
  <c r="D173" i="3"/>
  <c r="C173" i="3"/>
  <c r="B173" i="3"/>
  <c r="A173" i="3"/>
  <c r="F172" i="3"/>
  <c r="E172" i="3"/>
  <c r="D172" i="3"/>
  <c r="C172" i="3"/>
  <c r="B172" i="3"/>
  <c r="A172" i="3"/>
  <c r="F171" i="3"/>
  <c r="E171" i="3"/>
  <c r="D171" i="3"/>
  <c r="C171" i="3"/>
  <c r="B171" i="3"/>
  <c r="A171" i="3"/>
  <c r="F170" i="3"/>
  <c r="E170" i="3"/>
  <c r="D170" i="3"/>
  <c r="C170" i="3"/>
  <c r="B170" i="3"/>
  <c r="A170" i="3"/>
  <c r="F169" i="3"/>
  <c r="E169" i="3"/>
  <c r="D169" i="3"/>
  <c r="C169" i="3"/>
  <c r="B169" i="3"/>
  <c r="A169" i="3"/>
  <c r="F168" i="3"/>
  <c r="E168" i="3"/>
  <c r="D168" i="3"/>
  <c r="C168" i="3"/>
  <c r="B168" i="3"/>
  <c r="A168" i="3"/>
  <c r="F167" i="3"/>
  <c r="E167" i="3"/>
  <c r="D167" i="3"/>
  <c r="C167" i="3"/>
  <c r="B167" i="3"/>
  <c r="A167" i="3"/>
  <c r="F166" i="3"/>
  <c r="E166" i="3"/>
  <c r="D166" i="3"/>
  <c r="C166" i="3"/>
  <c r="B166" i="3"/>
  <c r="A166" i="3"/>
  <c r="F165" i="3"/>
  <c r="E165" i="3"/>
  <c r="D165" i="3"/>
  <c r="C165" i="3"/>
  <c r="B165" i="3"/>
  <c r="A165" i="3"/>
  <c r="F164" i="3"/>
  <c r="E164" i="3"/>
  <c r="D164" i="3"/>
  <c r="C164" i="3"/>
  <c r="B164" i="3"/>
  <c r="A164" i="3"/>
  <c r="F163" i="3"/>
  <c r="E163" i="3"/>
  <c r="D163" i="3"/>
  <c r="C163" i="3"/>
  <c r="B163" i="3"/>
  <c r="A163" i="3"/>
  <c r="F162" i="3"/>
  <c r="E162" i="3"/>
  <c r="D162" i="3"/>
  <c r="C162" i="3"/>
  <c r="B162" i="3"/>
  <c r="A162" i="3"/>
  <c r="F161" i="3"/>
  <c r="E161" i="3"/>
  <c r="D161" i="3"/>
  <c r="C161" i="3"/>
  <c r="B161" i="3"/>
  <c r="A161" i="3"/>
  <c r="F160" i="3"/>
  <c r="E160" i="3"/>
  <c r="D160" i="3"/>
  <c r="C160" i="3"/>
  <c r="B160" i="3"/>
  <c r="A160" i="3"/>
  <c r="F159" i="3"/>
  <c r="E159" i="3"/>
  <c r="D159" i="3"/>
  <c r="C159" i="3"/>
  <c r="B159" i="3"/>
  <c r="A159" i="3"/>
  <c r="F158" i="3"/>
  <c r="E158" i="3"/>
  <c r="D158" i="3"/>
  <c r="C158" i="3"/>
  <c r="B158" i="3"/>
  <c r="A158" i="3"/>
  <c r="F157" i="3"/>
  <c r="E157" i="3"/>
  <c r="D157" i="3"/>
  <c r="C157" i="3"/>
  <c r="B157" i="3"/>
  <c r="A157" i="3"/>
  <c r="F156" i="3"/>
  <c r="E156" i="3"/>
  <c r="D156" i="3"/>
  <c r="C156" i="3"/>
  <c r="B156" i="3"/>
  <c r="A156" i="3"/>
  <c r="F155" i="3"/>
  <c r="E155" i="3"/>
  <c r="D155" i="3"/>
  <c r="C155" i="3"/>
  <c r="B155" i="3"/>
  <c r="A155" i="3"/>
  <c r="F154" i="3"/>
  <c r="E154" i="3"/>
  <c r="D154" i="3"/>
  <c r="C154" i="3"/>
  <c r="B154" i="3"/>
  <c r="A154" i="3"/>
  <c r="F153" i="3"/>
  <c r="E153" i="3"/>
  <c r="D153" i="3"/>
  <c r="C153" i="3"/>
  <c r="B153" i="3"/>
  <c r="A153" i="3"/>
  <c r="F152" i="3"/>
  <c r="E152" i="3"/>
  <c r="D152" i="3"/>
  <c r="C152" i="3"/>
  <c r="B152" i="3"/>
  <c r="A152" i="3"/>
  <c r="F151" i="3"/>
  <c r="E151" i="3"/>
  <c r="D151" i="3"/>
  <c r="C151" i="3"/>
  <c r="B151" i="3"/>
  <c r="A151" i="3"/>
  <c r="F150" i="3"/>
  <c r="E150" i="3"/>
  <c r="D150" i="3"/>
  <c r="C150" i="3"/>
  <c r="B150" i="3"/>
  <c r="A150" i="3"/>
  <c r="F149" i="3"/>
  <c r="E149" i="3"/>
  <c r="D149" i="3"/>
  <c r="C149" i="3"/>
  <c r="B149" i="3"/>
  <c r="A149" i="3"/>
  <c r="F148" i="3"/>
  <c r="E148" i="3"/>
  <c r="D148" i="3"/>
  <c r="C148" i="3"/>
  <c r="B148" i="3"/>
  <c r="A148" i="3"/>
  <c r="F147" i="3"/>
  <c r="E147" i="3"/>
  <c r="D147" i="3"/>
  <c r="C147" i="3"/>
  <c r="B147" i="3"/>
  <c r="A147" i="3"/>
  <c r="F146" i="3"/>
  <c r="E146" i="3"/>
  <c r="D146" i="3"/>
  <c r="C146" i="3"/>
  <c r="B146" i="3"/>
  <c r="A146" i="3"/>
  <c r="F145" i="3"/>
  <c r="E145" i="3"/>
  <c r="D145" i="3"/>
  <c r="C145" i="3"/>
  <c r="B145" i="3"/>
  <c r="A145" i="3"/>
  <c r="F144" i="3"/>
  <c r="E144" i="3"/>
  <c r="D144" i="3"/>
  <c r="C144" i="3"/>
  <c r="B144" i="3"/>
  <c r="A144" i="3"/>
  <c r="F143" i="3"/>
  <c r="E143" i="3"/>
  <c r="D143" i="3"/>
  <c r="C143" i="3"/>
  <c r="B143" i="3"/>
  <c r="A143" i="3"/>
  <c r="F142" i="3"/>
  <c r="E142" i="3"/>
  <c r="D142" i="3"/>
  <c r="C142" i="3"/>
  <c r="B142" i="3"/>
  <c r="A142" i="3"/>
  <c r="F141" i="3"/>
  <c r="E141" i="3"/>
  <c r="D141" i="3"/>
  <c r="C141" i="3"/>
  <c r="B141" i="3"/>
  <c r="A141" i="3"/>
  <c r="F140" i="3"/>
  <c r="E140" i="3"/>
  <c r="D140" i="3"/>
  <c r="C140" i="3"/>
  <c r="B140" i="3"/>
  <c r="A140" i="3"/>
  <c r="F139" i="3"/>
  <c r="E139" i="3"/>
  <c r="D139" i="3"/>
  <c r="C139" i="3"/>
  <c r="B139" i="3"/>
  <c r="A139" i="3"/>
  <c r="F138" i="3"/>
  <c r="E138" i="3"/>
  <c r="D138" i="3"/>
  <c r="C138" i="3"/>
  <c r="B138" i="3"/>
  <c r="A138" i="3"/>
  <c r="F137" i="3"/>
  <c r="E137" i="3"/>
  <c r="D137" i="3"/>
  <c r="C137" i="3"/>
  <c r="B137" i="3"/>
  <c r="A137" i="3"/>
  <c r="F136" i="3"/>
  <c r="E136" i="3"/>
  <c r="D136" i="3"/>
  <c r="C136" i="3"/>
  <c r="B136" i="3"/>
  <c r="A136" i="3"/>
  <c r="F135" i="3"/>
  <c r="E135" i="3"/>
  <c r="D135" i="3"/>
  <c r="C135" i="3"/>
  <c r="B135" i="3"/>
  <c r="A135" i="3"/>
  <c r="F134" i="3"/>
  <c r="E134" i="3"/>
  <c r="D134" i="3"/>
  <c r="C134" i="3"/>
  <c r="B134" i="3"/>
  <c r="A134" i="3"/>
  <c r="F133" i="3"/>
  <c r="E133" i="3"/>
  <c r="D133" i="3"/>
  <c r="C133" i="3"/>
  <c r="B133" i="3"/>
  <c r="A133" i="3"/>
  <c r="F132" i="3"/>
  <c r="E132" i="3"/>
  <c r="D132" i="3"/>
  <c r="C132" i="3"/>
  <c r="B132" i="3"/>
  <c r="A132" i="3"/>
  <c r="F131" i="3"/>
  <c r="E131" i="3"/>
  <c r="D131" i="3"/>
  <c r="C131" i="3"/>
  <c r="B131" i="3"/>
  <c r="A131" i="3"/>
  <c r="F130" i="3"/>
  <c r="E130" i="3"/>
  <c r="D130" i="3"/>
  <c r="C130" i="3"/>
  <c r="B130" i="3"/>
  <c r="A130" i="3"/>
  <c r="F129" i="3"/>
  <c r="E129" i="3"/>
  <c r="D129" i="3"/>
  <c r="C129" i="3"/>
  <c r="B129" i="3"/>
  <c r="A129" i="3"/>
  <c r="F128" i="3"/>
  <c r="E128" i="3"/>
  <c r="D128" i="3"/>
  <c r="C128" i="3"/>
  <c r="B128" i="3"/>
  <c r="A128" i="3"/>
  <c r="F127" i="3"/>
  <c r="E127" i="3"/>
  <c r="D127" i="3"/>
  <c r="C127" i="3"/>
  <c r="B127" i="3"/>
  <c r="A127" i="3"/>
  <c r="F126" i="3"/>
  <c r="E126" i="3"/>
  <c r="D126" i="3"/>
  <c r="C126" i="3"/>
  <c r="B126" i="3"/>
  <c r="A126" i="3"/>
  <c r="F125" i="3"/>
  <c r="E125" i="3"/>
  <c r="D125" i="3"/>
  <c r="C125" i="3"/>
  <c r="B125" i="3"/>
  <c r="A125" i="3"/>
  <c r="F124" i="3"/>
  <c r="E124" i="3"/>
  <c r="D124" i="3"/>
  <c r="C124" i="3"/>
  <c r="B124" i="3"/>
  <c r="A124" i="3"/>
  <c r="B123" i="3"/>
  <c r="B122" i="3"/>
  <c r="F121" i="3"/>
  <c r="E121" i="3"/>
  <c r="D121" i="3"/>
  <c r="C121" i="3"/>
  <c r="B121" i="3"/>
  <c r="A121" i="3"/>
  <c r="F120" i="3"/>
  <c r="E120" i="3"/>
  <c r="D120" i="3"/>
  <c r="C120" i="3"/>
  <c r="B120" i="3"/>
  <c r="A120" i="3"/>
  <c r="F119" i="3"/>
  <c r="E119" i="3"/>
  <c r="D119" i="3"/>
  <c r="C119" i="3"/>
  <c r="B119" i="3"/>
  <c r="A119" i="3"/>
  <c r="F118" i="3"/>
  <c r="E118" i="3"/>
  <c r="D118" i="3"/>
  <c r="C118" i="3"/>
  <c r="B118" i="3"/>
  <c r="A118" i="3"/>
  <c r="F117" i="3"/>
  <c r="E117" i="3"/>
  <c r="D117" i="3"/>
  <c r="C117" i="3"/>
  <c r="B117" i="3"/>
  <c r="A117" i="3"/>
  <c r="F116" i="3"/>
  <c r="E116" i="3"/>
  <c r="D116" i="3"/>
  <c r="C116" i="3"/>
  <c r="B116" i="3"/>
  <c r="A116" i="3"/>
  <c r="F115" i="3"/>
  <c r="E115" i="3"/>
  <c r="D115" i="3"/>
  <c r="C115" i="3"/>
  <c r="B115" i="3"/>
  <c r="A115" i="3"/>
  <c r="F114" i="3"/>
  <c r="E114" i="3"/>
  <c r="D114" i="3"/>
  <c r="C114" i="3"/>
  <c r="B114" i="3"/>
  <c r="A114" i="3"/>
  <c r="F113" i="3"/>
  <c r="E113" i="3"/>
  <c r="D113" i="3"/>
  <c r="C113" i="3"/>
  <c r="B113" i="3"/>
  <c r="A113" i="3"/>
  <c r="F112" i="3"/>
  <c r="E112" i="3"/>
  <c r="D112" i="3"/>
  <c r="C112" i="3"/>
  <c r="B112" i="3"/>
  <c r="A112" i="3"/>
  <c r="F111" i="3"/>
  <c r="E111" i="3"/>
  <c r="D111" i="3"/>
  <c r="C111" i="3"/>
  <c r="B111" i="3"/>
  <c r="A111" i="3"/>
  <c r="F110" i="3"/>
  <c r="E110" i="3"/>
  <c r="D110" i="3"/>
  <c r="C110" i="3"/>
  <c r="B110" i="3"/>
  <c r="A110" i="3"/>
  <c r="F109" i="3"/>
  <c r="E109" i="3"/>
  <c r="D109" i="3"/>
  <c r="C109" i="3"/>
  <c r="B109" i="3"/>
  <c r="A109" i="3"/>
  <c r="F108" i="3"/>
  <c r="E108" i="3"/>
  <c r="D108" i="3"/>
  <c r="C108" i="3"/>
  <c r="B108" i="3"/>
  <c r="A108" i="3"/>
  <c r="F107" i="3"/>
  <c r="E107" i="3"/>
  <c r="D107" i="3"/>
  <c r="C107" i="3"/>
  <c r="B107" i="3"/>
  <c r="A107" i="3"/>
  <c r="F106" i="3"/>
  <c r="E106" i="3"/>
  <c r="D106" i="3"/>
  <c r="C106" i="3"/>
  <c r="B106" i="3"/>
  <c r="A106" i="3"/>
  <c r="F105" i="3"/>
  <c r="E105" i="3"/>
  <c r="D105" i="3"/>
  <c r="C105" i="3"/>
  <c r="B105" i="3"/>
  <c r="A105" i="3"/>
  <c r="F104" i="3"/>
  <c r="E104" i="3"/>
  <c r="D104" i="3"/>
  <c r="C104" i="3"/>
  <c r="B104" i="3"/>
  <c r="A104" i="3"/>
  <c r="F103" i="3"/>
  <c r="E103" i="3"/>
  <c r="D103" i="3"/>
  <c r="C103" i="3"/>
  <c r="B103" i="3"/>
  <c r="A103" i="3"/>
  <c r="F102" i="3"/>
  <c r="E102" i="3"/>
  <c r="D102" i="3"/>
  <c r="C102" i="3"/>
  <c r="B102" i="3"/>
  <c r="A102" i="3"/>
  <c r="F101" i="3"/>
  <c r="E101" i="3"/>
  <c r="D101" i="3"/>
  <c r="C101" i="3"/>
  <c r="B101" i="3"/>
  <c r="A101" i="3"/>
  <c r="F100" i="3"/>
  <c r="E100" i="3"/>
  <c r="D100" i="3"/>
  <c r="C100" i="3"/>
  <c r="B100" i="3"/>
  <c r="A100" i="3"/>
  <c r="F99" i="3"/>
  <c r="E99" i="3"/>
  <c r="D99" i="3"/>
  <c r="C99" i="3"/>
  <c r="B99" i="3"/>
  <c r="A99" i="3"/>
  <c r="F98" i="3"/>
  <c r="E98" i="3"/>
  <c r="D98" i="3"/>
  <c r="C98" i="3"/>
  <c r="B98" i="3"/>
  <c r="A98" i="3"/>
  <c r="F97" i="3"/>
  <c r="E97" i="3"/>
  <c r="D97" i="3"/>
  <c r="C97" i="3"/>
  <c r="B97" i="3"/>
  <c r="A97" i="3"/>
  <c r="F96" i="3"/>
  <c r="E96" i="3"/>
  <c r="D96" i="3"/>
  <c r="C96" i="3"/>
  <c r="B96" i="3"/>
  <c r="A96" i="3"/>
  <c r="F95" i="3"/>
  <c r="E95" i="3"/>
  <c r="D95" i="3"/>
  <c r="C95" i="3"/>
  <c r="B95" i="3"/>
  <c r="A95" i="3"/>
  <c r="F94" i="3"/>
  <c r="E94" i="3"/>
  <c r="D94" i="3"/>
  <c r="C94" i="3"/>
  <c r="B94" i="3"/>
  <c r="A94" i="3"/>
  <c r="F93" i="3"/>
  <c r="E93" i="3"/>
  <c r="D93" i="3"/>
  <c r="C93" i="3"/>
  <c r="B93" i="3"/>
  <c r="A93" i="3"/>
  <c r="F92" i="3"/>
  <c r="E92" i="3"/>
  <c r="D92" i="3"/>
  <c r="C92" i="3"/>
  <c r="B92" i="3"/>
  <c r="A92" i="3"/>
  <c r="F91" i="3"/>
  <c r="E91" i="3"/>
  <c r="D91" i="3"/>
  <c r="C91" i="3"/>
  <c r="B91" i="3"/>
  <c r="A91" i="3"/>
  <c r="F90" i="3"/>
  <c r="E90" i="3"/>
  <c r="D90" i="3"/>
  <c r="C90" i="3"/>
  <c r="B90" i="3"/>
  <c r="A90" i="3"/>
  <c r="F89" i="3"/>
  <c r="E89" i="3"/>
  <c r="D89" i="3"/>
  <c r="C89" i="3"/>
  <c r="B89" i="3"/>
  <c r="A89" i="3"/>
  <c r="F88" i="3"/>
  <c r="E88" i="3"/>
  <c r="D88" i="3"/>
  <c r="C88" i="3"/>
  <c r="B88" i="3"/>
  <c r="A88" i="3"/>
  <c r="F87" i="3"/>
  <c r="E87" i="3"/>
  <c r="D87" i="3"/>
  <c r="C87" i="3"/>
  <c r="B87" i="3"/>
  <c r="A87" i="3"/>
  <c r="F86" i="3"/>
  <c r="E86" i="3"/>
  <c r="D86" i="3"/>
  <c r="C86" i="3"/>
  <c r="B86" i="3"/>
  <c r="A86" i="3"/>
  <c r="F85" i="3"/>
  <c r="E85" i="3"/>
  <c r="D85" i="3"/>
  <c r="C85" i="3"/>
  <c r="B85" i="3"/>
  <c r="A85" i="3"/>
  <c r="F84" i="3"/>
  <c r="E84" i="3"/>
  <c r="D84" i="3"/>
  <c r="C84" i="3"/>
  <c r="B84" i="3"/>
  <c r="A84" i="3"/>
  <c r="F83" i="3"/>
  <c r="E83" i="3"/>
  <c r="D83" i="3"/>
  <c r="C83" i="3"/>
  <c r="B83" i="3"/>
  <c r="A83" i="3"/>
  <c r="F82" i="3"/>
  <c r="E82" i="3"/>
  <c r="D82" i="3"/>
  <c r="C82" i="3"/>
  <c r="B82" i="3"/>
  <c r="A82" i="3"/>
  <c r="F81" i="3"/>
  <c r="E81" i="3"/>
  <c r="D81" i="3"/>
  <c r="C81" i="3"/>
  <c r="B81" i="3"/>
  <c r="A81" i="3"/>
  <c r="F80" i="3"/>
  <c r="E80" i="3"/>
  <c r="D80" i="3"/>
  <c r="C80" i="3"/>
  <c r="B80" i="3"/>
  <c r="A80" i="3"/>
  <c r="F79" i="3"/>
  <c r="E79" i="3"/>
  <c r="D79" i="3"/>
  <c r="C79" i="3"/>
  <c r="B79" i="3"/>
  <c r="A79" i="3"/>
  <c r="F78" i="3"/>
  <c r="E78" i="3"/>
  <c r="D78" i="3"/>
  <c r="C78" i="3"/>
  <c r="B78" i="3"/>
  <c r="A78" i="3"/>
  <c r="F77" i="3"/>
  <c r="E77" i="3"/>
  <c r="D77" i="3"/>
  <c r="C77" i="3"/>
  <c r="B77" i="3"/>
  <c r="A77" i="3"/>
  <c r="F76" i="3"/>
  <c r="E76" i="3"/>
  <c r="D76" i="3"/>
  <c r="C76" i="3"/>
  <c r="B76" i="3"/>
  <c r="A76" i="3"/>
  <c r="F75" i="3"/>
  <c r="E75" i="3"/>
  <c r="D75" i="3"/>
  <c r="C75" i="3"/>
  <c r="B75" i="3"/>
  <c r="A75" i="3"/>
  <c r="F74" i="3"/>
  <c r="E74" i="3"/>
  <c r="D74" i="3"/>
  <c r="C74" i="3"/>
  <c r="B74" i="3"/>
  <c r="A74" i="3"/>
  <c r="F73" i="3"/>
  <c r="E73" i="3"/>
  <c r="D73" i="3"/>
  <c r="C73" i="3"/>
  <c r="B73" i="3"/>
  <c r="A73" i="3"/>
  <c r="F72" i="3"/>
  <c r="E72" i="3"/>
  <c r="D72" i="3"/>
  <c r="C72" i="3"/>
  <c r="B72" i="3"/>
  <c r="A72" i="3"/>
  <c r="F71" i="3"/>
  <c r="E71" i="3"/>
  <c r="D71" i="3"/>
  <c r="C71" i="3"/>
  <c r="B71" i="3"/>
  <c r="A71" i="3"/>
  <c r="F70" i="3"/>
  <c r="E70" i="3"/>
  <c r="D70" i="3"/>
  <c r="C70" i="3"/>
  <c r="B70" i="3"/>
  <c r="A70" i="3"/>
  <c r="F69" i="3"/>
  <c r="E69" i="3"/>
  <c r="D69" i="3"/>
  <c r="C69" i="3"/>
  <c r="B69" i="3"/>
  <c r="A69" i="3"/>
  <c r="F68" i="3"/>
  <c r="E68" i="3"/>
  <c r="D68" i="3"/>
  <c r="C68" i="3"/>
  <c r="B68" i="3"/>
  <c r="A68" i="3"/>
  <c r="F67" i="3"/>
  <c r="E67" i="3"/>
  <c r="D67" i="3"/>
  <c r="C67" i="3"/>
  <c r="B67" i="3"/>
  <c r="A67" i="3"/>
  <c r="F66" i="3"/>
  <c r="E66" i="3"/>
  <c r="D66" i="3"/>
  <c r="C66" i="3"/>
  <c r="B66" i="3"/>
  <c r="A66" i="3"/>
  <c r="F65" i="3"/>
  <c r="E65" i="3"/>
  <c r="D65" i="3"/>
  <c r="C65" i="3"/>
  <c r="B65" i="3"/>
  <c r="A65" i="3"/>
  <c r="F64" i="3"/>
  <c r="E64" i="3"/>
  <c r="D64" i="3"/>
  <c r="C64" i="3"/>
  <c r="B64" i="3"/>
  <c r="A64" i="3"/>
  <c r="F63" i="3"/>
  <c r="E63" i="3"/>
  <c r="D63" i="3"/>
  <c r="C63" i="3"/>
  <c r="B63" i="3"/>
  <c r="A63" i="3"/>
  <c r="F62" i="3"/>
  <c r="E62" i="3"/>
  <c r="D62" i="3"/>
  <c r="C62" i="3"/>
  <c r="B62" i="3"/>
  <c r="A62" i="3"/>
  <c r="F61" i="3"/>
  <c r="E61" i="3"/>
  <c r="D61" i="3"/>
  <c r="C61" i="3"/>
  <c r="B61" i="3"/>
  <c r="A61" i="3"/>
  <c r="F60" i="3"/>
  <c r="E60" i="3"/>
  <c r="D60" i="3"/>
  <c r="C60" i="3"/>
  <c r="B60" i="3"/>
  <c r="A60" i="3"/>
  <c r="F59" i="3"/>
  <c r="E59" i="3"/>
  <c r="D59" i="3"/>
  <c r="C59" i="3"/>
  <c r="B59" i="3"/>
  <c r="A59" i="3"/>
  <c r="F58" i="3"/>
  <c r="E58" i="3"/>
  <c r="D58" i="3"/>
  <c r="C58" i="3"/>
  <c r="B58" i="3"/>
  <c r="A58" i="3"/>
  <c r="F57" i="3"/>
  <c r="E57" i="3"/>
  <c r="D57" i="3"/>
  <c r="C57" i="3"/>
  <c r="B57" i="3"/>
  <c r="A57" i="3"/>
  <c r="B56" i="3"/>
  <c r="F55" i="3"/>
  <c r="E55" i="3"/>
  <c r="D55" i="3"/>
  <c r="C55" i="3"/>
  <c r="B55" i="3"/>
  <c r="A55" i="3"/>
  <c r="F54" i="3"/>
  <c r="E54" i="3"/>
  <c r="D54" i="3"/>
  <c r="C54" i="3"/>
  <c r="B54" i="3"/>
  <c r="A54" i="3"/>
  <c r="F53" i="3"/>
  <c r="E53" i="3"/>
  <c r="D53" i="3"/>
  <c r="C53" i="3"/>
  <c r="B53" i="3"/>
  <c r="A53" i="3"/>
  <c r="F52" i="3"/>
  <c r="E52" i="3"/>
  <c r="D52" i="3"/>
  <c r="C52" i="3"/>
  <c r="B52" i="3"/>
  <c r="A52" i="3"/>
  <c r="F51" i="3"/>
  <c r="E51" i="3"/>
  <c r="D51" i="3"/>
  <c r="C51" i="3"/>
  <c r="B51" i="3"/>
  <c r="A51" i="3"/>
  <c r="F50" i="3"/>
  <c r="E50" i="3"/>
  <c r="D50" i="3"/>
  <c r="C50" i="3"/>
  <c r="B50" i="3"/>
  <c r="A50" i="3"/>
  <c r="F49" i="3"/>
  <c r="E49" i="3"/>
  <c r="D49" i="3"/>
  <c r="C49" i="3"/>
  <c r="B49" i="3"/>
  <c r="A49" i="3"/>
  <c r="F48" i="3"/>
  <c r="E48" i="3"/>
  <c r="D48" i="3"/>
  <c r="C48" i="3"/>
  <c r="B48" i="3"/>
  <c r="A48" i="3"/>
  <c r="F47" i="3"/>
  <c r="E47" i="3"/>
  <c r="D47" i="3"/>
  <c r="C47" i="3"/>
  <c r="B47" i="3"/>
  <c r="A47" i="3"/>
  <c r="F46" i="3"/>
  <c r="E46" i="3"/>
  <c r="D46" i="3"/>
  <c r="C46" i="3"/>
  <c r="B46" i="3"/>
  <c r="A46" i="3"/>
  <c r="F45" i="3"/>
  <c r="E45" i="3"/>
  <c r="D45" i="3"/>
  <c r="C45" i="3"/>
  <c r="B45" i="3"/>
  <c r="A45" i="3"/>
  <c r="F44" i="3"/>
  <c r="E44" i="3"/>
  <c r="D44" i="3"/>
  <c r="C44" i="3"/>
  <c r="B44" i="3"/>
  <c r="A44" i="3"/>
  <c r="F43" i="3"/>
  <c r="E43" i="3"/>
  <c r="D43" i="3"/>
  <c r="C43" i="3"/>
  <c r="B43" i="3"/>
  <c r="A43" i="3"/>
  <c r="F42" i="3"/>
  <c r="E42" i="3"/>
  <c r="D42" i="3"/>
  <c r="C42" i="3"/>
  <c r="B42" i="3"/>
  <c r="A42" i="3"/>
  <c r="F41" i="3"/>
  <c r="E41" i="3"/>
  <c r="D41" i="3"/>
  <c r="C41" i="3"/>
  <c r="B41" i="3"/>
  <c r="A41" i="3"/>
  <c r="F40" i="3"/>
  <c r="E40" i="3"/>
  <c r="D40" i="3"/>
  <c r="C40" i="3"/>
  <c r="B40" i="3"/>
  <c r="A40" i="3"/>
  <c r="F39" i="3"/>
  <c r="E39" i="3"/>
  <c r="D39" i="3"/>
  <c r="C39" i="3"/>
  <c r="B39" i="3"/>
  <c r="A39" i="3"/>
  <c r="F38" i="3"/>
  <c r="E38" i="3"/>
  <c r="D38" i="3"/>
  <c r="C38" i="3"/>
  <c r="B38" i="3"/>
  <c r="A38" i="3"/>
  <c r="F37" i="3"/>
  <c r="E37" i="3"/>
  <c r="D37" i="3"/>
  <c r="C37" i="3"/>
  <c r="B37" i="3"/>
  <c r="A37" i="3"/>
  <c r="F36" i="3"/>
  <c r="E36" i="3"/>
  <c r="D36" i="3"/>
  <c r="C36" i="3"/>
  <c r="B36" i="3"/>
  <c r="A36" i="3"/>
  <c r="F35" i="3"/>
  <c r="E35" i="3"/>
  <c r="D35" i="3"/>
  <c r="C35" i="3"/>
  <c r="B35" i="3"/>
  <c r="A35" i="3"/>
  <c r="F34" i="3"/>
  <c r="E34" i="3"/>
  <c r="D34" i="3"/>
  <c r="C34" i="3"/>
  <c r="B34" i="3"/>
  <c r="A34" i="3"/>
  <c r="F33" i="3"/>
  <c r="E33" i="3"/>
  <c r="D33" i="3"/>
  <c r="C33" i="3"/>
  <c r="B33" i="3"/>
  <c r="A33" i="3"/>
  <c r="F32" i="3"/>
  <c r="E32" i="3"/>
  <c r="D32" i="3"/>
  <c r="C32" i="3"/>
  <c r="B32" i="3"/>
  <c r="A32" i="3"/>
  <c r="F31" i="3"/>
  <c r="E31" i="3"/>
  <c r="D31" i="3"/>
  <c r="C31" i="3"/>
  <c r="B31" i="3"/>
  <c r="A31" i="3"/>
  <c r="F30" i="3"/>
  <c r="E30" i="3"/>
  <c r="D30" i="3"/>
  <c r="C30" i="3"/>
  <c r="B30" i="3"/>
  <c r="A30" i="3"/>
  <c r="F29" i="3"/>
  <c r="E29" i="3"/>
  <c r="D29" i="3"/>
  <c r="C29" i="3"/>
  <c r="B29" i="3"/>
  <c r="A29" i="3"/>
  <c r="F28" i="3"/>
  <c r="E28" i="3"/>
  <c r="D28" i="3"/>
  <c r="C28" i="3"/>
  <c r="B28" i="3"/>
  <c r="A28" i="3"/>
  <c r="F27" i="3"/>
  <c r="E27" i="3"/>
  <c r="D27" i="3"/>
  <c r="C27" i="3"/>
  <c r="B27" i="3"/>
  <c r="A27" i="3"/>
  <c r="F26" i="3"/>
  <c r="E26" i="3"/>
  <c r="D26" i="3"/>
  <c r="C26" i="3"/>
  <c r="B26" i="3"/>
  <c r="A26" i="3"/>
  <c r="F25" i="3"/>
  <c r="E25" i="3"/>
  <c r="D25" i="3"/>
  <c r="C25" i="3"/>
  <c r="B25" i="3"/>
  <c r="A25" i="3"/>
  <c r="F24" i="3"/>
  <c r="E24" i="3"/>
  <c r="D24" i="3"/>
  <c r="C24" i="3"/>
  <c r="B24" i="3"/>
  <c r="A24" i="3"/>
  <c r="F23" i="3"/>
  <c r="E23" i="3"/>
  <c r="D23" i="3"/>
  <c r="C23" i="3"/>
  <c r="B23" i="3"/>
  <c r="A23" i="3"/>
  <c r="F22" i="3"/>
  <c r="E22" i="3"/>
  <c r="D22" i="3"/>
  <c r="C22" i="3"/>
  <c r="B22" i="3"/>
  <c r="A22" i="3"/>
  <c r="F21" i="3"/>
  <c r="E21" i="3"/>
  <c r="D21" i="3"/>
  <c r="C21" i="3"/>
  <c r="B21" i="3"/>
  <c r="A21" i="3"/>
  <c r="F20" i="3"/>
  <c r="E20" i="3"/>
  <c r="D20" i="3"/>
  <c r="C20" i="3"/>
  <c r="B20" i="3"/>
  <c r="A20" i="3"/>
  <c r="F19" i="3"/>
  <c r="E19" i="3"/>
  <c r="D19" i="3"/>
  <c r="C19" i="3"/>
  <c r="B19" i="3"/>
  <c r="A19" i="3"/>
  <c r="F18" i="3"/>
  <c r="E18" i="3"/>
  <c r="D18" i="3"/>
  <c r="C18" i="3"/>
  <c r="B18" i="3"/>
  <c r="A18" i="3"/>
  <c r="F17" i="3"/>
  <c r="E17" i="3"/>
  <c r="D17" i="3"/>
  <c r="C17" i="3"/>
  <c r="B17" i="3"/>
  <c r="A17" i="3"/>
  <c r="F16" i="3"/>
  <c r="E16" i="3"/>
  <c r="D16" i="3"/>
  <c r="C16" i="3"/>
  <c r="B16" i="3"/>
  <c r="A16" i="3"/>
  <c r="F15" i="3"/>
  <c r="E15" i="3"/>
  <c r="D15" i="3"/>
  <c r="C15" i="3"/>
  <c r="B15" i="3"/>
  <c r="A15" i="3"/>
  <c r="F14" i="3"/>
  <c r="E14" i="3"/>
  <c r="D14" i="3"/>
  <c r="C14" i="3"/>
  <c r="B14" i="3"/>
  <c r="A14" i="3"/>
  <c r="F13" i="3"/>
  <c r="E13" i="3"/>
  <c r="D13" i="3"/>
  <c r="C13" i="3"/>
  <c r="B13" i="3"/>
  <c r="A13" i="3"/>
  <c r="F12" i="3"/>
  <c r="E12" i="3"/>
  <c r="D12" i="3"/>
  <c r="C12" i="3"/>
  <c r="B12" i="3"/>
  <c r="A12" i="3"/>
  <c r="F11" i="3"/>
  <c r="E11" i="3"/>
  <c r="D11" i="3"/>
  <c r="C11" i="3"/>
  <c r="B11" i="3"/>
  <c r="A11" i="3"/>
  <c r="F10" i="3"/>
  <c r="E10" i="3"/>
  <c r="D10" i="3"/>
  <c r="C10" i="3"/>
  <c r="B10" i="3"/>
  <c r="A10" i="3"/>
  <c r="F9" i="3"/>
  <c r="E9" i="3"/>
  <c r="D9" i="3"/>
  <c r="C9" i="3"/>
  <c r="B9" i="3"/>
  <c r="A9" i="3"/>
  <c r="F8" i="3"/>
  <c r="E8" i="3"/>
  <c r="D8" i="3"/>
  <c r="C8" i="3"/>
  <c r="B8" i="3"/>
  <c r="A8" i="3"/>
  <c r="F7" i="3"/>
  <c r="E7" i="3"/>
  <c r="D7" i="3"/>
  <c r="C7" i="3"/>
  <c r="B7" i="3"/>
  <c r="A7" i="3"/>
  <c r="F6" i="3"/>
  <c r="E6" i="3"/>
  <c r="D6" i="3"/>
  <c r="C6" i="3"/>
  <c r="B6" i="3"/>
  <c r="A6" i="3"/>
  <c r="F5" i="3"/>
  <c r="E5" i="3"/>
  <c r="D5" i="3"/>
  <c r="C5" i="3"/>
  <c r="B5" i="3"/>
  <c r="A5" i="3"/>
  <c r="F4" i="3"/>
  <c r="E4" i="3"/>
  <c r="D4" i="3"/>
  <c r="C4" i="3"/>
  <c r="B4" i="3"/>
  <c r="A4" i="3"/>
  <c r="B3" i="3"/>
  <c r="F440" i="5"/>
  <c r="E440" i="5"/>
  <c r="D440" i="5"/>
  <c r="C440" i="5"/>
  <c r="B440" i="5"/>
  <c r="A440" i="5"/>
  <c r="F439" i="5"/>
  <c r="E439" i="5"/>
  <c r="D439" i="5"/>
  <c r="C439" i="5"/>
  <c r="B439" i="5"/>
  <c r="A439" i="5"/>
  <c r="F438" i="5"/>
  <c r="E438" i="5"/>
  <c r="D438" i="5"/>
  <c r="C438" i="5"/>
  <c r="B438" i="5"/>
  <c r="A438" i="5"/>
  <c r="F437" i="5"/>
  <c r="E437" i="5"/>
  <c r="D437" i="5"/>
  <c r="C437" i="5"/>
  <c r="B437" i="5"/>
  <c r="A437" i="5"/>
  <c r="F436" i="5"/>
  <c r="E436" i="5"/>
  <c r="D436" i="5"/>
  <c r="C436" i="5"/>
  <c r="B436" i="5"/>
  <c r="A436" i="5"/>
  <c r="F435" i="5"/>
  <c r="E435" i="5"/>
  <c r="D435" i="5"/>
  <c r="C435" i="5"/>
  <c r="B435" i="5"/>
  <c r="A435" i="5"/>
  <c r="F434" i="5"/>
  <c r="E434" i="5"/>
  <c r="D434" i="5"/>
  <c r="C434" i="5"/>
  <c r="B434" i="5"/>
  <c r="A434" i="5"/>
  <c r="F433" i="5"/>
  <c r="E433" i="5"/>
  <c r="D433" i="5"/>
  <c r="C433" i="5"/>
  <c r="B433" i="5"/>
  <c r="A433" i="5"/>
  <c r="F432" i="5"/>
  <c r="E432" i="5"/>
  <c r="D432" i="5"/>
  <c r="C432" i="5"/>
  <c r="B432" i="5"/>
  <c r="A432" i="5"/>
  <c r="F431" i="5"/>
  <c r="E431" i="5"/>
  <c r="D431" i="5"/>
  <c r="C431" i="5"/>
  <c r="B431" i="5"/>
  <c r="A431" i="5"/>
  <c r="F430" i="5"/>
  <c r="E430" i="5"/>
  <c r="D430" i="5"/>
  <c r="C430" i="5"/>
  <c r="B430" i="5"/>
  <c r="A430" i="5"/>
  <c r="F429" i="5"/>
  <c r="E429" i="5"/>
  <c r="D429" i="5"/>
  <c r="C429" i="5"/>
  <c r="B429" i="5"/>
  <c r="A429" i="5"/>
  <c r="F428" i="5"/>
  <c r="E428" i="5"/>
  <c r="D428" i="5"/>
  <c r="C428" i="5"/>
  <c r="B428" i="5"/>
  <c r="A428" i="5"/>
  <c r="F427" i="5"/>
  <c r="E427" i="5"/>
  <c r="D427" i="5"/>
  <c r="C427" i="5"/>
  <c r="B427" i="5"/>
  <c r="A427" i="5"/>
  <c r="F426" i="5"/>
  <c r="E426" i="5"/>
  <c r="D426" i="5"/>
  <c r="C426" i="5"/>
  <c r="B426" i="5"/>
  <c r="A426" i="5"/>
  <c r="F425" i="5"/>
  <c r="E425" i="5"/>
  <c r="D425" i="5"/>
  <c r="C425" i="5"/>
  <c r="B425" i="5"/>
  <c r="A425" i="5"/>
  <c r="F424" i="5"/>
  <c r="E424" i="5"/>
  <c r="D424" i="5"/>
  <c r="C424" i="5"/>
  <c r="B424" i="5"/>
  <c r="A424" i="5"/>
  <c r="F423" i="5"/>
  <c r="E423" i="5"/>
  <c r="D423" i="5"/>
  <c r="C423" i="5"/>
  <c r="B423" i="5"/>
  <c r="A423" i="5"/>
  <c r="F422" i="5"/>
  <c r="E422" i="5"/>
  <c r="D422" i="5"/>
  <c r="C422" i="5"/>
  <c r="B422" i="5"/>
  <c r="A422" i="5"/>
  <c r="F421" i="5"/>
  <c r="E421" i="5"/>
  <c r="D421" i="5"/>
  <c r="C421" i="5"/>
  <c r="B421" i="5"/>
  <c r="A421" i="5"/>
  <c r="F420" i="5"/>
  <c r="E420" i="5"/>
  <c r="D420" i="5"/>
  <c r="C420" i="5"/>
  <c r="B420" i="5"/>
  <c r="A420" i="5"/>
  <c r="F419" i="5"/>
  <c r="E419" i="5"/>
  <c r="D419" i="5"/>
  <c r="C419" i="5"/>
  <c r="B419" i="5"/>
  <c r="A419" i="5"/>
  <c r="F418" i="5"/>
  <c r="E418" i="5"/>
  <c r="D418" i="5"/>
  <c r="C418" i="5"/>
  <c r="B418" i="5"/>
  <c r="A418" i="5"/>
  <c r="F417" i="5"/>
  <c r="E417" i="5"/>
  <c r="D417" i="5"/>
  <c r="C417" i="5"/>
  <c r="B417" i="5"/>
  <c r="A417" i="5"/>
  <c r="F416" i="5"/>
  <c r="E416" i="5"/>
  <c r="D416" i="5"/>
  <c r="C416" i="5"/>
  <c r="B416" i="5"/>
  <c r="A416" i="5"/>
  <c r="F415" i="5"/>
  <c r="E415" i="5"/>
  <c r="D415" i="5"/>
  <c r="C415" i="5"/>
  <c r="B415" i="5"/>
  <c r="A415" i="5"/>
  <c r="F414" i="5"/>
  <c r="E414" i="5"/>
  <c r="D414" i="5"/>
  <c r="C414" i="5"/>
  <c r="B414" i="5"/>
  <c r="A414" i="5"/>
  <c r="F413" i="5"/>
  <c r="E413" i="5"/>
  <c r="D413" i="5"/>
  <c r="C413" i="5"/>
  <c r="B413" i="5"/>
  <c r="A413" i="5"/>
  <c r="F412" i="5"/>
  <c r="E412" i="5"/>
  <c r="D412" i="5"/>
  <c r="C412" i="5"/>
  <c r="B412" i="5"/>
  <c r="A412" i="5"/>
  <c r="F411" i="5"/>
  <c r="E411" i="5"/>
  <c r="D411" i="5"/>
  <c r="C411" i="5"/>
  <c r="B411" i="5"/>
  <c r="A411" i="5"/>
  <c r="F410" i="5"/>
  <c r="E410" i="5"/>
  <c r="D410" i="5"/>
  <c r="C410" i="5"/>
  <c r="B410" i="5"/>
  <c r="A410" i="5"/>
  <c r="F409" i="5"/>
  <c r="E409" i="5"/>
  <c r="D409" i="5"/>
  <c r="C409" i="5"/>
  <c r="B409" i="5"/>
  <c r="A409" i="5"/>
  <c r="F408" i="5"/>
  <c r="E408" i="5"/>
  <c r="D408" i="5"/>
  <c r="C408" i="5"/>
  <c r="B408" i="5"/>
  <c r="A408" i="5"/>
  <c r="F407" i="5"/>
  <c r="E407" i="5"/>
  <c r="D407" i="5"/>
  <c r="C407" i="5"/>
  <c r="B407" i="5"/>
  <c r="A407" i="5"/>
  <c r="F406" i="5"/>
  <c r="E406" i="5"/>
  <c r="D406" i="5"/>
  <c r="C406" i="5"/>
  <c r="B406" i="5"/>
  <c r="A406" i="5"/>
  <c r="F405" i="5"/>
  <c r="E405" i="5"/>
  <c r="D405" i="5"/>
  <c r="C405" i="5"/>
  <c r="B405" i="5"/>
  <c r="A405" i="5"/>
  <c r="F404" i="5"/>
  <c r="E404" i="5"/>
  <c r="D404" i="5"/>
  <c r="C404" i="5"/>
  <c r="B404" i="5"/>
  <c r="A404" i="5"/>
  <c r="F403" i="5"/>
  <c r="E403" i="5"/>
  <c r="D403" i="5"/>
  <c r="C403" i="5"/>
  <c r="B403" i="5"/>
  <c r="A403" i="5"/>
  <c r="F402" i="5"/>
  <c r="E402" i="5"/>
  <c r="D402" i="5"/>
  <c r="C402" i="5"/>
  <c r="B402" i="5"/>
  <c r="A402" i="5"/>
  <c r="F401" i="5"/>
  <c r="E401" i="5"/>
  <c r="D401" i="5"/>
  <c r="C401" i="5"/>
  <c r="B401" i="5"/>
  <c r="A401" i="5"/>
  <c r="F400" i="5"/>
  <c r="E400" i="5"/>
  <c r="D400" i="5"/>
  <c r="C400" i="5"/>
  <c r="B400" i="5"/>
  <c r="A400" i="5"/>
  <c r="F399" i="5"/>
  <c r="E399" i="5"/>
  <c r="D399" i="5"/>
  <c r="C399" i="5"/>
  <c r="B399" i="5"/>
  <c r="A399" i="5"/>
  <c r="F398" i="5"/>
  <c r="E398" i="5"/>
  <c r="D398" i="5"/>
  <c r="C398" i="5"/>
  <c r="B398" i="5"/>
  <c r="A398" i="5"/>
  <c r="F397" i="5"/>
  <c r="E397" i="5"/>
  <c r="D397" i="5"/>
  <c r="C397" i="5"/>
  <c r="B397" i="5"/>
  <c r="A397" i="5"/>
  <c r="F396" i="5"/>
  <c r="E396" i="5"/>
  <c r="D396" i="5"/>
  <c r="C396" i="5"/>
  <c r="B396" i="5"/>
  <c r="A396" i="5"/>
  <c r="F395" i="5"/>
  <c r="E395" i="5"/>
  <c r="D395" i="5"/>
  <c r="C395" i="5"/>
  <c r="B395" i="5"/>
  <c r="A395" i="5"/>
  <c r="F394" i="5"/>
  <c r="E394" i="5"/>
  <c r="D394" i="5"/>
  <c r="C394" i="5"/>
  <c r="B394" i="5"/>
  <c r="A394" i="5"/>
  <c r="F393" i="5"/>
  <c r="E393" i="5"/>
  <c r="D393" i="5"/>
  <c r="C393" i="5"/>
  <c r="B393" i="5"/>
  <c r="A393" i="5"/>
  <c r="F392" i="5"/>
  <c r="E392" i="5"/>
  <c r="D392" i="5"/>
  <c r="C392" i="5"/>
  <c r="B392" i="5"/>
  <c r="A392" i="5"/>
  <c r="F391" i="5"/>
  <c r="E391" i="5"/>
  <c r="D391" i="5"/>
  <c r="C391" i="5"/>
  <c r="B391" i="5"/>
  <c r="A391" i="5"/>
  <c r="F390" i="5"/>
  <c r="E390" i="5"/>
  <c r="D390" i="5"/>
  <c r="C390" i="5"/>
  <c r="B390" i="5"/>
  <c r="A390" i="5"/>
  <c r="F389" i="5"/>
  <c r="E389" i="5"/>
  <c r="D389" i="5"/>
  <c r="C389" i="5"/>
  <c r="B389" i="5"/>
  <c r="A389" i="5"/>
  <c r="F388" i="5"/>
  <c r="E388" i="5"/>
  <c r="D388" i="5"/>
  <c r="C388" i="5"/>
  <c r="B388" i="5"/>
  <c r="A388" i="5"/>
  <c r="F387" i="5"/>
  <c r="E387" i="5"/>
  <c r="D387" i="5"/>
  <c r="C387" i="5"/>
  <c r="B387" i="5"/>
  <c r="A387" i="5"/>
  <c r="F386" i="5"/>
  <c r="E386" i="5"/>
  <c r="D386" i="5"/>
  <c r="C386" i="5"/>
  <c r="B386" i="5"/>
  <c r="A386" i="5"/>
  <c r="F385" i="5"/>
  <c r="E385" i="5"/>
  <c r="D385" i="5"/>
  <c r="C385" i="5"/>
  <c r="B385" i="5"/>
  <c r="A385" i="5"/>
  <c r="F384" i="5"/>
  <c r="E384" i="5"/>
  <c r="D384" i="5"/>
  <c r="C384" i="5"/>
  <c r="B384" i="5"/>
  <c r="A384" i="5"/>
  <c r="F383" i="5"/>
  <c r="E383" i="5"/>
  <c r="D383" i="5"/>
  <c r="C383" i="5"/>
  <c r="B383" i="5"/>
  <c r="A383" i="5"/>
  <c r="F382" i="5"/>
  <c r="E382" i="5"/>
  <c r="D382" i="5"/>
  <c r="C382" i="5"/>
  <c r="B382" i="5"/>
  <c r="A382" i="5"/>
  <c r="F381" i="5"/>
  <c r="E381" i="5"/>
  <c r="D381" i="5"/>
  <c r="C381" i="5"/>
  <c r="B381" i="5"/>
  <c r="A381" i="5"/>
  <c r="F380" i="5"/>
  <c r="E380" i="5"/>
  <c r="D380" i="5"/>
  <c r="C380" i="5"/>
  <c r="B380" i="5"/>
  <c r="A380" i="5"/>
  <c r="F379" i="5"/>
  <c r="E379" i="5"/>
  <c r="D379" i="5"/>
  <c r="C379" i="5"/>
  <c r="B379" i="5"/>
  <c r="A379" i="5"/>
  <c r="F378" i="5"/>
  <c r="E378" i="5"/>
  <c r="D378" i="5"/>
  <c r="C378" i="5"/>
  <c r="B378" i="5"/>
  <c r="A378" i="5"/>
  <c r="F377" i="5"/>
  <c r="E377" i="5"/>
  <c r="D377" i="5"/>
  <c r="C377" i="5"/>
  <c r="B377" i="5"/>
  <c r="A377" i="5"/>
  <c r="F376" i="5"/>
  <c r="E376" i="5"/>
  <c r="D376" i="5"/>
  <c r="C376" i="5"/>
  <c r="B376" i="5"/>
  <c r="A376" i="5"/>
  <c r="F375" i="5"/>
  <c r="E375" i="5"/>
  <c r="D375" i="5"/>
  <c r="C375" i="5"/>
  <c r="B375" i="5"/>
  <c r="A375" i="5"/>
  <c r="F374" i="5"/>
  <c r="E374" i="5"/>
  <c r="D374" i="5"/>
  <c r="C374" i="5"/>
  <c r="B374" i="5"/>
  <c r="A374" i="5"/>
  <c r="F373" i="5"/>
  <c r="E373" i="5"/>
  <c r="D373" i="5"/>
  <c r="C373" i="5"/>
  <c r="B373" i="5"/>
  <c r="A373" i="5"/>
  <c r="F372" i="5"/>
  <c r="E372" i="5"/>
  <c r="D372" i="5"/>
  <c r="C372" i="5"/>
  <c r="B372" i="5"/>
  <c r="A372" i="5"/>
  <c r="F371" i="5"/>
  <c r="E371" i="5"/>
  <c r="D371" i="5"/>
  <c r="C371" i="5"/>
  <c r="B371" i="5"/>
  <c r="A371" i="5"/>
  <c r="F370" i="5"/>
  <c r="E370" i="5"/>
  <c r="D370" i="5"/>
  <c r="C370" i="5"/>
  <c r="B370" i="5"/>
  <c r="A370" i="5"/>
  <c r="F369" i="5"/>
  <c r="E369" i="5"/>
  <c r="D369" i="5"/>
  <c r="C369" i="5"/>
  <c r="B369" i="5"/>
  <c r="A369" i="5"/>
  <c r="F368" i="5"/>
  <c r="E368" i="5"/>
  <c r="D368" i="5"/>
  <c r="C368" i="5"/>
  <c r="B368" i="5"/>
  <c r="A368" i="5"/>
  <c r="F367" i="5"/>
  <c r="E367" i="5"/>
  <c r="D367" i="5"/>
  <c r="C367" i="5"/>
  <c r="B367" i="5"/>
  <c r="A367" i="5"/>
  <c r="F366" i="5"/>
  <c r="E366" i="5"/>
  <c r="D366" i="5"/>
  <c r="C366" i="5"/>
  <c r="B366" i="5"/>
  <c r="A366" i="5"/>
  <c r="F365" i="5"/>
  <c r="E365" i="5"/>
  <c r="D365" i="5"/>
  <c r="C365" i="5"/>
  <c r="B365" i="5"/>
  <c r="A365" i="5"/>
  <c r="F364" i="5"/>
  <c r="E364" i="5"/>
  <c r="D364" i="5"/>
  <c r="C364" i="5"/>
  <c r="B364" i="5"/>
  <c r="A364" i="5"/>
  <c r="F363" i="5"/>
  <c r="E363" i="5"/>
  <c r="D363" i="5"/>
  <c r="C363" i="5"/>
  <c r="B363" i="5"/>
  <c r="A363" i="5"/>
  <c r="F362" i="5"/>
  <c r="E362" i="5"/>
  <c r="D362" i="5"/>
  <c r="C362" i="5"/>
  <c r="B362" i="5"/>
  <c r="A362" i="5"/>
  <c r="F361" i="5"/>
  <c r="E361" i="5"/>
  <c r="D361" i="5"/>
  <c r="C361" i="5"/>
  <c r="B361" i="5"/>
  <c r="A361" i="5"/>
  <c r="F360" i="5"/>
  <c r="E360" i="5"/>
  <c r="D360" i="5"/>
  <c r="C360" i="5"/>
  <c r="B360" i="5"/>
  <c r="A360" i="5"/>
  <c r="F359" i="5"/>
  <c r="E359" i="5"/>
  <c r="D359" i="5"/>
  <c r="C359" i="5"/>
  <c r="B359" i="5"/>
  <c r="A359" i="5"/>
  <c r="F358" i="5"/>
  <c r="E358" i="5"/>
  <c r="D358" i="5"/>
  <c r="C358" i="5"/>
  <c r="B358" i="5"/>
  <c r="A358" i="5"/>
  <c r="F357" i="5"/>
  <c r="E357" i="5"/>
  <c r="D357" i="5"/>
  <c r="C357" i="5"/>
  <c r="B357" i="5"/>
  <c r="A357" i="5"/>
  <c r="F356" i="5"/>
  <c r="E356" i="5"/>
  <c r="D356" i="5"/>
  <c r="C356" i="5"/>
  <c r="B356" i="5"/>
  <c r="A356" i="5"/>
  <c r="F355" i="5"/>
  <c r="E355" i="5"/>
  <c r="D355" i="5"/>
  <c r="C355" i="5"/>
  <c r="B355" i="5"/>
  <c r="A355" i="5"/>
  <c r="F354" i="5"/>
  <c r="E354" i="5"/>
  <c r="D354" i="5"/>
  <c r="C354" i="5"/>
  <c r="B354" i="5"/>
  <c r="A354" i="5"/>
  <c r="F353" i="5"/>
  <c r="E353" i="5"/>
  <c r="D353" i="5"/>
  <c r="C353" i="5"/>
  <c r="B353" i="5"/>
  <c r="A353" i="5"/>
  <c r="F352" i="5"/>
  <c r="E352" i="5"/>
  <c r="D352" i="5"/>
  <c r="C352" i="5"/>
  <c r="B352" i="5"/>
  <c r="A352" i="5"/>
  <c r="F351" i="5"/>
  <c r="E351" i="5"/>
  <c r="D351" i="5"/>
  <c r="C351" i="5"/>
  <c r="B351" i="5"/>
  <c r="A351" i="5"/>
  <c r="F350" i="5"/>
  <c r="E350" i="5"/>
  <c r="D350" i="5"/>
  <c r="C350" i="5"/>
  <c r="B350" i="5"/>
  <c r="A350" i="5"/>
  <c r="F349" i="5"/>
  <c r="E349" i="5"/>
  <c r="D349" i="5"/>
  <c r="C349" i="5"/>
  <c r="B349" i="5"/>
  <c r="A349" i="5"/>
  <c r="F348" i="5"/>
  <c r="E348" i="5"/>
  <c r="D348" i="5"/>
  <c r="C348" i="5"/>
  <c r="B348" i="5"/>
  <c r="A348" i="5"/>
  <c r="F347" i="5"/>
  <c r="E347" i="5"/>
  <c r="D347" i="5"/>
  <c r="C347" i="5"/>
  <c r="B347" i="5"/>
  <c r="A347" i="5"/>
  <c r="F346" i="5"/>
  <c r="E346" i="5"/>
  <c r="D346" i="5"/>
  <c r="C346" i="5"/>
  <c r="B346" i="5"/>
  <c r="A346" i="5"/>
  <c r="F345" i="5"/>
  <c r="E345" i="5"/>
  <c r="D345" i="5"/>
  <c r="C345" i="5"/>
  <c r="B345" i="5"/>
  <c r="A345" i="5"/>
  <c r="F344" i="5"/>
  <c r="E344" i="5"/>
  <c r="D344" i="5"/>
  <c r="C344" i="5"/>
  <c r="B344" i="5"/>
  <c r="A344" i="5"/>
  <c r="F343" i="5"/>
  <c r="E343" i="5"/>
  <c r="D343" i="5"/>
  <c r="C343" i="5"/>
  <c r="B343" i="5"/>
  <c r="A343" i="5"/>
  <c r="F342" i="5"/>
  <c r="E342" i="5"/>
  <c r="D342" i="5"/>
  <c r="C342" i="5"/>
  <c r="B342" i="5"/>
  <c r="A342" i="5"/>
  <c r="F341" i="5"/>
  <c r="E341" i="5"/>
  <c r="D341" i="5"/>
  <c r="C341" i="5"/>
  <c r="B341" i="5"/>
  <c r="A341" i="5"/>
  <c r="B340" i="5"/>
  <c r="F339" i="5"/>
  <c r="E339" i="5"/>
  <c r="D339" i="5"/>
  <c r="C339" i="5"/>
  <c r="B339" i="5"/>
  <c r="A339" i="5"/>
  <c r="F338" i="5"/>
  <c r="E338" i="5"/>
  <c r="D338" i="5"/>
  <c r="C338" i="5"/>
  <c r="B338" i="5"/>
  <c r="A338" i="5"/>
  <c r="F337" i="5"/>
  <c r="E337" i="5"/>
  <c r="D337" i="5"/>
  <c r="C337" i="5"/>
  <c r="B337" i="5"/>
  <c r="A337" i="5"/>
  <c r="F336" i="5"/>
  <c r="E336" i="5"/>
  <c r="D336" i="5"/>
  <c r="C336" i="5"/>
  <c r="B336" i="5"/>
  <c r="A336" i="5"/>
  <c r="F335" i="5"/>
  <c r="E335" i="5"/>
  <c r="D335" i="5"/>
  <c r="C335" i="5"/>
  <c r="B335" i="5"/>
  <c r="A335" i="5"/>
  <c r="F334" i="5"/>
  <c r="E334" i="5"/>
  <c r="D334" i="5"/>
  <c r="C334" i="5"/>
  <c r="B334" i="5"/>
  <c r="A334" i="5"/>
  <c r="F333" i="5"/>
  <c r="E333" i="5"/>
  <c r="D333" i="5"/>
  <c r="C333" i="5"/>
  <c r="B333" i="5"/>
  <c r="A333" i="5"/>
  <c r="F332" i="5"/>
  <c r="E332" i="5"/>
  <c r="D332" i="5"/>
  <c r="C332" i="5"/>
  <c r="B332" i="5"/>
  <c r="A332" i="5"/>
  <c r="F331" i="5"/>
  <c r="E331" i="5"/>
  <c r="D331" i="5"/>
  <c r="C331" i="5"/>
  <c r="B331" i="5"/>
  <c r="A331" i="5"/>
  <c r="F330" i="5"/>
  <c r="E330" i="5"/>
  <c r="D330" i="5"/>
  <c r="C330" i="5"/>
  <c r="B330" i="5"/>
  <c r="A330" i="5"/>
  <c r="F329" i="5"/>
  <c r="E329" i="5"/>
  <c r="D329" i="5"/>
  <c r="C329" i="5"/>
  <c r="B329" i="5"/>
  <c r="A329" i="5"/>
  <c r="F328" i="5"/>
  <c r="E328" i="5"/>
  <c r="D328" i="5"/>
  <c r="C328" i="5"/>
  <c r="B328" i="5"/>
  <c r="A328" i="5"/>
  <c r="F327" i="5"/>
  <c r="E327" i="5"/>
  <c r="D327" i="5"/>
  <c r="C327" i="5"/>
  <c r="B327" i="5"/>
  <c r="A327" i="5"/>
  <c r="F326" i="5"/>
  <c r="E326" i="5"/>
  <c r="D326" i="5"/>
  <c r="C326" i="5"/>
  <c r="B326" i="5"/>
  <c r="A326" i="5"/>
  <c r="F325" i="5"/>
  <c r="E325" i="5"/>
  <c r="D325" i="5"/>
  <c r="C325" i="5"/>
  <c r="B325" i="5"/>
  <c r="A325" i="5"/>
  <c r="F324" i="5"/>
  <c r="E324" i="5"/>
  <c r="D324" i="5"/>
  <c r="C324" i="5"/>
  <c r="B324" i="5"/>
  <c r="A324" i="5"/>
  <c r="F323" i="5"/>
  <c r="E323" i="5"/>
  <c r="D323" i="5"/>
  <c r="C323" i="5"/>
  <c r="B323" i="5"/>
  <c r="A323" i="5"/>
  <c r="F322" i="5"/>
  <c r="E322" i="5"/>
  <c r="D322" i="5"/>
  <c r="C322" i="5"/>
  <c r="B322" i="5"/>
  <c r="A322" i="5"/>
  <c r="B321" i="5"/>
  <c r="F320" i="5"/>
  <c r="E320" i="5"/>
  <c r="D320" i="5"/>
  <c r="C320" i="5"/>
  <c r="B320" i="5"/>
  <c r="A320" i="5"/>
  <c r="F319" i="5"/>
  <c r="E319" i="5"/>
  <c r="D319" i="5"/>
  <c r="C319" i="5"/>
  <c r="B319" i="5"/>
  <c r="A319" i="5"/>
  <c r="F318" i="5"/>
  <c r="E318" i="5"/>
  <c r="D318" i="5"/>
  <c r="C318" i="5"/>
  <c r="B318" i="5"/>
  <c r="A318" i="5"/>
  <c r="F317" i="5"/>
  <c r="E317" i="5"/>
  <c r="D317" i="5"/>
  <c r="C317" i="5"/>
  <c r="B317" i="5"/>
  <c r="A317" i="5"/>
  <c r="F316" i="5"/>
  <c r="E316" i="5"/>
  <c r="D316" i="5"/>
  <c r="C316" i="5"/>
  <c r="B316" i="5"/>
  <c r="A316" i="5"/>
  <c r="F315" i="5"/>
  <c r="E315" i="5"/>
  <c r="D315" i="5"/>
  <c r="C315" i="5"/>
  <c r="B315" i="5"/>
  <c r="A315" i="5"/>
  <c r="F314" i="5"/>
  <c r="E314" i="5"/>
  <c r="D314" i="5"/>
  <c r="C314" i="5"/>
  <c r="B314" i="5"/>
  <c r="A314" i="5"/>
  <c r="F313" i="5"/>
  <c r="E313" i="5"/>
  <c r="D313" i="5"/>
  <c r="C313" i="5"/>
  <c r="B313" i="5"/>
  <c r="A313" i="5"/>
  <c r="F312" i="5"/>
  <c r="E312" i="5"/>
  <c r="D312" i="5"/>
  <c r="C312" i="5"/>
  <c r="B312" i="5"/>
  <c r="A312" i="5"/>
  <c r="F311" i="5"/>
  <c r="E311" i="5"/>
  <c r="D311" i="5"/>
  <c r="C311" i="5"/>
  <c r="B311" i="5"/>
  <c r="A311" i="5"/>
  <c r="F310" i="5"/>
  <c r="E310" i="5"/>
  <c r="D310" i="5"/>
  <c r="C310" i="5"/>
  <c r="B310" i="5"/>
  <c r="A310" i="5"/>
  <c r="F309" i="5"/>
  <c r="E309" i="5"/>
  <c r="D309" i="5"/>
  <c r="C309" i="5"/>
  <c r="B309" i="5"/>
  <c r="A309" i="5"/>
  <c r="F308" i="5"/>
  <c r="E308" i="5"/>
  <c r="D308" i="5"/>
  <c r="C308" i="5"/>
  <c r="B308" i="5"/>
  <c r="A308" i="5"/>
  <c r="F307" i="5"/>
  <c r="E307" i="5"/>
  <c r="D307" i="5"/>
  <c r="C307" i="5"/>
  <c r="B307" i="5"/>
  <c r="A307" i="5"/>
  <c r="F306" i="5"/>
  <c r="E306" i="5"/>
  <c r="D306" i="5"/>
  <c r="C306" i="5"/>
  <c r="B306" i="5"/>
  <c r="A306" i="5"/>
  <c r="F305" i="5"/>
  <c r="E305" i="5"/>
  <c r="D305" i="5"/>
  <c r="C305" i="5"/>
  <c r="B305" i="5"/>
  <c r="A305" i="5"/>
  <c r="F304" i="5"/>
  <c r="E304" i="5"/>
  <c r="D304" i="5"/>
  <c r="C304" i="5"/>
  <c r="B304" i="5"/>
  <c r="A304" i="5"/>
  <c r="F303" i="5"/>
  <c r="E303" i="5"/>
  <c r="D303" i="5"/>
  <c r="C303" i="5"/>
  <c r="B303" i="5"/>
  <c r="A303" i="5"/>
  <c r="F302" i="5"/>
  <c r="E302" i="5"/>
  <c r="D302" i="5"/>
  <c r="C302" i="5"/>
  <c r="B302" i="5"/>
  <c r="A302" i="5"/>
  <c r="F301" i="5"/>
  <c r="E301" i="5"/>
  <c r="D301" i="5"/>
  <c r="C301" i="5"/>
  <c r="B301" i="5"/>
  <c r="A301" i="5"/>
  <c r="F300" i="5"/>
  <c r="E300" i="5"/>
  <c r="D300" i="5"/>
  <c r="C300" i="5"/>
  <c r="B300" i="5"/>
  <c r="A300" i="5"/>
  <c r="F299" i="5"/>
  <c r="E299" i="5"/>
  <c r="D299" i="5"/>
  <c r="C299" i="5"/>
  <c r="B299" i="5"/>
  <c r="A299" i="5"/>
  <c r="F298" i="5"/>
  <c r="E298" i="5"/>
  <c r="D298" i="5"/>
  <c r="C298" i="5"/>
  <c r="B298" i="5"/>
  <c r="A298" i="5"/>
  <c r="F297" i="5"/>
  <c r="E297" i="5"/>
  <c r="D297" i="5"/>
  <c r="C297" i="5"/>
  <c r="B297" i="5"/>
  <c r="A297" i="5"/>
  <c r="F296" i="5"/>
  <c r="E296" i="5"/>
  <c r="D296" i="5"/>
  <c r="C296" i="5"/>
  <c r="B296" i="5"/>
  <c r="A296" i="5"/>
  <c r="F295" i="5"/>
  <c r="E295" i="5"/>
  <c r="D295" i="5"/>
  <c r="C295" i="5"/>
  <c r="B295" i="5"/>
  <c r="A295" i="5"/>
  <c r="F294" i="5"/>
  <c r="E294" i="5"/>
  <c r="D294" i="5"/>
  <c r="C294" i="5"/>
  <c r="B294" i="5"/>
  <c r="A294" i="5"/>
  <c r="F293" i="5"/>
  <c r="E293" i="5"/>
  <c r="D293" i="5"/>
  <c r="C293" i="5"/>
  <c r="B293" i="5"/>
  <c r="A293" i="5"/>
  <c r="F292" i="5"/>
  <c r="E292" i="5"/>
  <c r="D292" i="5"/>
  <c r="C292" i="5"/>
  <c r="B292" i="5"/>
  <c r="A292" i="5"/>
  <c r="F291" i="5"/>
  <c r="E291" i="5"/>
  <c r="D291" i="5"/>
  <c r="C291" i="5"/>
  <c r="B291" i="5"/>
  <c r="A291" i="5"/>
  <c r="F290" i="5"/>
  <c r="E290" i="5"/>
  <c r="D290" i="5"/>
  <c r="C290" i="5"/>
  <c r="B290" i="5"/>
  <c r="A290" i="5"/>
  <c r="F289" i="5"/>
  <c r="E289" i="5"/>
  <c r="D289" i="5"/>
  <c r="C289" i="5"/>
  <c r="B289" i="5"/>
  <c r="A289" i="5"/>
  <c r="F288" i="5"/>
  <c r="E288" i="5"/>
  <c r="D288" i="5"/>
  <c r="C288" i="5"/>
  <c r="B288" i="5"/>
  <c r="A288" i="5"/>
  <c r="F287" i="5"/>
  <c r="E287" i="5"/>
  <c r="D287" i="5"/>
  <c r="C287" i="5"/>
  <c r="B287" i="5"/>
  <c r="A287" i="5"/>
  <c r="F286" i="5"/>
  <c r="E286" i="5"/>
  <c r="D286" i="5"/>
  <c r="C286" i="5"/>
  <c r="B286" i="5"/>
  <c r="A286" i="5"/>
  <c r="F285" i="5"/>
  <c r="E285" i="5"/>
  <c r="D285" i="5"/>
  <c r="C285" i="5"/>
  <c r="B285" i="5"/>
  <c r="A285" i="5"/>
  <c r="F284" i="5"/>
  <c r="E284" i="5"/>
  <c r="D284" i="5"/>
  <c r="C284" i="5"/>
  <c r="B284" i="5"/>
  <c r="A284" i="5"/>
  <c r="F283" i="5"/>
  <c r="E283" i="5"/>
  <c r="D283" i="5"/>
  <c r="C283" i="5"/>
  <c r="B283" i="5"/>
  <c r="A283" i="5"/>
  <c r="F282" i="5"/>
  <c r="E282" i="5"/>
  <c r="D282" i="5"/>
  <c r="C282" i="5"/>
  <c r="B282" i="5"/>
  <c r="A282" i="5"/>
  <c r="F281" i="5"/>
  <c r="E281" i="5"/>
  <c r="D281" i="5"/>
  <c r="C281" i="5"/>
  <c r="B281" i="5"/>
  <c r="A281" i="5"/>
  <c r="F280" i="5"/>
  <c r="E280" i="5"/>
  <c r="D280" i="5"/>
  <c r="C280" i="5"/>
  <c r="B280" i="5"/>
  <c r="A280" i="5"/>
  <c r="F279" i="5"/>
  <c r="E279" i="5"/>
  <c r="D279" i="5"/>
  <c r="C279" i="5"/>
  <c r="B279" i="5"/>
  <c r="A279" i="5"/>
  <c r="F278" i="5"/>
  <c r="E278" i="5"/>
  <c r="D278" i="5"/>
  <c r="C278" i="5"/>
  <c r="B278" i="5"/>
  <c r="A278" i="5"/>
  <c r="F277" i="5"/>
  <c r="E277" i="5"/>
  <c r="D277" i="5"/>
  <c r="C277" i="5"/>
  <c r="B277" i="5"/>
  <c r="A277" i="5"/>
  <c r="F276" i="5"/>
  <c r="E276" i="5"/>
  <c r="D276" i="5"/>
  <c r="C276" i="5"/>
  <c r="B276" i="5"/>
  <c r="A276" i="5"/>
  <c r="F275" i="5"/>
  <c r="E275" i="5"/>
  <c r="D275" i="5"/>
  <c r="C275" i="5"/>
  <c r="B275" i="5"/>
  <c r="A275" i="5"/>
  <c r="F274" i="5"/>
  <c r="E274" i="5"/>
  <c r="D274" i="5"/>
  <c r="C274" i="5"/>
  <c r="B274" i="5"/>
  <c r="A274" i="5"/>
  <c r="B273" i="5"/>
  <c r="F272" i="5"/>
  <c r="E272" i="5"/>
  <c r="D272" i="5"/>
  <c r="C272" i="5"/>
  <c r="B272" i="5"/>
  <c r="A272" i="5"/>
  <c r="F271" i="5"/>
  <c r="E271" i="5"/>
  <c r="D271" i="5"/>
  <c r="C271" i="5"/>
  <c r="B271" i="5"/>
  <c r="A271" i="5"/>
  <c r="F270" i="5"/>
  <c r="E270" i="5"/>
  <c r="D270" i="5"/>
  <c r="C270" i="5"/>
  <c r="B270" i="5"/>
  <c r="A270" i="5"/>
  <c r="F269" i="5"/>
  <c r="E269" i="5"/>
  <c r="D269" i="5"/>
  <c r="C269" i="5"/>
  <c r="B269" i="5"/>
  <c r="A269" i="5"/>
  <c r="F268" i="5"/>
  <c r="E268" i="5"/>
  <c r="D268" i="5"/>
  <c r="C268" i="5"/>
  <c r="B268" i="5"/>
  <c r="A268" i="5"/>
  <c r="F267" i="5"/>
  <c r="E267" i="5"/>
  <c r="D267" i="5"/>
  <c r="C267" i="5"/>
  <c r="B267" i="5"/>
  <c r="A267" i="5"/>
  <c r="F266" i="5"/>
  <c r="E266" i="5"/>
  <c r="D266" i="5"/>
  <c r="C266" i="5"/>
  <c r="B266" i="5"/>
  <c r="A266" i="5"/>
  <c r="F265" i="5"/>
  <c r="E265" i="5"/>
  <c r="D265" i="5"/>
  <c r="C265" i="5"/>
  <c r="B265" i="5"/>
  <c r="A265" i="5"/>
  <c r="F264" i="5"/>
  <c r="E264" i="5"/>
  <c r="D264" i="5"/>
  <c r="C264" i="5"/>
  <c r="B264" i="5"/>
  <c r="A264" i="5"/>
  <c r="F263" i="5"/>
  <c r="E263" i="5"/>
  <c r="D263" i="5"/>
  <c r="C263" i="5"/>
  <c r="B263" i="5"/>
  <c r="A263" i="5"/>
  <c r="F262" i="5"/>
  <c r="E262" i="5"/>
  <c r="D262" i="5"/>
  <c r="C262" i="5"/>
  <c r="B262" i="5"/>
  <c r="A262" i="5"/>
  <c r="F261" i="5"/>
  <c r="E261" i="5"/>
  <c r="D261" i="5"/>
  <c r="C261" i="5"/>
  <c r="B261" i="5"/>
  <c r="A261" i="5"/>
  <c r="F260" i="5"/>
  <c r="E260" i="5"/>
  <c r="D260" i="5"/>
  <c r="C260" i="5"/>
  <c r="B260" i="5"/>
  <c r="A260" i="5"/>
  <c r="F259" i="5"/>
  <c r="E259" i="5"/>
  <c r="D259" i="5"/>
  <c r="C259" i="5"/>
  <c r="B259" i="5"/>
  <c r="A259" i="5"/>
  <c r="F258" i="5"/>
  <c r="E258" i="5"/>
  <c r="D258" i="5"/>
  <c r="C258" i="5"/>
  <c r="B258" i="5"/>
  <c r="A258" i="5"/>
  <c r="F257" i="5"/>
  <c r="E257" i="5"/>
  <c r="D257" i="5"/>
  <c r="C257" i="5"/>
  <c r="B257" i="5"/>
  <c r="A257" i="5"/>
  <c r="F256" i="5"/>
  <c r="E256" i="5"/>
  <c r="D256" i="5"/>
  <c r="C256" i="5"/>
  <c r="B256" i="5"/>
  <c r="A256" i="5"/>
  <c r="F255" i="5"/>
  <c r="E255" i="5"/>
  <c r="D255" i="5"/>
  <c r="C255" i="5"/>
  <c r="B255" i="5"/>
  <c r="A255" i="5"/>
  <c r="F254" i="5"/>
  <c r="E254" i="5"/>
  <c r="D254" i="5"/>
  <c r="C254" i="5"/>
  <c r="B254" i="5"/>
  <c r="A254" i="5"/>
  <c r="F253" i="5"/>
  <c r="E253" i="5"/>
  <c r="D253" i="5"/>
  <c r="C253" i="5"/>
  <c r="B253" i="5"/>
  <c r="A253" i="5"/>
  <c r="F252" i="5"/>
  <c r="E252" i="5"/>
  <c r="D252" i="5"/>
  <c r="C252" i="5"/>
  <c r="B252" i="5"/>
  <c r="A252" i="5"/>
  <c r="F251" i="5"/>
  <c r="E251" i="5"/>
  <c r="D251" i="5"/>
  <c r="C251" i="5"/>
  <c r="B251" i="5"/>
  <c r="A251" i="5"/>
  <c r="F250" i="5"/>
  <c r="E250" i="5"/>
  <c r="D250" i="5"/>
  <c r="C250" i="5"/>
  <c r="B250" i="5"/>
  <c r="A250" i="5"/>
  <c r="F249" i="5"/>
  <c r="E249" i="5"/>
  <c r="D249" i="5"/>
  <c r="C249" i="5"/>
  <c r="B249" i="5"/>
  <c r="A249" i="5"/>
  <c r="F248" i="5"/>
  <c r="E248" i="5"/>
  <c r="D248" i="5"/>
  <c r="C248" i="5"/>
  <c r="B248" i="5"/>
  <c r="A248" i="5"/>
  <c r="F247" i="5"/>
  <c r="E247" i="5"/>
  <c r="D247" i="5"/>
  <c r="C247" i="5"/>
  <c r="B247" i="5"/>
  <c r="A247" i="5"/>
  <c r="F246" i="5"/>
  <c r="E246" i="5"/>
  <c r="D246" i="5"/>
  <c r="C246" i="5"/>
  <c r="B246" i="5"/>
  <c r="A246" i="5"/>
  <c r="F245" i="5"/>
  <c r="E245" i="5"/>
  <c r="D245" i="5"/>
  <c r="C245" i="5"/>
  <c r="B245" i="5"/>
  <c r="A245" i="5"/>
  <c r="F244" i="5"/>
  <c r="E244" i="5"/>
  <c r="D244" i="5"/>
  <c r="C244" i="5"/>
  <c r="B244" i="5"/>
  <c r="A244" i="5"/>
  <c r="F243" i="5"/>
  <c r="E243" i="5"/>
  <c r="D243" i="5"/>
  <c r="C243" i="5"/>
  <c r="B243" i="5"/>
  <c r="A243" i="5"/>
  <c r="F242" i="5"/>
  <c r="E242" i="5"/>
  <c r="D242" i="5"/>
  <c r="C242" i="5"/>
  <c r="B242" i="5"/>
  <c r="A242" i="5"/>
  <c r="F241" i="5"/>
  <c r="E241" i="5"/>
  <c r="D241" i="5"/>
  <c r="C241" i="5"/>
  <c r="B241" i="5"/>
  <c r="A241" i="5"/>
  <c r="F240" i="5"/>
  <c r="E240" i="5"/>
  <c r="D240" i="5"/>
  <c r="C240" i="5"/>
  <c r="B240" i="5"/>
  <c r="A240" i="5"/>
  <c r="F239" i="5"/>
  <c r="E239" i="5"/>
  <c r="D239" i="5"/>
  <c r="C239" i="5"/>
  <c r="B239" i="5"/>
  <c r="A239" i="5"/>
  <c r="F238" i="5"/>
  <c r="E238" i="5"/>
  <c r="D238" i="5"/>
  <c r="C238" i="5"/>
  <c r="B238" i="5"/>
  <c r="A238" i="5"/>
  <c r="F237" i="5"/>
  <c r="E237" i="5"/>
  <c r="D237" i="5"/>
  <c r="C237" i="5"/>
  <c r="B237" i="5"/>
  <c r="A237" i="5"/>
  <c r="F236" i="5"/>
  <c r="E236" i="5"/>
  <c r="D236" i="5"/>
  <c r="C236" i="5"/>
  <c r="B236" i="5"/>
  <c r="A236" i="5"/>
  <c r="F235" i="5"/>
  <c r="E235" i="5"/>
  <c r="D235" i="5"/>
  <c r="C235" i="5"/>
  <c r="B235" i="5"/>
  <c r="A235" i="5"/>
  <c r="F234" i="5"/>
  <c r="E234" i="5"/>
  <c r="D234" i="5"/>
  <c r="C234" i="5"/>
  <c r="B234" i="5"/>
  <c r="A234" i="5"/>
  <c r="F233" i="5"/>
  <c r="E233" i="5"/>
  <c r="D233" i="5"/>
  <c r="C233" i="5"/>
  <c r="B233" i="5"/>
  <c r="A233" i="5"/>
  <c r="F232" i="5"/>
  <c r="E232" i="5"/>
  <c r="D232" i="5"/>
  <c r="C232" i="5"/>
  <c r="B232" i="5"/>
  <c r="A232" i="5"/>
  <c r="F231" i="5"/>
  <c r="E231" i="5"/>
  <c r="D231" i="5"/>
  <c r="C231" i="5"/>
  <c r="B231" i="5"/>
  <c r="A231" i="5"/>
  <c r="F230" i="5"/>
  <c r="E230" i="5"/>
  <c r="D230" i="5"/>
  <c r="C230" i="5"/>
  <c r="B230" i="5"/>
  <c r="A230" i="5"/>
  <c r="F229" i="5"/>
  <c r="E229" i="5"/>
  <c r="D229" i="5"/>
  <c r="C229" i="5"/>
  <c r="B229" i="5"/>
  <c r="A229" i="5"/>
  <c r="F228" i="5"/>
  <c r="E228" i="5"/>
  <c r="D228" i="5"/>
  <c r="C228" i="5"/>
  <c r="B228" i="5"/>
  <c r="A228" i="5"/>
  <c r="F227" i="5"/>
  <c r="E227" i="5"/>
  <c r="D227" i="5"/>
  <c r="C227" i="5"/>
  <c r="B227" i="5"/>
  <c r="A227" i="5"/>
  <c r="F226" i="5"/>
  <c r="E226" i="5"/>
  <c r="D226" i="5"/>
  <c r="C226" i="5"/>
  <c r="B226" i="5"/>
  <c r="A226" i="5"/>
  <c r="F225" i="5"/>
  <c r="E225" i="5"/>
  <c r="D225" i="5"/>
  <c r="C225" i="5"/>
  <c r="B225" i="5"/>
  <c r="A225" i="5"/>
  <c r="F224" i="5"/>
  <c r="E224" i="5"/>
  <c r="D224" i="5"/>
  <c r="C224" i="5"/>
  <c r="B224" i="5"/>
  <c r="A224" i="5"/>
  <c r="F223" i="5"/>
  <c r="E223" i="5"/>
  <c r="D223" i="5"/>
  <c r="C223" i="5"/>
  <c r="B223" i="5"/>
  <c r="A223" i="5"/>
  <c r="F222" i="5"/>
  <c r="E222" i="5"/>
  <c r="D222" i="5"/>
  <c r="C222" i="5"/>
  <c r="B222" i="5"/>
  <c r="A222" i="5"/>
  <c r="F221" i="5"/>
  <c r="E221" i="5"/>
  <c r="D221" i="5"/>
  <c r="C221" i="5"/>
  <c r="B221" i="5"/>
  <c r="A221" i="5"/>
  <c r="F220" i="5"/>
  <c r="E220" i="5"/>
  <c r="D220" i="5"/>
  <c r="C220" i="5"/>
  <c r="B220" i="5"/>
  <c r="A220" i="5"/>
  <c r="F219" i="5"/>
  <c r="E219" i="5"/>
  <c r="D219" i="5"/>
  <c r="C219" i="5"/>
  <c r="B219" i="5"/>
  <c r="A219" i="5"/>
  <c r="F218" i="5"/>
  <c r="E218" i="5"/>
  <c r="D218" i="5"/>
  <c r="C218" i="5"/>
  <c r="B218" i="5"/>
  <c r="A218" i="5"/>
  <c r="F217" i="5"/>
  <c r="E217" i="5"/>
  <c r="D217" i="5"/>
  <c r="C217" i="5"/>
  <c r="B217" i="5"/>
  <c r="A217" i="5"/>
  <c r="F216" i="5"/>
  <c r="E216" i="5"/>
  <c r="D216" i="5"/>
  <c r="C216" i="5"/>
  <c r="B216" i="5"/>
  <c r="A216" i="5"/>
  <c r="F215" i="5"/>
  <c r="E215" i="5"/>
  <c r="D215" i="5"/>
  <c r="C215" i="5"/>
  <c r="B215" i="5"/>
  <c r="A215" i="5"/>
  <c r="F214" i="5"/>
  <c r="E214" i="5"/>
  <c r="D214" i="5"/>
  <c r="C214" i="5"/>
  <c r="B214" i="5"/>
  <c r="A214" i="5"/>
  <c r="F213" i="5"/>
  <c r="E213" i="5"/>
  <c r="D213" i="5"/>
  <c r="C213" i="5"/>
  <c r="B213" i="5"/>
  <c r="A213" i="5"/>
  <c r="F212" i="5"/>
  <c r="E212" i="5"/>
  <c r="D212" i="5"/>
  <c r="C212" i="5"/>
  <c r="B212" i="5"/>
  <c r="A212" i="5"/>
  <c r="F211" i="5"/>
  <c r="E211" i="5"/>
  <c r="D211" i="5"/>
  <c r="C211" i="5"/>
  <c r="B211" i="5"/>
  <c r="A211" i="5"/>
  <c r="B210" i="5"/>
  <c r="F209" i="5"/>
  <c r="E209" i="5"/>
  <c r="D209" i="5"/>
  <c r="C209" i="5"/>
  <c r="B209" i="5"/>
  <c r="A209" i="5"/>
  <c r="F208" i="5"/>
  <c r="E208" i="5"/>
  <c r="D208" i="5"/>
  <c r="C208" i="5"/>
  <c r="B208" i="5"/>
  <c r="A208" i="5"/>
  <c r="F207" i="5"/>
  <c r="E207" i="5"/>
  <c r="D207" i="5"/>
  <c r="C207" i="5"/>
  <c r="B207" i="5"/>
  <c r="A207" i="5"/>
  <c r="F206" i="5"/>
  <c r="E206" i="5"/>
  <c r="D206" i="5"/>
  <c r="C206" i="5"/>
  <c r="B206" i="5"/>
  <c r="A206" i="5"/>
  <c r="F205" i="5"/>
  <c r="E205" i="5"/>
  <c r="D205" i="5"/>
  <c r="C205" i="5"/>
  <c r="B205" i="5"/>
  <c r="A205" i="5"/>
  <c r="F204" i="5"/>
  <c r="E204" i="5"/>
  <c r="D204" i="5"/>
  <c r="C204" i="5"/>
  <c r="B204" i="5"/>
  <c r="A204" i="5"/>
  <c r="F203" i="5"/>
  <c r="E203" i="5"/>
  <c r="D203" i="5"/>
  <c r="C203" i="5"/>
  <c r="B203" i="5"/>
  <c r="A203" i="5"/>
  <c r="F202" i="5"/>
  <c r="E202" i="5"/>
  <c r="D202" i="5"/>
  <c r="C202" i="5"/>
  <c r="B202" i="5"/>
  <c r="A202" i="5"/>
  <c r="F201" i="5"/>
  <c r="E201" i="5"/>
  <c r="D201" i="5"/>
  <c r="C201" i="5"/>
  <c r="B201" i="5"/>
  <c r="A201" i="5"/>
  <c r="F200" i="5"/>
  <c r="E200" i="5"/>
  <c r="D200" i="5"/>
  <c r="C200" i="5"/>
  <c r="B200" i="5"/>
  <c r="A200" i="5"/>
  <c r="F199" i="5"/>
  <c r="E199" i="5"/>
  <c r="D199" i="5"/>
  <c r="C199" i="5"/>
  <c r="B199" i="5"/>
  <c r="A199" i="5"/>
  <c r="F198" i="5"/>
  <c r="E198" i="5"/>
  <c r="D198" i="5"/>
  <c r="C198" i="5"/>
  <c r="B198" i="5"/>
  <c r="A198" i="5"/>
  <c r="F197" i="5"/>
  <c r="E197" i="5"/>
  <c r="D197" i="5"/>
  <c r="C197" i="5"/>
  <c r="B197" i="5"/>
  <c r="A197" i="5"/>
  <c r="F196" i="5"/>
  <c r="E196" i="5"/>
  <c r="D196" i="5"/>
  <c r="C196" i="5"/>
  <c r="B196" i="5"/>
  <c r="A196" i="5"/>
  <c r="F195" i="5"/>
  <c r="E195" i="5"/>
  <c r="D195" i="5"/>
  <c r="C195" i="5"/>
  <c r="B195" i="5"/>
  <c r="A195" i="5"/>
  <c r="F194" i="5"/>
  <c r="E194" i="5"/>
  <c r="D194" i="5"/>
  <c r="C194" i="5"/>
  <c r="B194" i="5"/>
  <c r="A194" i="5"/>
  <c r="F193" i="5"/>
  <c r="E193" i="5"/>
  <c r="D193" i="5"/>
  <c r="C193" i="5"/>
  <c r="B193" i="5"/>
  <c r="A193" i="5"/>
  <c r="F192" i="5"/>
  <c r="E192" i="5"/>
  <c r="D192" i="5"/>
  <c r="C192" i="5"/>
  <c r="B192" i="5"/>
  <c r="A192" i="5"/>
  <c r="F191" i="5"/>
  <c r="E191" i="5"/>
  <c r="D191" i="5"/>
  <c r="C191" i="5"/>
  <c r="B191" i="5"/>
  <c r="A191" i="5"/>
  <c r="F190" i="5"/>
  <c r="E190" i="5"/>
  <c r="D190" i="5"/>
  <c r="C190" i="5"/>
  <c r="B190" i="5"/>
  <c r="A190" i="5"/>
  <c r="F189" i="5"/>
  <c r="E189" i="5"/>
  <c r="D189" i="5"/>
  <c r="C189" i="5"/>
  <c r="B189" i="5"/>
  <c r="A189" i="5"/>
  <c r="F188" i="5"/>
  <c r="E188" i="5"/>
  <c r="D188" i="5"/>
  <c r="C188" i="5"/>
  <c r="B188" i="5"/>
  <c r="A188" i="5"/>
  <c r="F187" i="5"/>
  <c r="E187" i="5"/>
  <c r="D187" i="5"/>
  <c r="C187" i="5"/>
  <c r="B187" i="5"/>
  <c r="A187" i="5"/>
  <c r="F186" i="5"/>
  <c r="E186" i="5"/>
  <c r="D186" i="5"/>
  <c r="C186" i="5"/>
  <c r="B186" i="5"/>
  <c r="A186" i="5"/>
  <c r="F185" i="5"/>
  <c r="E185" i="5"/>
  <c r="D185" i="5"/>
  <c r="C185" i="5"/>
  <c r="B185" i="5"/>
  <c r="A185" i="5"/>
  <c r="F184" i="5"/>
  <c r="E184" i="5"/>
  <c r="D184" i="5"/>
  <c r="C184" i="5"/>
  <c r="B184" i="5"/>
  <c r="A184" i="5"/>
  <c r="F183" i="5"/>
  <c r="E183" i="5"/>
  <c r="D183" i="5"/>
  <c r="C183" i="5"/>
  <c r="B183" i="5"/>
  <c r="A183" i="5"/>
  <c r="F182" i="5"/>
  <c r="E182" i="5"/>
  <c r="D182" i="5"/>
  <c r="C182" i="5"/>
  <c r="B182" i="5"/>
  <c r="A182" i="5"/>
  <c r="F181" i="5"/>
  <c r="E181" i="5"/>
  <c r="D181" i="5"/>
  <c r="C181" i="5"/>
  <c r="B181" i="5"/>
  <c r="A181" i="5"/>
  <c r="F180" i="5"/>
  <c r="E180" i="5"/>
  <c r="D180" i="5"/>
  <c r="C180" i="5"/>
  <c r="B180" i="5"/>
  <c r="A180" i="5"/>
  <c r="F179" i="5"/>
  <c r="E179" i="5"/>
  <c r="D179" i="5"/>
  <c r="C179" i="5"/>
  <c r="B179" i="5"/>
  <c r="A179" i="5"/>
  <c r="F178" i="5"/>
  <c r="E178" i="5"/>
  <c r="D178" i="5"/>
  <c r="C178" i="5"/>
  <c r="B178" i="5"/>
  <c r="A178" i="5"/>
  <c r="F177" i="5"/>
  <c r="E177" i="5"/>
  <c r="D177" i="5"/>
  <c r="C177" i="5"/>
  <c r="B177" i="5"/>
  <c r="A177" i="5"/>
  <c r="F176" i="5"/>
  <c r="E176" i="5"/>
  <c r="D176" i="5"/>
  <c r="C176" i="5"/>
  <c r="B176" i="5"/>
  <c r="A176" i="5"/>
  <c r="F175" i="5"/>
  <c r="E175" i="5"/>
  <c r="D175" i="5"/>
  <c r="C175" i="5"/>
  <c r="B175" i="5"/>
  <c r="A175" i="5"/>
  <c r="F174" i="5"/>
  <c r="E174" i="5"/>
  <c r="D174" i="5"/>
  <c r="C174" i="5"/>
  <c r="B174" i="5"/>
  <c r="A174" i="5"/>
  <c r="F173" i="5"/>
  <c r="E173" i="5"/>
  <c r="D173" i="5"/>
  <c r="C173" i="5"/>
  <c r="B173" i="5"/>
  <c r="A173" i="5"/>
  <c r="F172" i="5"/>
  <c r="E172" i="5"/>
  <c r="D172" i="5"/>
  <c r="C172" i="5"/>
  <c r="B172" i="5"/>
  <c r="A172" i="5"/>
  <c r="F171" i="5"/>
  <c r="E171" i="5"/>
  <c r="D171" i="5"/>
  <c r="C171" i="5"/>
  <c r="B171" i="5"/>
  <c r="A171" i="5"/>
  <c r="F170" i="5"/>
  <c r="E170" i="5"/>
  <c r="D170" i="5"/>
  <c r="C170" i="5"/>
  <c r="B170" i="5"/>
  <c r="A170" i="5"/>
  <c r="F169" i="5"/>
  <c r="E169" i="5"/>
  <c r="D169" i="5"/>
  <c r="C169" i="5"/>
  <c r="B169" i="5"/>
  <c r="A169" i="5"/>
  <c r="F168" i="5"/>
  <c r="E168" i="5"/>
  <c r="D168" i="5"/>
  <c r="C168" i="5"/>
  <c r="B168" i="5"/>
  <c r="A168" i="5"/>
  <c r="F167" i="5"/>
  <c r="E167" i="5"/>
  <c r="D167" i="5"/>
  <c r="C167" i="5"/>
  <c r="B167" i="5"/>
  <c r="A167" i="5"/>
  <c r="F166" i="5"/>
  <c r="E166" i="5"/>
  <c r="D166" i="5"/>
  <c r="C166" i="5"/>
  <c r="B166" i="5"/>
  <c r="A166" i="5"/>
  <c r="F165" i="5"/>
  <c r="E165" i="5"/>
  <c r="D165" i="5"/>
  <c r="C165" i="5"/>
  <c r="B165" i="5"/>
  <c r="A165" i="5"/>
  <c r="F164" i="5"/>
  <c r="E164" i="5"/>
  <c r="D164" i="5"/>
  <c r="C164" i="5"/>
  <c r="B164" i="5"/>
  <c r="A164" i="5"/>
  <c r="F163" i="5"/>
  <c r="E163" i="5"/>
  <c r="D163" i="5"/>
  <c r="C163" i="5"/>
  <c r="B163" i="5"/>
  <c r="A163" i="5"/>
  <c r="F162" i="5"/>
  <c r="E162" i="5"/>
  <c r="D162" i="5"/>
  <c r="C162" i="5"/>
  <c r="B162" i="5"/>
  <c r="A162" i="5"/>
  <c r="F161" i="5"/>
  <c r="E161" i="5"/>
  <c r="D161" i="5"/>
  <c r="C161" i="5"/>
  <c r="B161" i="5"/>
  <c r="A161" i="5"/>
  <c r="F160" i="5"/>
  <c r="E160" i="5"/>
  <c r="D160" i="5"/>
  <c r="C160" i="5"/>
  <c r="B160" i="5"/>
  <c r="A160" i="5"/>
  <c r="F159" i="5"/>
  <c r="E159" i="5"/>
  <c r="D159" i="5"/>
  <c r="C159" i="5"/>
  <c r="B159" i="5"/>
  <c r="A159" i="5"/>
  <c r="F158" i="5"/>
  <c r="E158" i="5"/>
  <c r="D158" i="5"/>
  <c r="C158" i="5"/>
  <c r="B158" i="5"/>
  <c r="A158" i="5"/>
  <c r="F157" i="5"/>
  <c r="E157" i="5"/>
  <c r="D157" i="5"/>
  <c r="C157" i="5"/>
  <c r="B157" i="5"/>
  <c r="A157" i="5"/>
  <c r="F156" i="5"/>
  <c r="E156" i="5"/>
  <c r="D156" i="5"/>
  <c r="C156" i="5"/>
  <c r="B156" i="5"/>
  <c r="A156" i="5"/>
  <c r="F155" i="5"/>
  <c r="E155" i="5"/>
  <c r="D155" i="5"/>
  <c r="C155" i="5"/>
  <c r="B155" i="5"/>
  <c r="A155" i="5"/>
  <c r="F154" i="5"/>
  <c r="E154" i="5"/>
  <c r="D154" i="5"/>
  <c r="C154" i="5"/>
  <c r="B154" i="5"/>
  <c r="A154" i="5"/>
  <c r="F153" i="5"/>
  <c r="E153" i="5"/>
  <c r="D153" i="5"/>
  <c r="C153" i="5"/>
  <c r="B153" i="5"/>
  <c r="A153" i="5"/>
  <c r="F152" i="5"/>
  <c r="E152" i="5"/>
  <c r="D152" i="5"/>
  <c r="C152" i="5"/>
  <c r="B152" i="5"/>
  <c r="A152" i="5"/>
  <c r="F151" i="5"/>
  <c r="E151" i="5"/>
  <c r="D151" i="5"/>
  <c r="C151" i="5"/>
  <c r="B151" i="5"/>
  <c r="A151" i="5"/>
  <c r="F150" i="5"/>
  <c r="E150" i="5"/>
  <c r="D150" i="5"/>
  <c r="C150" i="5"/>
  <c r="B150" i="5"/>
  <c r="A150" i="5"/>
  <c r="F149" i="5"/>
  <c r="E149" i="5"/>
  <c r="D149" i="5"/>
  <c r="C149" i="5"/>
  <c r="B149" i="5"/>
  <c r="A149" i="5"/>
  <c r="F148" i="5"/>
  <c r="E148" i="5"/>
  <c r="D148" i="5"/>
  <c r="C148" i="5"/>
  <c r="B148" i="5"/>
  <c r="A148" i="5"/>
  <c r="F147" i="5"/>
  <c r="E147" i="5"/>
  <c r="D147" i="5"/>
  <c r="C147" i="5"/>
  <c r="B147" i="5"/>
  <c r="A147" i="5"/>
  <c r="F146" i="5"/>
  <c r="E146" i="5"/>
  <c r="D146" i="5"/>
  <c r="C146" i="5"/>
  <c r="B146" i="5"/>
  <c r="A146" i="5"/>
  <c r="B145" i="5"/>
  <c r="B144" i="5"/>
  <c r="F143" i="5"/>
  <c r="E143" i="5"/>
  <c r="D143" i="5"/>
  <c r="C143" i="5"/>
  <c r="B143" i="5"/>
  <c r="A143" i="5"/>
  <c r="F142" i="5"/>
  <c r="E142" i="5"/>
  <c r="D142" i="5"/>
  <c r="C142" i="5"/>
  <c r="B142" i="5"/>
  <c r="A142" i="5"/>
  <c r="F141" i="5"/>
  <c r="E141" i="5"/>
  <c r="D141" i="5"/>
  <c r="C141" i="5"/>
  <c r="B141" i="5"/>
  <c r="A141" i="5"/>
  <c r="F140" i="5"/>
  <c r="E140" i="5"/>
  <c r="D140" i="5"/>
  <c r="C140" i="5"/>
  <c r="B140" i="5"/>
  <c r="A140" i="5"/>
  <c r="F139" i="5"/>
  <c r="E139" i="5"/>
  <c r="D139" i="5"/>
  <c r="C139" i="5"/>
  <c r="B139" i="5"/>
  <c r="A139" i="5"/>
  <c r="F138" i="5"/>
  <c r="E138" i="5"/>
  <c r="D138" i="5"/>
  <c r="C138" i="5"/>
  <c r="B138" i="5"/>
  <c r="A138" i="5"/>
  <c r="F137" i="5"/>
  <c r="E137" i="5"/>
  <c r="D137" i="5"/>
  <c r="C137" i="5"/>
  <c r="B137" i="5"/>
  <c r="A137" i="5"/>
  <c r="F136" i="5"/>
  <c r="E136" i="5"/>
  <c r="D136" i="5"/>
  <c r="C136" i="5"/>
  <c r="B136" i="5"/>
  <c r="A136" i="5"/>
  <c r="F135" i="5"/>
  <c r="E135" i="5"/>
  <c r="D135" i="5"/>
  <c r="C135" i="5"/>
  <c r="B135" i="5"/>
  <c r="A135" i="5"/>
  <c r="F134" i="5"/>
  <c r="E134" i="5"/>
  <c r="D134" i="5"/>
  <c r="C134" i="5"/>
  <c r="B134" i="5"/>
  <c r="A134" i="5"/>
  <c r="F133" i="5"/>
  <c r="E133" i="5"/>
  <c r="D133" i="5"/>
  <c r="C133" i="5"/>
  <c r="B133" i="5"/>
  <c r="A133" i="5"/>
  <c r="F132" i="5"/>
  <c r="E132" i="5"/>
  <c r="D132" i="5"/>
  <c r="C132" i="5"/>
  <c r="B132" i="5"/>
  <c r="A132" i="5"/>
  <c r="F131" i="5"/>
  <c r="E131" i="5"/>
  <c r="D131" i="5"/>
  <c r="C131" i="5"/>
  <c r="B131" i="5"/>
  <c r="A131" i="5"/>
  <c r="F130" i="5"/>
  <c r="E130" i="5"/>
  <c r="D130" i="5"/>
  <c r="C130" i="5"/>
  <c r="B130" i="5"/>
  <c r="A130" i="5"/>
  <c r="F129" i="5"/>
  <c r="E129" i="5"/>
  <c r="D129" i="5"/>
  <c r="C129" i="5"/>
  <c r="B129" i="5"/>
  <c r="A129" i="5"/>
  <c r="F128" i="5"/>
  <c r="E128" i="5"/>
  <c r="D128" i="5"/>
  <c r="C128" i="5"/>
  <c r="B128" i="5"/>
  <c r="A128" i="5"/>
  <c r="F127" i="5"/>
  <c r="E127" i="5"/>
  <c r="D127" i="5"/>
  <c r="C127" i="5"/>
  <c r="B127" i="5"/>
  <c r="A127" i="5"/>
  <c r="F126" i="5"/>
  <c r="E126" i="5"/>
  <c r="D126" i="5"/>
  <c r="C126" i="5"/>
  <c r="B126" i="5"/>
  <c r="A126" i="5"/>
  <c r="F125" i="5"/>
  <c r="E125" i="5"/>
  <c r="D125" i="5"/>
  <c r="C125" i="5"/>
  <c r="B125" i="5"/>
  <c r="A125" i="5"/>
  <c r="F124" i="5"/>
  <c r="E124" i="5"/>
  <c r="D124" i="5"/>
  <c r="C124" i="5"/>
  <c r="B124" i="5"/>
  <c r="A124" i="5"/>
  <c r="F123" i="5"/>
  <c r="E123" i="5"/>
  <c r="D123" i="5"/>
  <c r="C123" i="5"/>
  <c r="B123" i="5"/>
  <c r="A123" i="5"/>
  <c r="F122" i="5"/>
  <c r="E122" i="5"/>
  <c r="D122" i="5"/>
  <c r="C122" i="5"/>
  <c r="B122" i="5"/>
  <c r="A122" i="5"/>
  <c r="F121" i="5"/>
  <c r="E121" i="5"/>
  <c r="D121" i="5"/>
  <c r="C121" i="5"/>
  <c r="B121" i="5"/>
  <c r="A121" i="5"/>
  <c r="F120" i="5"/>
  <c r="E120" i="5"/>
  <c r="D120" i="5"/>
  <c r="C120" i="5"/>
  <c r="B120" i="5"/>
  <c r="A120" i="5"/>
  <c r="F119" i="5"/>
  <c r="E119" i="5"/>
  <c r="D119" i="5"/>
  <c r="C119" i="5"/>
  <c r="B119" i="5"/>
  <c r="A119" i="5"/>
  <c r="F118" i="5"/>
  <c r="E118" i="5"/>
  <c r="D118" i="5"/>
  <c r="C118" i="5"/>
  <c r="B118" i="5"/>
  <c r="A118" i="5"/>
  <c r="F117" i="5"/>
  <c r="E117" i="5"/>
  <c r="D117" i="5"/>
  <c r="C117" i="5"/>
  <c r="B117" i="5"/>
  <c r="A117" i="5"/>
  <c r="F116" i="5"/>
  <c r="E116" i="5"/>
  <c r="D116" i="5"/>
  <c r="C116" i="5"/>
  <c r="B116" i="5"/>
  <c r="A116" i="5"/>
  <c r="F115" i="5"/>
  <c r="E115" i="5"/>
  <c r="D115" i="5"/>
  <c r="C115" i="5"/>
  <c r="B115" i="5"/>
  <c r="A115" i="5"/>
  <c r="F114" i="5"/>
  <c r="E114" i="5"/>
  <c r="D114" i="5"/>
  <c r="C114" i="5"/>
  <c r="B114" i="5"/>
  <c r="A114" i="5"/>
  <c r="F113" i="5"/>
  <c r="E113" i="5"/>
  <c r="D113" i="5"/>
  <c r="C113" i="5"/>
  <c r="B113" i="5"/>
  <c r="A113" i="5"/>
  <c r="F112" i="5"/>
  <c r="E112" i="5"/>
  <c r="D112" i="5"/>
  <c r="C112" i="5"/>
  <c r="B112" i="5"/>
  <c r="A112" i="5"/>
  <c r="F111" i="5"/>
  <c r="E111" i="5"/>
  <c r="D111" i="5"/>
  <c r="C111" i="5"/>
  <c r="B111" i="5"/>
  <c r="A111" i="5"/>
  <c r="F110" i="5"/>
  <c r="E110" i="5"/>
  <c r="D110" i="5"/>
  <c r="C110" i="5"/>
  <c r="B110" i="5"/>
  <c r="A110" i="5"/>
  <c r="F109" i="5"/>
  <c r="E109" i="5"/>
  <c r="D109" i="5"/>
  <c r="C109" i="5"/>
  <c r="B109" i="5"/>
  <c r="A109" i="5"/>
  <c r="F108" i="5"/>
  <c r="E108" i="5"/>
  <c r="D108" i="5"/>
  <c r="C108" i="5"/>
  <c r="B108" i="5"/>
  <c r="A108" i="5"/>
  <c r="F107" i="5"/>
  <c r="E107" i="5"/>
  <c r="D107" i="5"/>
  <c r="C107" i="5"/>
  <c r="B107" i="5"/>
  <c r="A107" i="5"/>
  <c r="F106" i="5"/>
  <c r="E106" i="5"/>
  <c r="D106" i="5"/>
  <c r="C106" i="5"/>
  <c r="B106" i="5"/>
  <c r="A106" i="5"/>
  <c r="F105" i="5"/>
  <c r="E105" i="5"/>
  <c r="D105" i="5"/>
  <c r="C105" i="5"/>
  <c r="B105" i="5"/>
  <c r="A105" i="5"/>
  <c r="F104" i="5"/>
  <c r="E104" i="5"/>
  <c r="D104" i="5"/>
  <c r="C104" i="5"/>
  <c r="B104" i="5"/>
  <c r="A104" i="5"/>
  <c r="F103" i="5"/>
  <c r="E103" i="5"/>
  <c r="D103" i="5"/>
  <c r="C103" i="5"/>
  <c r="B103" i="5"/>
  <c r="A103" i="5"/>
  <c r="F102" i="5"/>
  <c r="E102" i="5"/>
  <c r="D102" i="5"/>
  <c r="C102" i="5"/>
  <c r="B102" i="5"/>
  <c r="A102" i="5"/>
  <c r="F101" i="5"/>
  <c r="E101" i="5"/>
  <c r="D101" i="5"/>
  <c r="C101" i="5"/>
  <c r="B101" i="5"/>
  <c r="A101" i="5"/>
  <c r="F100" i="5"/>
  <c r="E100" i="5"/>
  <c r="D100" i="5"/>
  <c r="C100" i="5"/>
  <c r="B100" i="5"/>
  <c r="A100" i="5"/>
  <c r="F99" i="5"/>
  <c r="E99" i="5"/>
  <c r="D99" i="5"/>
  <c r="C99" i="5"/>
  <c r="B99" i="5"/>
  <c r="A99" i="5"/>
  <c r="F98" i="5"/>
  <c r="E98" i="5"/>
  <c r="D98" i="5"/>
  <c r="C98" i="5"/>
  <c r="B98" i="5"/>
  <c r="A98" i="5"/>
  <c r="F97" i="5"/>
  <c r="E97" i="5"/>
  <c r="D97" i="5"/>
  <c r="C97" i="5"/>
  <c r="B97" i="5"/>
  <c r="A97" i="5"/>
  <c r="F96" i="5"/>
  <c r="E96" i="5"/>
  <c r="D96" i="5"/>
  <c r="C96" i="5"/>
  <c r="B96" i="5"/>
  <c r="A96" i="5"/>
  <c r="F95" i="5"/>
  <c r="E95" i="5"/>
  <c r="D95" i="5"/>
  <c r="C95" i="5"/>
  <c r="B95" i="5"/>
  <c r="A95" i="5"/>
  <c r="F94" i="5"/>
  <c r="E94" i="5"/>
  <c r="D94" i="5"/>
  <c r="C94" i="5"/>
  <c r="B94" i="5"/>
  <c r="A94" i="5"/>
  <c r="F93" i="5"/>
  <c r="E93" i="5"/>
  <c r="D93" i="5"/>
  <c r="C93" i="5"/>
  <c r="B93" i="5"/>
  <c r="A93" i="5"/>
  <c r="F92" i="5"/>
  <c r="E92" i="5"/>
  <c r="D92" i="5"/>
  <c r="C92" i="5"/>
  <c r="B92" i="5"/>
  <c r="A92" i="5"/>
  <c r="F91" i="5"/>
  <c r="E91" i="5"/>
  <c r="D91" i="5"/>
  <c r="C91" i="5"/>
  <c r="B91" i="5"/>
  <c r="A91" i="5"/>
  <c r="F90" i="5"/>
  <c r="E90" i="5"/>
  <c r="D90" i="5"/>
  <c r="C90" i="5"/>
  <c r="B90" i="5"/>
  <c r="A90" i="5"/>
  <c r="F89" i="5"/>
  <c r="E89" i="5"/>
  <c r="D89" i="5"/>
  <c r="C89" i="5"/>
  <c r="B89" i="5"/>
  <c r="A89" i="5"/>
  <c r="F88" i="5"/>
  <c r="E88" i="5"/>
  <c r="D88" i="5"/>
  <c r="C88" i="5"/>
  <c r="B88" i="5"/>
  <c r="A88" i="5"/>
  <c r="F87" i="5"/>
  <c r="E87" i="5"/>
  <c r="D87" i="5"/>
  <c r="C87" i="5"/>
  <c r="B87" i="5"/>
  <c r="A87" i="5"/>
  <c r="F86" i="5"/>
  <c r="E86" i="5"/>
  <c r="D86" i="5"/>
  <c r="C86" i="5"/>
  <c r="B86" i="5"/>
  <c r="A86" i="5"/>
  <c r="F85" i="5"/>
  <c r="E85" i="5"/>
  <c r="D85" i="5"/>
  <c r="C85" i="5"/>
  <c r="B85" i="5"/>
  <c r="A85" i="5"/>
  <c r="F84" i="5"/>
  <c r="E84" i="5"/>
  <c r="D84" i="5"/>
  <c r="C84" i="5"/>
  <c r="B84" i="5"/>
  <c r="A84" i="5"/>
  <c r="F83" i="5"/>
  <c r="E83" i="5"/>
  <c r="D83" i="5"/>
  <c r="C83" i="5"/>
  <c r="B83" i="5"/>
  <c r="A83" i="5"/>
  <c r="F82" i="5"/>
  <c r="E82" i="5"/>
  <c r="D82" i="5"/>
  <c r="C82" i="5"/>
  <c r="B82" i="5"/>
  <c r="A82" i="5"/>
  <c r="F81" i="5"/>
  <c r="E81" i="5"/>
  <c r="D81" i="5"/>
  <c r="C81" i="5"/>
  <c r="B81" i="5"/>
  <c r="A81" i="5"/>
  <c r="F80" i="5"/>
  <c r="E80" i="5"/>
  <c r="D80" i="5"/>
  <c r="C80" i="5"/>
  <c r="B80" i="5"/>
  <c r="A80" i="5"/>
  <c r="F79" i="5"/>
  <c r="E79" i="5"/>
  <c r="D79" i="5"/>
  <c r="C79" i="5"/>
  <c r="B79" i="5"/>
  <c r="A79" i="5"/>
  <c r="F78" i="5"/>
  <c r="E78" i="5"/>
  <c r="D78" i="5"/>
  <c r="C78" i="5"/>
  <c r="B78" i="5"/>
  <c r="A78" i="5"/>
  <c r="F77" i="5"/>
  <c r="E77" i="5"/>
  <c r="D77" i="5"/>
  <c r="C77" i="5"/>
  <c r="B77" i="5"/>
  <c r="A77" i="5"/>
  <c r="F76" i="5"/>
  <c r="E76" i="5"/>
  <c r="D76" i="5"/>
  <c r="C76" i="5"/>
  <c r="B76" i="5"/>
  <c r="A76" i="5"/>
  <c r="F75" i="5"/>
  <c r="E75" i="5"/>
  <c r="D75" i="5"/>
  <c r="C75" i="5"/>
  <c r="B75" i="5"/>
  <c r="A75" i="5"/>
  <c r="F74" i="5"/>
  <c r="E74" i="5"/>
  <c r="D74" i="5"/>
  <c r="C74" i="5"/>
  <c r="B74" i="5"/>
  <c r="A74" i="5"/>
  <c r="F73" i="5"/>
  <c r="E73" i="5"/>
  <c r="D73" i="5"/>
  <c r="C73" i="5"/>
  <c r="B73" i="5"/>
  <c r="A73" i="5"/>
  <c r="F72" i="5"/>
  <c r="E72" i="5"/>
  <c r="D72" i="5"/>
  <c r="C72" i="5"/>
  <c r="B72" i="5"/>
  <c r="A72" i="5"/>
  <c r="F71" i="5"/>
  <c r="E71" i="5"/>
  <c r="D71" i="5"/>
  <c r="C71" i="5"/>
  <c r="B71" i="5"/>
  <c r="A71" i="5"/>
  <c r="F70" i="5"/>
  <c r="E70" i="5"/>
  <c r="D70" i="5"/>
  <c r="C70" i="5"/>
  <c r="B70" i="5"/>
  <c r="A70" i="5"/>
  <c r="F69" i="5"/>
  <c r="E69" i="5"/>
  <c r="D69" i="5"/>
  <c r="C69" i="5"/>
  <c r="B69" i="5"/>
  <c r="A69" i="5"/>
  <c r="B68" i="5"/>
  <c r="F67" i="5"/>
  <c r="E67" i="5"/>
  <c r="D67" i="5"/>
  <c r="C67" i="5"/>
  <c r="B67" i="5"/>
  <c r="A67" i="5"/>
  <c r="F66" i="5"/>
  <c r="E66" i="5"/>
  <c r="D66" i="5"/>
  <c r="C66" i="5"/>
  <c r="B66" i="5"/>
  <c r="A66" i="5"/>
  <c r="F65" i="5"/>
  <c r="E65" i="5"/>
  <c r="D65" i="5"/>
  <c r="C65" i="5"/>
  <c r="B65" i="5"/>
  <c r="A65" i="5"/>
  <c r="F64" i="5"/>
  <c r="E64" i="5"/>
  <c r="D64" i="5"/>
  <c r="C64" i="5"/>
  <c r="B64" i="5"/>
  <c r="A64" i="5"/>
  <c r="F63" i="5"/>
  <c r="E63" i="5"/>
  <c r="D63" i="5"/>
  <c r="C63" i="5"/>
  <c r="B63" i="5"/>
  <c r="A63" i="5"/>
  <c r="F62" i="5"/>
  <c r="E62" i="5"/>
  <c r="D62" i="5"/>
  <c r="C62" i="5"/>
  <c r="B62" i="5"/>
  <c r="A62" i="5"/>
  <c r="F61" i="5"/>
  <c r="E61" i="5"/>
  <c r="D61" i="5"/>
  <c r="C61" i="5"/>
  <c r="B61" i="5"/>
  <c r="A61" i="5"/>
  <c r="F60" i="5"/>
  <c r="E60" i="5"/>
  <c r="D60" i="5"/>
  <c r="C60" i="5"/>
  <c r="B60" i="5"/>
  <c r="A60" i="5"/>
  <c r="F59" i="5"/>
  <c r="E59" i="5"/>
  <c r="D59" i="5"/>
  <c r="C59" i="5"/>
  <c r="B59" i="5"/>
  <c r="A59" i="5"/>
  <c r="F58" i="5"/>
  <c r="E58" i="5"/>
  <c r="D58" i="5"/>
  <c r="C58" i="5"/>
  <c r="B58" i="5"/>
  <c r="A58" i="5"/>
  <c r="F57" i="5"/>
  <c r="E57" i="5"/>
  <c r="D57" i="5"/>
  <c r="C57" i="5"/>
  <c r="B57" i="5"/>
  <c r="A57" i="5"/>
  <c r="F56" i="5"/>
  <c r="E56" i="5"/>
  <c r="D56" i="5"/>
  <c r="C56" i="5"/>
  <c r="B56" i="5"/>
  <c r="A56" i="5"/>
  <c r="F55" i="5"/>
  <c r="E55" i="5"/>
  <c r="D55" i="5"/>
  <c r="C55" i="5"/>
  <c r="B55" i="5"/>
  <c r="A55" i="5"/>
  <c r="F54" i="5"/>
  <c r="E54" i="5"/>
  <c r="D54" i="5"/>
  <c r="C54" i="5"/>
  <c r="B54" i="5"/>
  <c r="A54" i="5"/>
  <c r="F53" i="5"/>
  <c r="E53" i="5"/>
  <c r="D53" i="5"/>
  <c r="C53" i="5"/>
  <c r="B53" i="5"/>
  <c r="A53" i="5"/>
  <c r="F52" i="5"/>
  <c r="E52" i="5"/>
  <c r="D52" i="5"/>
  <c r="C52" i="5"/>
  <c r="B52" i="5"/>
  <c r="A52" i="5"/>
  <c r="F51" i="5"/>
  <c r="E51" i="5"/>
  <c r="D51" i="5"/>
  <c r="C51" i="5"/>
  <c r="B51" i="5"/>
  <c r="A51" i="5"/>
  <c r="F50" i="5"/>
  <c r="E50" i="5"/>
  <c r="D50" i="5"/>
  <c r="C50" i="5"/>
  <c r="B50" i="5"/>
  <c r="A50" i="5"/>
  <c r="F49" i="5"/>
  <c r="E49" i="5"/>
  <c r="D49" i="5"/>
  <c r="C49" i="5"/>
  <c r="B49" i="5"/>
  <c r="A49" i="5"/>
  <c r="F48" i="5"/>
  <c r="E48" i="5"/>
  <c r="D48" i="5"/>
  <c r="C48" i="5"/>
  <c r="B48" i="5"/>
  <c r="A48" i="5"/>
  <c r="F47" i="5"/>
  <c r="E47" i="5"/>
  <c r="D47" i="5"/>
  <c r="C47" i="5"/>
  <c r="B47" i="5"/>
  <c r="A47" i="5"/>
  <c r="F46" i="5"/>
  <c r="E46" i="5"/>
  <c r="D46" i="5"/>
  <c r="C46" i="5"/>
  <c r="B46" i="5"/>
  <c r="A46" i="5"/>
  <c r="F45" i="5"/>
  <c r="E45" i="5"/>
  <c r="D45" i="5"/>
  <c r="C45" i="5"/>
  <c r="B45" i="5"/>
  <c r="A45" i="5"/>
  <c r="F44" i="5"/>
  <c r="E44" i="5"/>
  <c r="D44" i="5"/>
  <c r="C44" i="5"/>
  <c r="B44" i="5"/>
  <c r="A44" i="5"/>
  <c r="F43" i="5"/>
  <c r="E43" i="5"/>
  <c r="D43" i="5"/>
  <c r="C43" i="5"/>
  <c r="B43" i="5"/>
  <c r="A43" i="5"/>
  <c r="F42" i="5"/>
  <c r="E42" i="5"/>
  <c r="D42" i="5"/>
  <c r="C42" i="5"/>
  <c r="B42" i="5"/>
  <c r="A42" i="5"/>
  <c r="F41" i="5"/>
  <c r="E41" i="5"/>
  <c r="D41" i="5"/>
  <c r="C41" i="5"/>
  <c r="B41" i="5"/>
  <c r="A41" i="5"/>
  <c r="F40" i="5"/>
  <c r="E40" i="5"/>
  <c r="D40" i="5"/>
  <c r="C40" i="5"/>
  <c r="B40" i="5"/>
  <c r="A40" i="5"/>
  <c r="F39" i="5"/>
  <c r="E39" i="5"/>
  <c r="D39" i="5"/>
  <c r="C39" i="5"/>
  <c r="B39" i="5"/>
  <c r="A39" i="5"/>
  <c r="F38" i="5"/>
  <c r="E38" i="5"/>
  <c r="D38" i="5"/>
  <c r="C38" i="5"/>
  <c r="B38" i="5"/>
  <c r="A38" i="5"/>
  <c r="F37" i="5"/>
  <c r="E37" i="5"/>
  <c r="D37" i="5"/>
  <c r="C37" i="5"/>
  <c r="B37" i="5"/>
  <c r="A37" i="5"/>
  <c r="F36" i="5"/>
  <c r="E36" i="5"/>
  <c r="D36" i="5"/>
  <c r="C36" i="5"/>
  <c r="B36" i="5"/>
  <c r="A36" i="5"/>
  <c r="F35" i="5"/>
  <c r="E35" i="5"/>
  <c r="D35" i="5"/>
  <c r="C35" i="5"/>
  <c r="B35" i="5"/>
  <c r="A35" i="5"/>
  <c r="F34" i="5"/>
  <c r="E34" i="5"/>
  <c r="D34" i="5"/>
  <c r="C34" i="5"/>
  <c r="B34" i="5"/>
  <c r="A34" i="5"/>
  <c r="F33" i="5"/>
  <c r="E33" i="5"/>
  <c r="D33" i="5"/>
  <c r="C33" i="5"/>
  <c r="B33" i="5"/>
  <c r="A33" i="5"/>
  <c r="F32" i="5"/>
  <c r="E32" i="5"/>
  <c r="D32" i="5"/>
  <c r="C32" i="5"/>
  <c r="B32" i="5"/>
  <c r="A32" i="5"/>
  <c r="F31" i="5"/>
  <c r="E31" i="5"/>
  <c r="D31" i="5"/>
  <c r="C31" i="5"/>
  <c r="B31" i="5"/>
  <c r="A31" i="5"/>
  <c r="F30" i="5"/>
  <c r="E30" i="5"/>
  <c r="D30" i="5"/>
  <c r="C30" i="5"/>
  <c r="B30" i="5"/>
  <c r="A30" i="5"/>
  <c r="F29" i="5"/>
  <c r="E29" i="5"/>
  <c r="D29" i="5"/>
  <c r="C29" i="5"/>
  <c r="B29" i="5"/>
  <c r="A29" i="5"/>
  <c r="F28" i="5"/>
  <c r="E28" i="5"/>
  <c r="D28" i="5"/>
  <c r="C28" i="5"/>
  <c r="B28" i="5"/>
  <c r="A28" i="5"/>
  <c r="F27" i="5"/>
  <c r="E27" i="5"/>
  <c r="D27" i="5"/>
  <c r="C27" i="5"/>
  <c r="B27" i="5"/>
  <c r="A27" i="5"/>
  <c r="F26" i="5"/>
  <c r="E26" i="5"/>
  <c r="D26" i="5"/>
  <c r="C26" i="5"/>
  <c r="B26" i="5"/>
  <c r="A26" i="5"/>
  <c r="F25" i="5"/>
  <c r="E25" i="5"/>
  <c r="D25" i="5"/>
  <c r="C25" i="5"/>
  <c r="B25" i="5"/>
  <c r="A25" i="5"/>
  <c r="F24" i="5"/>
  <c r="E24" i="5"/>
  <c r="D24" i="5"/>
  <c r="C24" i="5"/>
  <c r="B24" i="5"/>
  <c r="A24" i="5"/>
  <c r="F23" i="5"/>
  <c r="E23" i="5"/>
  <c r="D23" i="5"/>
  <c r="C23" i="5"/>
  <c r="B23" i="5"/>
  <c r="A23" i="5"/>
  <c r="F22" i="5"/>
  <c r="E22" i="5"/>
  <c r="D22" i="5"/>
  <c r="C22" i="5"/>
  <c r="B22" i="5"/>
  <c r="A22" i="5"/>
  <c r="F21" i="5"/>
  <c r="E21" i="5"/>
  <c r="D21" i="5"/>
  <c r="C21" i="5"/>
  <c r="B21" i="5"/>
  <c r="A21" i="5"/>
  <c r="F20" i="5"/>
  <c r="E20" i="5"/>
  <c r="D20" i="5"/>
  <c r="C20" i="5"/>
  <c r="B20" i="5"/>
  <c r="A20" i="5"/>
  <c r="F19" i="5"/>
  <c r="E19" i="5"/>
  <c r="D19" i="5"/>
  <c r="C19" i="5"/>
  <c r="B19" i="5"/>
  <c r="A19" i="5"/>
  <c r="F18" i="5"/>
  <c r="E18" i="5"/>
  <c r="D18" i="5"/>
  <c r="C18" i="5"/>
  <c r="B18" i="5"/>
  <c r="A18" i="5"/>
  <c r="F17" i="5"/>
  <c r="E17" i="5"/>
  <c r="D17" i="5"/>
  <c r="C17" i="5"/>
  <c r="B17" i="5"/>
  <c r="A17" i="5"/>
  <c r="F16" i="5"/>
  <c r="E16" i="5"/>
  <c r="D16" i="5"/>
  <c r="C16" i="5"/>
  <c r="B16" i="5"/>
  <c r="A16" i="5"/>
  <c r="F15" i="5"/>
  <c r="E15" i="5"/>
  <c r="D15" i="5"/>
  <c r="C15" i="5"/>
  <c r="B15" i="5"/>
  <c r="A15" i="5"/>
  <c r="F14" i="5"/>
  <c r="E14" i="5"/>
  <c r="D14" i="5"/>
  <c r="C14" i="5"/>
  <c r="B14" i="5"/>
  <c r="A14" i="5"/>
  <c r="F13" i="5"/>
  <c r="E13" i="5"/>
  <c r="D13" i="5"/>
  <c r="C13" i="5"/>
  <c r="B13" i="5"/>
  <c r="A13" i="5"/>
  <c r="F12" i="5"/>
  <c r="E12" i="5"/>
  <c r="D12" i="5"/>
  <c r="C12" i="5"/>
  <c r="B12" i="5"/>
  <c r="A12" i="5"/>
  <c r="F11" i="5"/>
  <c r="E11" i="5"/>
  <c r="D11" i="5"/>
  <c r="C11" i="5"/>
  <c r="B11" i="5"/>
  <c r="A11" i="5"/>
  <c r="F10" i="5"/>
  <c r="E10" i="5"/>
  <c r="D10" i="5"/>
  <c r="C10" i="5"/>
  <c r="B10" i="5"/>
  <c r="A10" i="5"/>
  <c r="F9" i="5"/>
  <c r="E9" i="5"/>
  <c r="D9" i="5"/>
  <c r="C9" i="5"/>
  <c r="B9" i="5"/>
  <c r="A9" i="5"/>
  <c r="F8" i="5"/>
  <c r="E8" i="5"/>
  <c r="D8" i="5"/>
  <c r="C8" i="5"/>
  <c r="B8" i="5"/>
  <c r="A8" i="5"/>
  <c r="F7" i="5"/>
  <c r="E7" i="5"/>
  <c r="D7" i="5"/>
  <c r="C7" i="5"/>
  <c r="B7" i="5"/>
  <c r="A7" i="5"/>
  <c r="XFD6" i="5"/>
  <c r="XFC6" i="5"/>
  <c r="XFB6" i="5"/>
  <c r="XFA6" i="5"/>
  <c r="XEZ6" i="5"/>
  <c r="XEY6" i="5"/>
  <c r="XEX6" i="5"/>
  <c r="XEW6" i="5"/>
  <c r="XEV6" i="5"/>
  <c r="XEU6" i="5"/>
  <c r="XET6" i="5"/>
  <c r="XES6" i="5"/>
  <c r="XER6" i="5"/>
  <c r="XEQ6" i="5"/>
  <c r="XEP6" i="5"/>
  <c r="XEO6" i="5"/>
  <c r="XEN6" i="5"/>
  <c r="XEM6" i="5"/>
  <c r="XEL6" i="5"/>
  <c r="XEK6" i="5"/>
  <c r="XEJ6" i="5"/>
  <c r="XEI6" i="5"/>
  <c r="XEH6" i="5"/>
  <c r="XEG6" i="5"/>
  <c r="XEF6" i="5"/>
  <c r="XEE6" i="5"/>
  <c r="XED6" i="5"/>
  <c r="XEC6" i="5"/>
  <c r="XEB6" i="5"/>
  <c r="XEA6" i="5"/>
  <c r="XDZ6" i="5"/>
  <c r="XDY6" i="5"/>
  <c r="XDX6" i="5"/>
  <c r="XDW6" i="5"/>
  <c r="XDV6" i="5"/>
  <c r="XDU6" i="5"/>
  <c r="XDT6" i="5"/>
  <c r="XDS6" i="5"/>
  <c r="XDR6" i="5"/>
  <c r="XDQ6" i="5"/>
  <c r="XDP6" i="5"/>
  <c r="XDO6" i="5"/>
  <c r="XDN6" i="5"/>
  <c r="XDM6" i="5"/>
  <c r="XDL6" i="5"/>
  <c r="XDK6" i="5"/>
  <c r="XDJ6" i="5"/>
  <c r="XDI6" i="5"/>
  <c r="XDH6" i="5"/>
  <c r="XDG6" i="5"/>
  <c r="XDF6" i="5"/>
  <c r="XDE6" i="5"/>
  <c r="XDD6" i="5"/>
  <c r="XDC6" i="5"/>
  <c r="XDB6" i="5"/>
  <c r="XDA6" i="5"/>
  <c r="XCZ6" i="5"/>
  <c r="XCY6" i="5"/>
  <c r="XCX6" i="5"/>
  <c r="XCW6" i="5"/>
  <c r="XCV6" i="5"/>
  <c r="XCU6" i="5"/>
  <c r="XCT6" i="5"/>
  <c r="XCS6" i="5"/>
  <c r="XCR6" i="5"/>
  <c r="XCQ6" i="5"/>
  <c r="XCP6" i="5"/>
  <c r="XCO6" i="5"/>
  <c r="XCN6" i="5"/>
  <c r="XCM6" i="5"/>
  <c r="XCL6" i="5"/>
  <c r="XCK6" i="5"/>
  <c r="XCJ6" i="5"/>
  <c r="XCI6" i="5"/>
  <c r="XCH6" i="5"/>
  <c r="XCG6" i="5"/>
  <c r="XCF6" i="5"/>
  <c r="XCE6" i="5"/>
  <c r="XCD6" i="5"/>
  <c r="XCC6" i="5"/>
  <c r="XCB6" i="5"/>
  <c r="XCA6" i="5"/>
  <c r="XBZ6" i="5"/>
  <c r="XBY6" i="5"/>
  <c r="XBX6" i="5"/>
  <c r="XBW6" i="5"/>
  <c r="XBV6" i="5"/>
  <c r="XBU6" i="5"/>
  <c r="XBT6" i="5"/>
  <c r="XBS6" i="5"/>
  <c r="XBR6" i="5"/>
  <c r="XBQ6" i="5"/>
  <c r="XBP6" i="5"/>
  <c r="XBO6" i="5"/>
  <c r="XBN6" i="5"/>
  <c r="XBM6" i="5"/>
  <c r="XBL6" i="5"/>
  <c r="XBK6" i="5"/>
  <c r="XBJ6" i="5"/>
  <c r="XBI6" i="5"/>
  <c r="XBH6" i="5"/>
  <c r="XBG6" i="5"/>
  <c r="XBF6" i="5"/>
  <c r="XBE6" i="5"/>
  <c r="XBD6" i="5"/>
  <c r="XBC6" i="5"/>
  <c r="XBB6" i="5"/>
  <c r="XBA6" i="5"/>
  <c r="XAZ6" i="5"/>
  <c r="XAY6" i="5"/>
  <c r="XAX6" i="5"/>
  <c r="XAW6" i="5"/>
  <c r="XAV6" i="5"/>
  <c r="XAU6" i="5"/>
  <c r="XAT6" i="5"/>
  <c r="XAS6" i="5"/>
  <c r="XAR6" i="5"/>
  <c r="XAQ6" i="5"/>
  <c r="XAP6" i="5"/>
  <c r="XAO6" i="5"/>
  <c r="XAN6" i="5"/>
  <c r="XAM6" i="5"/>
  <c r="XAL6" i="5"/>
  <c r="XAK6" i="5"/>
  <c r="XAJ6" i="5"/>
  <c r="XAI6" i="5"/>
  <c r="XAH6" i="5"/>
  <c r="XAG6" i="5"/>
  <c r="XAF6" i="5"/>
  <c r="XAE6" i="5"/>
  <c r="XAD6" i="5"/>
  <c r="XAC6" i="5"/>
  <c r="XAB6" i="5"/>
  <c r="XAA6" i="5"/>
  <c r="WZZ6" i="5"/>
  <c r="WZY6" i="5"/>
  <c r="WZX6" i="5"/>
  <c r="WZW6" i="5"/>
  <c r="WZV6" i="5"/>
  <c r="WZU6" i="5"/>
  <c r="WZT6" i="5"/>
  <c r="WZS6" i="5"/>
  <c r="WZR6" i="5"/>
  <c r="WZQ6" i="5"/>
  <c r="WZP6" i="5"/>
  <c r="WZO6" i="5"/>
  <c r="WZN6" i="5"/>
  <c r="WZM6" i="5"/>
  <c r="WZL6" i="5"/>
  <c r="WZK6" i="5"/>
  <c r="WZJ6" i="5"/>
  <c r="WZI6" i="5"/>
  <c r="WZH6" i="5"/>
  <c r="WZG6" i="5"/>
  <c r="WZF6" i="5"/>
  <c r="WZE6" i="5"/>
  <c r="WZD6" i="5"/>
  <c r="WZC6" i="5"/>
  <c r="WZB6" i="5"/>
  <c r="WZA6" i="5"/>
  <c r="WYZ6" i="5"/>
  <c r="WYY6" i="5"/>
  <c r="WYX6" i="5"/>
  <c r="WYW6" i="5"/>
  <c r="WYV6" i="5"/>
  <c r="WYU6" i="5"/>
  <c r="WYT6" i="5"/>
  <c r="WYS6" i="5"/>
  <c r="WYR6" i="5"/>
  <c r="WYQ6" i="5"/>
  <c r="WYP6" i="5"/>
  <c r="WYO6" i="5"/>
  <c r="WYN6" i="5"/>
  <c r="WYM6" i="5"/>
  <c r="WYL6" i="5"/>
  <c r="WYK6" i="5"/>
  <c r="WYJ6" i="5"/>
  <c r="WYI6" i="5"/>
  <c r="WYH6" i="5"/>
  <c r="WYG6" i="5"/>
  <c r="WYF6" i="5"/>
  <c r="WYE6" i="5"/>
  <c r="WYD6" i="5"/>
  <c r="WYC6" i="5"/>
  <c r="WYB6" i="5"/>
  <c r="WYA6" i="5"/>
  <c r="WXZ6" i="5"/>
  <c r="WXY6" i="5"/>
  <c r="WXX6" i="5"/>
  <c r="WXW6" i="5"/>
  <c r="WXV6" i="5"/>
  <c r="WXU6" i="5"/>
  <c r="WXT6" i="5"/>
  <c r="WXS6" i="5"/>
  <c r="WXR6" i="5"/>
  <c r="WXQ6" i="5"/>
  <c r="WXP6" i="5"/>
  <c r="WXO6" i="5"/>
  <c r="WXN6" i="5"/>
  <c r="WXM6" i="5"/>
  <c r="WXL6" i="5"/>
  <c r="WXK6" i="5"/>
  <c r="WXJ6" i="5"/>
  <c r="WXI6" i="5"/>
  <c r="WXH6" i="5"/>
  <c r="WXG6" i="5"/>
  <c r="WXF6" i="5"/>
  <c r="WXE6" i="5"/>
  <c r="WXD6" i="5"/>
  <c r="WXC6" i="5"/>
  <c r="WXB6" i="5"/>
  <c r="WXA6" i="5"/>
  <c r="WWZ6" i="5"/>
  <c r="WWY6" i="5"/>
  <c r="WWX6" i="5"/>
  <c r="WWW6" i="5"/>
  <c r="WWV6" i="5"/>
  <c r="WWU6" i="5"/>
  <c r="WWT6" i="5"/>
  <c r="WWS6" i="5"/>
  <c r="WWR6" i="5"/>
  <c r="WWQ6" i="5"/>
  <c r="WWP6" i="5"/>
  <c r="WWO6" i="5"/>
  <c r="WWN6" i="5"/>
  <c r="WWM6" i="5"/>
  <c r="WWL6" i="5"/>
  <c r="WWK6" i="5"/>
  <c r="WWJ6" i="5"/>
  <c r="WWI6" i="5"/>
  <c r="WWH6" i="5"/>
  <c r="WWG6" i="5"/>
  <c r="WWF6" i="5"/>
  <c r="WWE6" i="5"/>
  <c r="WWD6" i="5"/>
  <c r="WWC6" i="5"/>
  <c r="WWB6" i="5"/>
  <c r="WWA6" i="5"/>
  <c r="WVZ6" i="5"/>
  <c r="WVY6" i="5"/>
  <c r="WVX6" i="5"/>
  <c r="WVW6" i="5"/>
  <c r="WVV6" i="5"/>
  <c r="WVU6" i="5"/>
  <c r="WVT6" i="5"/>
  <c r="WVS6" i="5"/>
  <c r="WVR6" i="5"/>
  <c r="WVQ6" i="5"/>
  <c r="WVP6" i="5"/>
  <c r="WVO6" i="5"/>
  <c r="WVN6" i="5"/>
  <c r="WVM6" i="5"/>
  <c r="WVL6" i="5"/>
  <c r="WVK6" i="5"/>
  <c r="WVJ6" i="5"/>
  <c r="WVI6" i="5"/>
  <c r="WVH6" i="5"/>
  <c r="WVG6" i="5"/>
  <c r="WVF6" i="5"/>
  <c r="WVE6" i="5"/>
  <c r="WVD6" i="5"/>
  <c r="WVC6" i="5"/>
  <c r="WVB6" i="5"/>
  <c r="WVA6" i="5"/>
  <c r="WUZ6" i="5"/>
  <c r="WUY6" i="5"/>
  <c r="WUX6" i="5"/>
  <c r="WUW6" i="5"/>
  <c r="WUV6" i="5"/>
  <c r="WUU6" i="5"/>
  <c r="WUT6" i="5"/>
  <c r="WUS6" i="5"/>
  <c r="WUR6" i="5"/>
  <c r="WUQ6" i="5"/>
  <c r="WUP6" i="5"/>
  <c r="WUO6" i="5"/>
  <c r="WUN6" i="5"/>
  <c r="WUM6" i="5"/>
  <c r="WUL6" i="5"/>
  <c r="WUK6" i="5"/>
  <c r="WUJ6" i="5"/>
  <c r="WUI6" i="5"/>
  <c r="WUH6" i="5"/>
  <c r="WUG6" i="5"/>
  <c r="WUF6" i="5"/>
  <c r="WUE6" i="5"/>
  <c r="WUD6" i="5"/>
  <c r="WUC6" i="5"/>
  <c r="WUB6" i="5"/>
  <c r="WUA6" i="5"/>
  <c r="WTZ6" i="5"/>
  <c r="WTY6" i="5"/>
  <c r="WTX6" i="5"/>
  <c r="WTW6" i="5"/>
  <c r="WTV6" i="5"/>
  <c r="WTU6" i="5"/>
  <c r="WTT6" i="5"/>
  <c r="WTS6" i="5"/>
  <c r="WTR6" i="5"/>
  <c r="WTQ6" i="5"/>
  <c r="WTP6" i="5"/>
  <c r="WTO6" i="5"/>
  <c r="WTN6" i="5"/>
  <c r="WTM6" i="5"/>
  <c r="WTL6" i="5"/>
  <c r="WTK6" i="5"/>
  <c r="WTJ6" i="5"/>
  <c r="WTI6" i="5"/>
  <c r="WTH6" i="5"/>
  <c r="WTG6" i="5"/>
  <c r="WTF6" i="5"/>
  <c r="WTE6" i="5"/>
  <c r="WTD6" i="5"/>
  <c r="WTC6" i="5"/>
  <c r="WTB6" i="5"/>
  <c r="WTA6" i="5"/>
  <c r="WSZ6" i="5"/>
  <c r="WSY6" i="5"/>
  <c r="WSX6" i="5"/>
  <c r="WSW6" i="5"/>
  <c r="WSV6" i="5"/>
  <c r="WSU6" i="5"/>
  <c r="WST6" i="5"/>
  <c r="WSS6" i="5"/>
  <c r="WSR6" i="5"/>
  <c r="WSQ6" i="5"/>
  <c r="WSP6" i="5"/>
  <c r="WSO6" i="5"/>
  <c r="WSN6" i="5"/>
  <c r="WSM6" i="5"/>
  <c r="WSL6" i="5"/>
  <c r="WSK6" i="5"/>
  <c r="WSJ6" i="5"/>
  <c r="WSI6" i="5"/>
  <c r="WSH6" i="5"/>
  <c r="WSG6" i="5"/>
  <c r="WSF6" i="5"/>
  <c r="WSE6" i="5"/>
  <c r="WSD6" i="5"/>
  <c r="WSC6" i="5"/>
  <c r="WSB6" i="5"/>
  <c r="WSA6" i="5"/>
  <c r="WRZ6" i="5"/>
  <c r="WRY6" i="5"/>
  <c r="WRX6" i="5"/>
  <c r="WRW6" i="5"/>
  <c r="WRV6" i="5"/>
  <c r="WRU6" i="5"/>
  <c r="WRT6" i="5"/>
  <c r="WRS6" i="5"/>
  <c r="WRR6" i="5"/>
  <c r="WRQ6" i="5"/>
  <c r="WRP6" i="5"/>
  <c r="WRO6" i="5"/>
  <c r="WRN6" i="5"/>
  <c r="WRM6" i="5"/>
  <c r="WRL6" i="5"/>
  <c r="WRK6" i="5"/>
  <c r="WRJ6" i="5"/>
  <c r="WRI6" i="5"/>
  <c r="WRH6" i="5"/>
  <c r="WRG6" i="5"/>
  <c r="WRF6" i="5"/>
  <c r="WRE6" i="5"/>
  <c r="WRD6" i="5"/>
  <c r="WRC6" i="5"/>
  <c r="WRB6" i="5"/>
  <c r="WRA6" i="5"/>
  <c r="WQZ6" i="5"/>
  <c r="WQY6" i="5"/>
  <c r="WQX6" i="5"/>
  <c r="WQW6" i="5"/>
  <c r="WQV6" i="5"/>
  <c r="WQU6" i="5"/>
  <c r="WQT6" i="5"/>
  <c r="WQS6" i="5"/>
  <c r="WQR6" i="5"/>
  <c r="WQQ6" i="5"/>
  <c r="WQP6" i="5"/>
  <c r="WQO6" i="5"/>
  <c r="WQN6" i="5"/>
  <c r="WQM6" i="5"/>
  <c r="WQL6" i="5"/>
  <c r="WQK6" i="5"/>
  <c r="WQJ6" i="5"/>
  <c r="WQI6" i="5"/>
  <c r="WQH6" i="5"/>
  <c r="WQG6" i="5"/>
  <c r="WQF6" i="5"/>
  <c r="WQE6" i="5"/>
  <c r="WQD6" i="5"/>
  <c r="WQC6" i="5"/>
  <c r="WQB6" i="5"/>
  <c r="WQA6" i="5"/>
  <c r="WPZ6" i="5"/>
  <c r="WPY6" i="5"/>
  <c r="WPX6" i="5"/>
  <c r="WPW6" i="5"/>
  <c r="WPV6" i="5"/>
  <c r="WPU6" i="5"/>
  <c r="WPT6" i="5"/>
  <c r="WPS6" i="5"/>
  <c r="WPR6" i="5"/>
  <c r="WPQ6" i="5"/>
  <c r="WPP6" i="5"/>
  <c r="WPO6" i="5"/>
  <c r="WPN6" i="5"/>
  <c r="WPM6" i="5"/>
  <c r="WPL6" i="5"/>
  <c r="WPK6" i="5"/>
  <c r="WPJ6" i="5"/>
  <c r="WPI6" i="5"/>
  <c r="WPH6" i="5"/>
  <c r="WPG6" i="5"/>
  <c r="WPF6" i="5"/>
  <c r="WPE6" i="5"/>
  <c r="WPD6" i="5"/>
  <c r="WPC6" i="5"/>
  <c r="WPB6" i="5"/>
  <c r="WPA6" i="5"/>
  <c r="WOZ6" i="5"/>
  <c r="WOY6" i="5"/>
  <c r="WOX6" i="5"/>
  <c r="WOW6" i="5"/>
  <c r="WOV6" i="5"/>
  <c r="WOU6" i="5"/>
  <c r="WOT6" i="5"/>
  <c r="WOS6" i="5"/>
  <c r="WOR6" i="5"/>
  <c r="WOQ6" i="5"/>
  <c r="WOP6" i="5"/>
  <c r="WOO6" i="5"/>
  <c r="WON6" i="5"/>
  <c r="WOM6" i="5"/>
  <c r="WOL6" i="5"/>
  <c r="WOK6" i="5"/>
  <c r="WOJ6" i="5"/>
  <c r="WOI6" i="5"/>
  <c r="WOH6" i="5"/>
  <c r="WOG6" i="5"/>
  <c r="WOF6" i="5"/>
  <c r="WOE6" i="5"/>
  <c r="WOD6" i="5"/>
  <c r="WOC6" i="5"/>
  <c r="WOB6" i="5"/>
  <c r="WOA6" i="5"/>
  <c r="WNZ6" i="5"/>
  <c r="WNY6" i="5"/>
  <c r="WNX6" i="5"/>
  <c r="WNW6" i="5"/>
  <c r="WNV6" i="5"/>
  <c r="WNU6" i="5"/>
  <c r="WNT6" i="5"/>
  <c r="WNS6" i="5"/>
  <c r="WNR6" i="5"/>
  <c r="WNQ6" i="5"/>
  <c r="WNP6" i="5"/>
  <c r="WNO6" i="5"/>
  <c r="WNN6" i="5"/>
  <c r="WNM6" i="5"/>
  <c r="WNL6" i="5"/>
  <c r="WNK6" i="5"/>
  <c r="WNJ6" i="5"/>
  <c r="WNI6" i="5"/>
  <c r="WNH6" i="5"/>
  <c r="WNG6" i="5"/>
  <c r="WNF6" i="5"/>
  <c r="WNE6" i="5"/>
  <c r="WND6" i="5"/>
  <c r="WNC6" i="5"/>
  <c r="WNB6" i="5"/>
  <c r="WNA6" i="5"/>
  <c r="WMZ6" i="5"/>
  <c r="WMY6" i="5"/>
  <c r="WMX6" i="5"/>
  <c r="WMW6" i="5"/>
  <c r="WMV6" i="5"/>
  <c r="WMU6" i="5"/>
  <c r="WMT6" i="5"/>
  <c r="WMS6" i="5"/>
  <c r="WMR6" i="5"/>
  <c r="WMQ6" i="5"/>
  <c r="WMP6" i="5"/>
  <c r="WMO6" i="5"/>
  <c r="WMN6" i="5"/>
  <c r="WMM6" i="5"/>
  <c r="WML6" i="5"/>
  <c r="WMK6" i="5"/>
  <c r="WMJ6" i="5"/>
  <c r="WMI6" i="5"/>
  <c r="WMH6" i="5"/>
  <c r="WMG6" i="5"/>
  <c r="WMF6" i="5"/>
  <c r="WME6" i="5"/>
  <c r="WMD6" i="5"/>
  <c r="WMC6" i="5"/>
  <c r="WMB6" i="5"/>
  <c r="WMA6" i="5"/>
  <c r="WLZ6" i="5"/>
  <c r="WLY6" i="5"/>
  <c r="WLX6" i="5"/>
  <c r="WLW6" i="5"/>
  <c r="WLV6" i="5"/>
  <c r="WLU6" i="5"/>
  <c r="WLT6" i="5"/>
  <c r="WLS6" i="5"/>
  <c r="WLR6" i="5"/>
  <c r="WLQ6" i="5"/>
  <c r="WLP6" i="5"/>
  <c r="WLO6" i="5"/>
  <c r="WLN6" i="5"/>
  <c r="WLM6" i="5"/>
  <c r="WLL6" i="5"/>
  <c r="WLK6" i="5"/>
  <c r="WLJ6" i="5"/>
  <c r="WLI6" i="5"/>
  <c r="WLH6" i="5"/>
  <c r="WLG6" i="5"/>
  <c r="WLF6" i="5"/>
  <c r="WLE6" i="5"/>
  <c r="WLD6" i="5"/>
  <c r="WLC6" i="5"/>
  <c r="WLB6" i="5"/>
  <c r="WLA6" i="5"/>
  <c r="WKZ6" i="5"/>
  <c r="WKY6" i="5"/>
  <c r="WKX6" i="5"/>
  <c r="WKW6" i="5"/>
  <c r="WKV6" i="5"/>
  <c r="WKU6" i="5"/>
  <c r="WKT6" i="5"/>
  <c r="WKS6" i="5"/>
  <c r="WKR6" i="5"/>
  <c r="WKQ6" i="5"/>
  <c r="WKP6" i="5"/>
  <c r="WKO6" i="5"/>
  <c r="WKN6" i="5"/>
  <c r="WKM6" i="5"/>
  <c r="WKL6" i="5"/>
  <c r="WKK6" i="5"/>
  <c r="WKJ6" i="5"/>
  <c r="WKI6" i="5"/>
  <c r="WKH6" i="5"/>
  <c r="WKG6" i="5"/>
  <c r="WKF6" i="5"/>
  <c r="WKE6" i="5"/>
  <c r="WKD6" i="5"/>
  <c r="WKC6" i="5"/>
  <c r="WKB6" i="5"/>
  <c r="WKA6" i="5"/>
  <c r="WJZ6" i="5"/>
  <c r="WJY6" i="5"/>
  <c r="WJX6" i="5"/>
  <c r="WJW6" i="5"/>
  <c r="WJV6" i="5"/>
  <c r="WJU6" i="5"/>
  <c r="WJT6" i="5"/>
  <c r="WJS6" i="5"/>
  <c r="WJR6" i="5"/>
  <c r="WJQ6" i="5"/>
  <c r="WJP6" i="5"/>
  <c r="WJO6" i="5"/>
  <c r="WJN6" i="5"/>
  <c r="WJM6" i="5"/>
  <c r="WJL6" i="5"/>
  <c r="WJK6" i="5"/>
  <c r="WJJ6" i="5"/>
  <c r="WJI6" i="5"/>
  <c r="WJH6" i="5"/>
  <c r="WJG6" i="5"/>
  <c r="WJF6" i="5"/>
  <c r="WJE6" i="5"/>
  <c r="WJD6" i="5"/>
  <c r="WJC6" i="5"/>
  <c r="WJB6" i="5"/>
  <c r="WJA6" i="5"/>
  <c r="WIZ6" i="5"/>
  <c r="WIY6" i="5"/>
  <c r="WIX6" i="5"/>
  <c r="WIW6" i="5"/>
  <c r="WIV6" i="5"/>
  <c r="WIU6" i="5"/>
  <c r="WIT6" i="5"/>
  <c r="WIS6" i="5"/>
  <c r="WIR6" i="5"/>
  <c r="WIQ6" i="5"/>
  <c r="WIP6" i="5"/>
  <c r="WIO6" i="5"/>
  <c r="WIN6" i="5"/>
  <c r="WIM6" i="5"/>
  <c r="WIL6" i="5"/>
  <c r="WIK6" i="5"/>
  <c r="WIJ6" i="5"/>
  <c r="WII6" i="5"/>
  <c r="WIH6" i="5"/>
  <c r="WIG6" i="5"/>
  <c r="WIF6" i="5"/>
  <c r="WIE6" i="5"/>
  <c r="WID6" i="5"/>
  <c r="WIC6" i="5"/>
  <c r="WIB6" i="5"/>
  <c r="WIA6" i="5"/>
  <c r="WHZ6" i="5"/>
  <c r="WHY6" i="5"/>
  <c r="WHX6" i="5"/>
  <c r="WHW6" i="5"/>
  <c r="WHV6" i="5"/>
  <c r="WHU6" i="5"/>
  <c r="WHT6" i="5"/>
  <c r="WHS6" i="5"/>
  <c r="WHR6" i="5"/>
  <c r="WHQ6" i="5"/>
  <c r="WHP6" i="5"/>
  <c r="WHO6" i="5"/>
  <c r="WHN6" i="5"/>
  <c r="WHM6" i="5"/>
  <c r="WHL6" i="5"/>
  <c r="WHK6" i="5"/>
  <c r="WHJ6" i="5"/>
  <c r="WHI6" i="5"/>
  <c r="WHH6" i="5"/>
  <c r="WHG6" i="5"/>
  <c r="WHF6" i="5"/>
  <c r="WHE6" i="5"/>
  <c r="WHD6" i="5"/>
  <c r="WHC6" i="5"/>
  <c r="WHB6" i="5"/>
  <c r="WHA6" i="5"/>
  <c r="WGZ6" i="5"/>
  <c r="WGY6" i="5"/>
  <c r="WGX6" i="5"/>
  <c r="WGW6" i="5"/>
  <c r="WGV6" i="5"/>
  <c r="WGU6" i="5"/>
  <c r="WGT6" i="5"/>
  <c r="WGS6" i="5"/>
  <c r="WGR6" i="5"/>
  <c r="WGQ6" i="5"/>
  <c r="WGP6" i="5"/>
  <c r="WGO6" i="5"/>
  <c r="WGN6" i="5"/>
  <c r="WGM6" i="5"/>
  <c r="WGL6" i="5"/>
  <c r="WGK6" i="5"/>
  <c r="WGJ6" i="5"/>
  <c r="WGI6" i="5"/>
  <c r="WGH6" i="5"/>
  <c r="WGG6" i="5"/>
  <c r="WGF6" i="5"/>
  <c r="WGE6" i="5"/>
  <c r="WGD6" i="5"/>
  <c r="WGC6" i="5"/>
  <c r="WGB6" i="5"/>
  <c r="WGA6" i="5"/>
  <c r="WFZ6" i="5"/>
  <c r="WFY6" i="5"/>
  <c r="WFX6" i="5"/>
  <c r="WFW6" i="5"/>
  <c r="WFV6" i="5"/>
  <c r="WFU6" i="5"/>
  <c r="WFT6" i="5"/>
  <c r="WFS6" i="5"/>
  <c r="WFR6" i="5"/>
  <c r="WFQ6" i="5"/>
  <c r="WFP6" i="5"/>
  <c r="WFO6" i="5"/>
  <c r="WFN6" i="5"/>
  <c r="WFM6" i="5"/>
  <c r="WFL6" i="5"/>
  <c r="WFK6" i="5"/>
  <c r="WFJ6" i="5"/>
  <c r="WFI6" i="5"/>
  <c r="WFH6" i="5"/>
  <c r="WFG6" i="5"/>
  <c r="WFF6" i="5"/>
  <c r="WFE6" i="5"/>
  <c r="WFD6" i="5"/>
  <c r="WFC6" i="5"/>
  <c r="WFB6" i="5"/>
  <c r="WFA6" i="5"/>
  <c r="WEZ6" i="5"/>
  <c r="WEY6" i="5"/>
  <c r="WEX6" i="5"/>
  <c r="WEW6" i="5"/>
  <c r="WEV6" i="5"/>
  <c r="WEU6" i="5"/>
  <c r="WET6" i="5"/>
  <c r="WES6" i="5"/>
  <c r="WER6" i="5"/>
  <c r="WEQ6" i="5"/>
  <c r="WEP6" i="5"/>
  <c r="WEO6" i="5"/>
  <c r="WEN6" i="5"/>
  <c r="WEM6" i="5"/>
  <c r="WEL6" i="5"/>
  <c r="WEK6" i="5"/>
  <c r="WEJ6" i="5"/>
  <c r="WEI6" i="5"/>
  <c r="WEH6" i="5"/>
  <c r="WEG6" i="5"/>
  <c r="WEF6" i="5"/>
  <c r="WEE6" i="5"/>
  <c r="WED6" i="5"/>
  <c r="WEC6" i="5"/>
  <c r="WEB6" i="5"/>
  <c r="WEA6" i="5"/>
  <c r="WDZ6" i="5"/>
  <c r="WDY6" i="5"/>
  <c r="WDX6" i="5"/>
  <c r="WDW6" i="5"/>
  <c r="WDV6" i="5"/>
  <c r="WDU6" i="5"/>
  <c r="WDT6" i="5"/>
  <c r="WDS6" i="5"/>
  <c r="WDR6" i="5"/>
  <c r="WDQ6" i="5"/>
  <c r="WDP6" i="5"/>
  <c r="WDO6" i="5"/>
  <c r="WDN6" i="5"/>
  <c r="WDM6" i="5"/>
  <c r="WDL6" i="5"/>
  <c r="WDK6" i="5"/>
  <c r="WDJ6" i="5"/>
  <c r="WDI6" i="5"/>
  <c r="WDH6" i="5"/>
  <c r="WDG6" i="5"/>
  <c r="WDF6" i="5"/>
  <c r="WDE6" i="5"/>
  <c r="WDD6" i="5"/>
  <c r="WDC6" i="5"/>
  <c r="WDB6" i="5"/>
  <c r="WDA6" i="5"/>
  <c r="WCZ6" i="5"/>
  <c r="WCY6" i="5"/>
  <c r="WCX6" i="5"/>
  <c r="WCW6" i="5"/>
  <c r="WCV6" i="5"/>
  <c r="WCU6" i="5"/>
  <c r="WCT6" i="5"/>
  <c r="WCS6" i="5"/>
  <c r="WCR6" i="5"/>
  <c r="WCQ6" i="5"/>
  <c r="WCP6" i="5"/>
  <c r="WCO6" i="5"/>
  <c r="WCN6" i="5"/>
  <c r="WCM6" i="5"/>
  <c r="WCL6" i="5"/>
  <c r="WCK6" i="5"/>
  <c r="WCJ6" i="5"/>
  <c r="WCI6" i="5"/>
  <c r="WCH6" i="5"/>
  <c r="WCG6" i="5"/>
  <c r="WCF6" i="5"/>
  <c r="WCE6" i="5"/>
  <c r="WCD6" i="5"/>
  <c r="WCC6" i="5"/>
  <c r="WCB6" i="5"/>
  <c r="WCA6" i="5"/>
  <c r="WBZ6" i="5"/>
  <c r="WBY6" i="5"/>
  <c r="WBX6" i="5"/>
  <c r="WBW6" i="5"/>
  <c r="WBV6" i="5"/>
  <c r="WBU6" i="5"/>
  <c r="WBT6" i="5"/>
  <c r="WBS6" i="5"/>
  <c r="WBR6" i="5"/>
  <c r="WBQ6" i="5"/>
  <c r="WBP6" i="5"/>
  <c r="WBO6" i="5"/>
  <c r="WBN6" i="5"/>
  <c r="WBM6" i="5"/>
  <c r="WBL6" i="5"/>
  <c r="WBK6" i="5"/>
  <c r="WBJ6" i="5"/>
  <c r="WBI6" i="5"/>
  <c r="WBH6" i="5"/>
  <c r="WBG6" i="5"/>
  <c r="WBF6" i="5"/>
  <c r="WBE6" i="5"/>
  <c r="WBD6" i="5"/>
  <c r="WBC6" i="5"/>
  <c r="WBB6" i="5"/>
  <c r="WBA6" i="5"/>
  <c r="WAZ6" i="5"/>
  <c r="WAY6" i="5"/>
  <c r="WAX6" i="5"/>
  <c r="WAW6" i="5"/>
  <c r="WAV6" i="5"/>
  <c r="WAU6" i="5"/>
  <c r="WAT6" i="5"/>
  <c r="WAS6" i="5"/>
  <c r="WAR6" i="5"/>
  <c r="WAQ6" i="5"/>
  <c r="WAP6" i="5"/>
  <c r="WAO6" i="5"/>
  <c r="WAN6" i="5"/>
  <c r="WAM6" i="5"/>
  <c r="WAL6" i="5"/>
  <c r="WAK6" i="5"/>
  <c r="WAJ6" i="5"/>
  <c r="WAI6" i="5"/>
  <c r="WAH6" i="5"/>
  <c r="WAG6" i="5"/>
  <c r="WAF6" i="5"/>
  <c r="WAE6" i="5"/>
  <c r="WAD6" i="5"/>
  <c r="WAC6" i="5"/>
  <c r="WAB6" i="5"/>
  <c r="WAA6" i="5"/>
  <c r="VZZ6" i="5"/>
  <c r="VZY6" i="5"/>
  <c r="VZX6" i="5"/>
  <c r="VZW6" i="5"/>
  <c r="VZV6" i="5"/>
  <c r="VZU6" i="5"/>
  <c r="VZT6" i="5"/>
  <c r="VZS6" i="5"/>
  <c r="VZR6" i="5"/>
  <c r="VZQ6" i="5"/>
  <c r="VZP6" i="5"/>
  <c r="VZO6" i="5"/>
  <c r="VZN6" i="5"/>
  <c r="VZM6" i="5"/>
  <c r="VZL6" i="5"/>
  <c r="VZK6" i="5"/>
  <c r="VZJ6" i="5"/>
  <c r="VZI6" i="5"/>
  <c r="VZH6" i="5"/>
  <c r="VZG6" i="5"/>
  <c r="VZF6" i="5"/>
  <c r="VZE6" i="5"/>
  <c r="VZD6" i="5"/>
  <c r="VZC6" i="5"/>
  <c r="VZB6" i="5"/>
  <c r="VZA6" i="5"/>
  <c r="VYZ6" i="5"/>
  <c r="VYY6" i="5"/>
  <c r="VYX6" i="5"/>
  <c r="VYW6" i="5"/>
  <c r="VYV6" i="5"/>
  <c r="VYU6" i="5"/>
  <c r="VYT6" i="5"/>
  <c r="VYS6" i="5"/>
  <c r="VYR6" i="5"/>
  <c r="VYQ6" i="5"/>
  <c r="VYP6" i="5"/>
  <c r="VYO6" i="5"/>
  <c r="VYN6" i="5"/>
  <c r="VYM6" i="5"/>
  <c r="VYL6" i="5"/>
  <c r="VYK6" i="5"/>
  <c r="VYJ6" i="5"/>
  <c r="VYI6" i="5"/>
  <c r="VYH6" i="5"/>
  <c r="VYG6" i="5"/>
  <c r="VYF6" i="5"/>
  <c r="VYE6" i="5"/>
  <c r="VYD6" i="5"/>
  <c r="VYC6" i="5"/>
  <c r="VYB6" i="5"/>
  <c r="VYA6" i="5"/>
  <c r="VXZ6" i="5"/>
  <c r="VXY6" i="5"/>
  <c r="VXX6" i="5"/>
  <c r="VXW6" i="5"/>
  <c r="VXV6" i="5"/>
  <c r="VXU6" i="5"/>
  <c r="VXT6" i="5"/>
  <c r="VXS6" i="5"/>
  <c r="VXR6" i="5"/>
  <c r="VXQ6" i="5"/>
  <c r="VXP6" i="5"/>
  <c r="VXO6" i="5"/>
  <c r="VXN6" i="5"/>
  <c r="VXM6" i="5"/>
  <c r="VXL6" i="5"/>
  <c r="VXK6" i="5"/>
  <c r="VXJ6" i="5"/>
  <c r="VXI6" i="5"/>
  <c r="VXH6" i="5"/>
  <c r="VXG6" i="5"/>
  <c r="VXF6" i="5"/>
  <c r="VXE6" i="5"/>
  <c r="VXD6" i="5"/>
  <c r="VXC6" i="5"/>
  <c r="VXB6" i="5"/>
  <c r="VXA6" i="5"/>
  <c r="VWZ6" i="5"/>
  <c r="VWY6" i="5"/>
  <c r="VWX6" i="5"/>
  <c r="VWW6" i="5"/>
  <c r="VWV6" i="5"/>
  <c r="VWU6" i="5"/>
  <c r="VWT6" i="5"/>
  <c r="VWS6" i="5"/>
  <c r="VWR6" i="5"/>
  <c r="VWQ6" i="5"/>
  <c r="VWP6" i="5"/>
  <c r="VWO6" i="5"/>
  <c r="VWN6" i="5"/>
  <c r="VWM6" i="5"/>
  <c r="VWL6" i="5"/>
  <c r="VWK6" i="5"/>
  <c r="VWJ6" i="5"/>
  <c r="VWI6" i="5"/>
  <c r="VWH6" i="5"/>
  <c r="VWG6" i="5"/>
  <c r="VWF6" i="5"/>
  <c r="VWE6" i="5"/>
  <c r="VWD6" i="5"/>
  <c r="VWC6" i="5"/>
  <c r="VWB6" i="5"/>
  <c r="VWA6" i="5"/>
  <c r="VVZ6" i="5"/>
  <c r="VVY6" i="5"/>
  <c r="VVX6" i="5"/>
  <c r="VVW6" i="5"/>
  <c r="VVV6" i="5"/>
  <c r="VVU6" i="5"/>
  <c r="VVT6" i="5"/>
  <c r="VVS6" i="5"/>
  <c r="VVR6" i="5"/>
  <c r="VVQ6" i="5"/>
  <c r="VVP6" i="5"/>
  <c r="VVO6" i="5"/>
  <c r="VVN6" i="5"/>
  <c r="VVM6" i="5"/>
  <c r="VVL6" i="5"/>
  <c r="VVK6" i="5"/>
  <c r="VVJ6" i="5"/>
  <c r="VVI6" i="5"/>
  <c r="VVH6" i="5"/>
  <c r="VVG6" i="5"/>
  <c r="VVF6" i="5"/>
  <c r="VVE6" i="5"/>
  <c r="VVD6" i="5"/>
  <c r="VVC6" i="5"/>
  <c r="VVB6" i="5"/>
  <c r="VVA6" i="5"/>
  <c r="VUZ6" i="5"/>
  <c r="VUY6" i="5"/>
  <c r="VUX6" i="5"/>
  <c r="VUW6" i="5"/>
  <c r="VUV6" i="5"/>
  <c r="VUU6" i="5"/>
  <c r="VUT6" i="5"/>
  <c r="VUS6" i="5"/>
  <c r="VUR6" i="5"/>
  <c r="VUQ6" i="5"/>
  <c r="VUP6" i="5"/>
  <c r="VUO6" i="5"/>
  <c r="VUN6" i="5"/>
  <c r="VUM6" i="5"/>
  <c r="VUL6" i="5"/>
  <c r="VUK6" i="5"/>
  <c r="VUJ6" i="5"/>
  <c r="VUI6" i="5"/>
  <c r="VUH6" i="5"/>
  <c r="VUG6" i="5"/>
  <c r="VUF6" i="5"/>
  <c r="VUE6" i="5"/>
  <c r="VUD6" i="5"/>
  <c r="VUC6" i="5"/>
  <c r="VUB6" i="5"/>
  <c r="VUA6" i="5"/>
  <c r="VTZ6" i="5"/>
  <c r="VTY6" i="5"/>
  <c r="VTX6" i="5"/>
  <c r="VTW6" i="5"/>
  <c r="VTV6" i="5"/>
  <c r="VTU6" i="5"/>
  <c r="VTT6" i="5"/>
  <c r="VTS6" i="5"/>
  <c r="VTR6" i="5"/>
  <c r="VTQ6" i="5"/>
  <c r="VTP6" i="5"/>
  <c r="VTO6" i="5"/>
  <c r="VTN6" i="5"/>
  <c r="VTM6" i="5"/>
  <c r="VTL6" i="5"/>
  <c r="VTK6" i="5"/>
  <c r="VTJ6" i="5"/>
  <c r="VTI6" i="5"/>
  <c r="VTH6" i="5"/>
  <c r="VTG6" i="5"/>
  <c r="VTF6" i="5"/>
  <c r="VTE6" i="5"/>
  <c r="VTD6" i="5"/>
  <c r="VTC6" i="5"/>
  <c r="VTB6" i="5"/>
  <c r="VTA6" i="5"/>
  <c r="VSZ6" i="5"/>
  <c r="VSY6" i="5"/>
  <c r="VSX6" i="5"/>
  <c r="VSW6" i="5"/>
  <c r="VSV6" i="5"/>
  <c r="VSU6" i="5"/>
  <c r="VST6" i="5"/>
  <c r="VSS6" i="5"/>
  <c r="VSR6" i="5"/>
  <c r="VSQ6" i="5"/>
  <c r="VSP6" i="5"/>
  <c r="VSO6" i="5"/>
  <c r="VSN6" i="5"/>
  <c r="VSM6" i="5"/>
  <c r="VSL6" i="5"/>
  <c r="VSK6" i="5"/>
  <c r="VSJ6" i="5"/>
  <c r="VSI6" i="5"/>
  <c r="VSH6" i="5"/>
  <c r="VSG6" i="5"/>
  <c r="VSF6" i="5"/>
  <c r="VSE6" i="5"/>
  <c r="VSD6" i="5"/>
  <c r="VSC6" i="5"/>
  <c r="VSB6" i="5"/>
  <c r="VSA6" i="5"/>
  <c r="VRZ6" i="5"/>
  <c r="VRY6" i="5"/>
  <c r="VRX6" i="5"/>
  <c r="VRW6" i="5"/>
  <c r="VRV6" i="5"/>
  <c r="VRU6" i="5"/>
  <c r="VRT6" i="5"/>
  <c r="VRS6" i="5"/>
  <c r="VRR6" i="5"/>
  <c r="VRQ6" i="5"/>
  <c r="VRP6" i="5"/>
  <c r="VRO6" i="5"/>
  <c r="VRN6" i="5"/>
  <c r="VRM6" i="5"/>
  <c r="VRL6" i="5"/>
  <c r="VRK6" i="5"/>
  <c r="VRJ6" i="5"/>
  <c r="VRI6" i="5"/>
  <c r="VRH6" i="5"/>
  <c r="VRG6" i="5"/>
  <c r="VRF6" i="5"/>
  <c r="VRE6" i="5"/>
  <c r="VRD6" i="5"/>
  <c r="VRC6" i="5"/>
  <c r="VRB6" i="5"/>
  <c r="VRA6" i="5"/>
  <c r="VQZ6" i="5"/>
  <c r="VQY6" i="5"/>
  <c r="VQX6" i="5"/>
  <c r="VQW6" i="5"/>
  <c r="VQV6" i="5"/>
  <c r="VQU6" i="5"/>
  <c r="VQT6" i="5"/>
  <c r="VQS6" i="5"/>
  <c r="VQR6" i="5"/>
  <c r="VQQ6" i="5"/>
  <c r="VQP6" i="5"/>
  <c r="VQO6" i="5"/>
  <c r="VQN6" i="5"/>
  <c r="VQM6" i="5"/>
  <c r="VQL6" i="5"/>
  <c r="VQK6" i="5"/>
  <c r="VQJ6" i="5"/>
  <c r="VQI6" i="5"/>
  <c r="VQH6" i="5"/>
  <c r="VQG6" i="5"/>
  <c r="VQF6" i="5"/>
  <c r="VQE6" i="5"/>
  <c r="VQD6" i="5"/>
  <c r="VQC6" i="5"/>
  <c r="VQB6" i="5"/>
  <c r="VQA6" i="5"/>
  <c r="VPZ6" i="5"/>
  <c r="VPY6" i="5"/>
  <c r="VPX6" i="5"/>
  <c r="VPW6" i="5"/>
  <c r="VPV6" i="5"/>
  <c r="VPU6" i="5"/>
  <c r="VPT6" i="5"/>
  <c r="VPS6" i="5"/>
  <c r="VPR6" i="5"/>
  <c r="VPQ6" i="5"/>
  <c r="VPP6" i="5"/>
  <c r="VPO6" i="5"/>
  <c r="VPN6" i="5"/>
  <c r="VPM6" i="5"/>
  <c r="VPL6" i="5"/>
  <c r="VPK6" i="5"/>
  <c r="VPJ6" i="5"/>
  <c r="VPI6" i="5"/>
  <c r="VPH6" i="5"/>
  <c r="VPG6" i="5"/>
  <c r="VPF6" i="5"/>
  <c r="VPE6" i="5"/>
  <c r="VPD6" i="5"/>
  <c r="VPC6" i="5"/>
  <c r="VPB6" i="5"/>
  <c r="VPA6" i="5"/>
  <c r="VOZ6" i="5"/>
  <c r="VOY6" i="5"/>
  <c r="VOX6" i="5"/>
  <c r="VOW6" i="5"/>
  <c r="VOV6" i="5"/>
  <c r="VOU6" i="5"/>
  <c r="VOT6" i="5"/>
  <c r="VOS6" i="5"/>
  <c r="VOR6" i="5"/>
  <c r="VOQ6" i="5"/>
  <c r="VOP6" i="5"/>
  <c r="VOO6" i="5"/>
  <c r="VON6" i="5"/>
  <c r="VOM6" i="5"/>
  <c r="VOL6" i="5"/>
  <c r="VOK6" i="5"/>
  <c r="VOJ6" i="5"/>
  <c r="VOI6" i="5"/>
  <c r="VOH6" i="5"/>
  <c r="VOG6" i="5"/>
  <c r="VOF6" i="5"/>
  <c r="VOE6" i="5"/>
  <c r="VOD6" i="5"/>
  <c r="VOC6" i="5"/>
  <c r="VOB6" i="5"/>
  <c r="VOA6" i="5"/>
  <c r="VNZ6" i="5"/>
  <c r="VNY6" i="5"/>
  <c r="VNX6" i="5"/>
  <c r="VNW6" i="5"/>
  <c r="VNV6" i="5"/>
  <c r="VNU6" i="5"/>
  <c r="VNT6" i="5"/>
  <c r="VNS6" i="5"/>
  <c r="VNR6" i="5"/>
  <c r="VNQ6" i="5"/>
  <c r="VNP6" i="5"/>
  <c r="VNO6" i="5"/>
  <c r="VNN6" i="5"/>
  <c r="VNM6" i="5"/>
  <c r="VNL6" i="5"/>
  <c r="VNK6" i="5"/>
  <c r="VNJ6" i="5"/>
  <c r="VNI6" i="5"/>
  <c r="VNH6" i="5"/>
  <c r="VNG6" i="5"/>
  <c r="VNF6" i="5"/>
  <c r="VNE6" i="5"/>
  <c r="VND6" i="5"/>
  <c r="VNC6" i="5"/>
  <c r="VNB6" i="5"/>
  <c r="VNA6" i="5"/>
  <c r="VMZ6" i="5"/>
  <c r="VMY6" i="5"/>
  <c r="VMX6" i="5"/>
  <c r="VMW6" i="5"/>
  <c r="VMV6" i="5"/>
  <c r="VMU6" i="5"/>
  <c r="VMT6" i="5"/>
  <c r="VMS6" i="5"/>
  <c r="VMR6" i="5"/>
  <c r="VMQ6" i="5"/>
  <c r="VMP6" i="5"/>
  <c r="VMO6" i="5"/>
  <c r="VMN6" i="5"/>
  <c r="VMM6" i="5"/>
  <c r="VML6" i="5"/>
  <c r="VMK6" i="5"/>
  <c r="VMJ6" i="5"/>
  <c r="VMI6" i="5"/>
  <c r="VMH6" i="5"/>
  <c r="VMG6" i="5"/>
  <c r="VMF6" i="5"/>
  <c r="VME6" i="5"/>
  <c r="VMD6" i="5"/>
  <c r="VMC6" i="5"/>
  <c r="VMB6" i="5"/>
  <c r="VMA6" i="5"/>
  <c r="VLZ6" i="5"/>
  <c r="VLY6" i="5"/>
  <c r="VLX6" i="5"/>
  <c r="VLW6" i="5"/>
  <c r="VLV6" i="5"/>
  <c r="VLU6" i="5"/>
  <c r="VLT6" i="5"/>
  <c r="VLS6" i="5"/>
  <c r="VLR6" i="5"/>
  <c r="VLQ6" i="5"/>
  <c r="VLP6" i="5"/>
  <c r="VLO6" i="5"/>
  <c r="VLN6" i="5"/>
  <c r="VLM6" i="5"/>
  <c r="VLL6" i="5"/>
  <c r="VLK6" i="5"/>
  <c r="VLJ6" i="5"/>
  <c r="VLI6" i="5"/>
  <c r="VLH6" i="5"/>
  <c r="VLG6" i="5"/>
  <c r="VLF6" i="5"/>
  <c r="VLE6" i="5"/>
  <c r="VLD6" i="5"/>
  <c r="VLC6" i="5"/>
  <c r="VLB6" i="5"/>
  <c r="VLA6" i="5"/>
  <c r="VKZ6" i="5"/>
  <c r="VKY6" i="5"/>
  <c r="VKX6" i="5"/>
  <c r="VKW6" i="5"/>
  <c r="VKV6" i="5"/>
  <c r="VKU6" i="5"/>
  <c r="VKT6" i="5"/>
  <c r="VKS6" i="5"/>
  <c r="VKR6" i="5"/>
  <c r="VKQ6" i="5"/>
  <c r="VKP6" i="5"/>
  <c r="VKO6" i="5"/>
  <c r="VKN6" i="5"/>
  <c r="VKM6" i="5"/>
  <c r="VKL6" i="5"/>
  <c r="VKK6" i="5"/>
  <c r="VKJ6" i="5"/>
  <c r="VKI6" i="5"/>
  <c r="VKH6" i="5"/>
  <c r="VKG6" i="5"/>
  <c r="VKF6" i="5"/>
  <c r="VKE6" i="5"/>
  <c r="VKD6" i="5"/>
  <c r="VKC6" i="5"/>
  <c r="VKB6" i="5"/>
  <c r="VKA6" i="5"/>
  <c r="VJZ6" i="5"/>
  <c r="VJY6" i="5"/>
  <c r="VJX6" i="5"/>
  <c r="VJW6" i="5"/>
  <c r="VJV6" i="5"/>
  <c r="VJU6" i="5"/>
  <c r="VJT6" i="5"/>
  <c r="VJS6" i="5"/>
  <c r="VJR6" i="5"/>
  <c r="VJQ6" i="5"/>
  <c r="VJP6" i="5"/>
  <c r="VJO6" i="5"/>
  <c r="VJN6" i="5"/>
  <c r="VJM6" i="5"/>
  <c r="VJL6" i="5"/>
  <c r="VJK6" i="5"/>
  <c r="VJJ6" i="5"/>
  <c r="VJI6" i="5"/>
  <c r="VJH6" i="5"/>
  <c r="VJG6" i="5"/>
  <c r="VJF6" i="5"/>
  <c r="VJE6" i="5"/>
  <c r="VJD6" i="5"/>
  <c r="VJC6" i="5"/>
  <c r="VJB6" i="5"/>
  <c r="VJA6" i="5"/>
  <c r="VIZ6" i="5"/>
  <c r="VIY6" i="5"/>
  <c r="VIX6" i="5"/>
  <c r="VIW6" i="5"/>
  <c r="VIV6" i="5"/>
  <c r="VIU6" i="5"/>
  <c r="VIT6" i="5"/>
  <c r="VIS6" i="5"/>
  <c r="VIR6" i="5"/>
  <c r="VIQ6" i="5"/>
  <c r="VIP6" i="5"/>
  <c r="VIO6" i="5"/>
  <c r="VIN6" i="5"/>
  <c r="VIM6" i="5"/>
  <c r="VIL6" i="5"/>
  <c r="VIK6" i="5"/>
  <c r="VIJ6" i="5"/>
  <c r="VII6" i="5"/>
  <c r="VIH6" i="5"/>
  <c r="VIG6" i="5"/>
  <c r="VIF6" i="5"/>
  <c r="VIE6" i="5"/>
  <c r="VID6" i="5"/>
  <c r="VIC6" i="5"/>
  <c r="VIB6" i="5"/>
  <c r="VIA6" i="5"/>
  <c r="VHZ6" i="5"/>
  <c r="VHY6" i="5"/>
  <c r="VHX6" i="5"/>
  <c r="VHW6" i="5"/>
  <c r="VHV6" i="5"/>
  <c r="VHU6" i="5"/>
  <c r="VHT6" i="5"/>
  <c r="VHS6" i="5"/>
  <c r="VHR6" i="5"/>
  <c r="VHQ6" i="5"/>
  <c r="VHP6" i="5"/>
  <c r="VHO6" i="5"/>
  <c r="VHN6" i="5"/>
  <c r="VHM6" i="5"/>
  <c r="VHL6" i="5"/>
  <c r="VHK6" i="5"/>
  <c r="VHJ6" i="5"/>
  <c r="VHI6" i="5"/>
  <c r="VHH6" i="5"/>
  <c r="VHG6" i="5"/>
  <c r="VHF6" i="5"/>
  <c r="VHE6" i="5"/>
  <c r="VHD6" i="5"/>
  <c r="VHC6" i="5"/>
  <c r="VHB6" i="5"/>
  <c r="VHA6" i="5"/>
  <c r="VGZ6" i="5"/>
  <c r="VGY6" i="5"/>
  <c r="VGX6" i="5"/>
  <c r="VGW6" i="5"/>
  <c r="VGV6" i="5"/>
  <c r="VGU6" i="5"/>
  <c r="VGT6" i="5"/>
  <c r="VGS6" i="5"/>
  <c r="VGR6" i="5"/>
  <c r="VGQ6" i="5"/>
  <c r="VGP6" i="5"/>
  <c r="VGO6" i="5"/>
  <c r="VGN6" i="5"/>
  <c r="VGM6" i="5"/>
  <c r="VGL6" i="5"/>
  <c r="VGK6" i="5"/>
  <c r="VGJ6" i="5"/>
  <c r="VGI6" i="5"/>
  <c r="VGH6" i="5"/>
  <c r="VGG6" i="5"/>
  <c r="VGF6" i="5"/>
  <c r="VGE6" i="5"/>
  <c r="VGD6" i="5"/>
  <c r="VGC6" i="5"/>
  <c r="VGB6" i="5"/>
  <c r="VGA6" i="5"/>
  <c r="VFZ6" i="5"/>
  <c r="VFY6" i="5"/>
  <c r="VFX6" i="5"/>
  <c r="VFW6" i="5"/>
  <c r="VFV6" i="5"/>
  <c r="VFU6" i="5"/>
  <c r="VFT6" i="5"/>
  <c r="VFS6" i="5"/>
  <c r="VFR6" i="5"/>
  <c r="VFQ6" i="5"/>
  <c r="VFP6" i="5"/>
  <c r="VFO6" i="5"/>
  <c r="VFN6" i="5"/>
  <c r="VFM6" i="5"/>
  <c r="VFL6" i="5"/>
  <c r="VFK6" i="5"/>
  <c r="VFJ6" i="5"/>
  <c r="VFI6" i="5"/>
  <c r="VFH6" i="5"/>
  <c r="VFG6" i="5"/>
  <c r="VFF6" i="5"/>
  <c r="VFE6" i="5"/>
  <c r="VFD6" i="5"/>
  <c r="VFC6" i="5"/>
  <c r="VFB6" i="5"/>
  <c r="VFA6" i="5"/>
  <c r="VEZ6" i="5"/>
  <c r="VEY6" i="5"/>
  <c r="VEX6" i="5"/>
  <c r="VEW6" i="5"/>
  <c r="VEV6" i="5"/>
  <c r="VEU6" i="5"/>
  <c r="VET6" i="5"/>
  <c r="VES6" i="5"/>
  <c r="VER6" i="5"/>
  <c r="VEQ6" i="5"/>
  <c r="VEP6" i="5"/>
  <c r="VEO6" i="5"/>
  <c r="VEN6" i="5"/>
  <c r="VEM6" i="5"/>
  <c r="VEL6" i="5"/>
  <c r="VEK6" i="5"/>
  <c r="VEJ6" i="5"/>
  <c r="VEI6" i="5"/>
  <c r="VEH6" i="5"/>
  <c r="VEG6" i="5"/>
  <c r="VEF6" i="5"/>
  <c r="VEE6" i="5"/>
  <c r="VED6" i="5"/>
  <c r="VEC6" i="5"/>
  <c r="VEB6" i="5"/>
  <c r="VEA6" i="5"/>
  <c r="VDZ6" i="5"/>
  <c r="VDY6" i="5"/>
  <c r="VDX6" i="5"/>
  <c r="VDW6" i="5"/>
  <c r="VDV6" i="5"/>
  <c r="VDU6" i="5"/>
  <c r="VDT6" i="5"/>
  <c r="VDS6" i="5"/>
  <c r="VDR6" i="5"/>
  <c r="VDQ6" i="5"/>
  <c r="VDP6" i="5"/>
  <c r="VDO6" i="5"/>
  <c r="VDN6" i="5"/>
  <c r="VDM6" i="5"/>
  <c r="VDL6" i="5"/>
  <c r="VDK6" i="5"/>
  <c r="VDJ6" i="5"/>
  <c r="VDI6" i="5"/>
  <c r="VDH6" i="5"/>
  <c r="VDG6" i="5"/>
  <c r="VDF6" i="5"/>
  <c r="VDE6" i="5"/>
  <c r="VDD6" i="5"/>
  <c r="VDC6" i="5"/>
  <c r="VDB6" i="5"/>
  <c r="VDA6" i="5"/>
  <c r="VCZ6" i="5"/>
  <c r="VCY6" i="5"/>
  <c r="VCX6" i="5"/>
  <c r="VCW6" i="5"/>
  <c r="VCV6" i="5"/>
  <c r="VCU6" i="5"/>
  <c r="VCT6" i="5"/>
  <c r="VCS6" i="5"/>
  <c r="VCR6" i="5"/>
  <c r="VCQ6" i="5"/>
  <c r="VCP6" i="5"/>
  <c r="VCO6" i="5"/>
  <c r="VCN6" i="5"/>
  <c r="VCM6" i="5"/>
  <c r="VCL6" i="5"/>
  <c r="VCK6" i="5"/>
  <c r="VCJ6" i="5"/>
  <c r="VCI6" i="5"/>
  <c r="VCH6" i="5"/>
  <c r="VCG6" i="5"/>
  <c r="VCF6" i="5"/>
  <c r="VCE6" i="5"/>
  <c r="VCD6" i="5"/>
  <c r="VCC6" i="5"/>
  <c r="VCB6" i="5"/>
  <c r="VCA6" i="5"/>
  <c r="VBZ6" i="5"/>
  <c r="VBY6" i="5"/>
  <c r="VBX6" i="5"/>
  <c r="VBW6" i="5"/>
  <c r="VBV6" i="5"/>
  <c r="VBU6" i="5"/>
  <c r="VBT6" i="5"/>
  <c r="VBS6" i="5"/>
  <c r="VBR6" i="5"/>
  <c r="VBQ6" i="5"/>
  <c r="VBP6" i="5"/>
  <c r="VBO6" i="5"/>
  <c r="VBN6" i="5"/>
  <c r="VBM6" i="5"/>
  <c r="VBL6" i="5"/>
  <c r="VBK6" i="5"/>
  <c r="VBJ6" i="5"/>
  <c r="VBI6" i="5"/>
  <c r="VBH6" i="5"/>
  <c r="VBG6" i="5"/>
  <c r="VBF6" i="5"/>
  <c r="VBE6" i="5"/>
  <c r="VBD6" i="5"/>
  <c r="VBC6" i="5"/>
  <c r="VBB6" i="5"/>
  <c r="VBA6" i="5"/>
  <c r="VAZ6" i="5"/>
  <c r="VAY6" i="5"/>
  <c r="VAX6" i="5"/>
  <c r="VAW6" i="5"/>
  <c r="VAV6" i="5"/>
  <c r="VAU6" i="5"/>
  <c r="VAT6" i="5"/>
  <c r="VAS6" i="5"/>
  <c r="VAR6" i="5"/>
  <c r="VAQ6" i="5"/>
  <c r="VAP6" i="5"/>
  <c r="VAO6" i="5"/>
  <c r="VAN6" i="5"/>
  <c r="VAM6" i="5"/>
  <c r="VAL6" i="5"/>
  <c r="VAK6" i="5"/>
  <c r="VAJ6" i="5"/>
  <c r="VAI6" i="5"/>
  <c r="VAH6" i="5"/>
  <c r="VAG6" i="5"/>
  <c r="VAF6" i="5"/>
  <c r="VAE6" i="5"/>
  <c r="VAD6" i="5"/>
  <c r="VAC6" i="5"/>
  <c r="VAB6" i="5"/>
  <c r="VAA6" i="5"/>
  <c r="UZZ6" i="5"/>
  <c r="UZY6" i="5"/>
  <c r="UZX6" i="5"/>
  <c r="UZW6" i="5"/>
  <c r="UZV6" i="5"/>
  <c r="UZU6" i="5"/>
  <c r="UZT6" i="5"/>
  <c r="UZS6" i="5"/>
  <c r="UZR6" i="5"/>
  <c r="UZQ6" i="5"/>
  <c r="UZP6" i="5"/>
  <c r="UZO6" i="5"/>
  <c r="UZN6" i="5"/>
  <c r="UZM6" i="5"/>
  <c r="UZL6" i="5"/>
  <c r="UZK6" i="5"/>
  <c r="UZJ6" i="5"/>
  <c r="UZI6" i="5"/>
  <c r="UZH6" i="5"/>
  <c r="UZG6" i="5"/>
  <c r="UZF6" i="5"/>
  <c r="UZE6" i="5"/>
  <c r="UZD6" i="5"/>
  <c r="UZC6" i="5"/>
  <c r="UZB6" i="5"/>
  <c r="UZA6" i="5"/>
  <c r="UYZ6" i="5"/>
  <c r="UYY6" i="5"/>
  <c r="UYX6" i="5"/>
  <c r="UYW6" i="5"/>
  <c r="UYV6" i="5"/>
  <c r="UYU6" i="5"/>
  <c r="UYT6" i="5"/>
  <c r="UYS6" i="5"/>
  <c r="UYR6" i="5"/>
  <c r="UYQ6" i="5"/>
  <c r="UYP6" i="5"/>
  <c r="UYO6" i="5"/>
  <c r="UYN6" i="5"/>
  <c r="UYM6" i="5"/>
  <c r="UYL6" i="5"/>
  <c r="UYK6" i="5"/>
  <c r="UYJ6" i="5"/>
  <c r="UYI6" i="5"/>
  <c r="UYH6" i="5"/>
  <c r="UYG6" i="5"/>
  <c r="UYF6" i="5"/>
  <c r="UYE6" i="5"/>
  <c r="UYD6" i="5"/>
  <c r="UYC6" i="5"/>
  <c r="UYB6" i="5"/>
  <c r="UYA6" i="5"/>
  <c r="UXZ6" i="5"/>
  <c r="UXY6" i="5"/>
  <c r="UXX6" i="5"/>
  <c r="UXW6" i="5"/>
  <c r="UXV6" i="5"/>
  <c r="UXU6" i="5"/>
  <c r="UXT6" i="5"/>
  <c r="UXS6" i="5"/>
  <c r="UXR6" i="5"/>
  <c r="UXQ6" i="5"/>
  <c r="UXP6" i="5"/>
  <c r="UXO6" i="5"/>
  <c r="UXN6" i="5"/>
  <c r="UXM6" i="5"/>
  <c r="UXL6" i="5"/>
  <c r="UXK6" i="5"/>
  <c r="UXJ6" i="5"/>
  <c r="UXI6" i="5"/>
  <c r="UXH6" i="5"/>
  <c r="UXG6" i="5"/>
  <c r="UXF6" i="5"/>
  <c r="UXE6" i="5"/>
  <c r="UXD6" i="5"/>
  <c r="UXC6" i="5"/>
  <c r="UXB6" i="5"/>
  <c r="UXA6" i="5"/>
  <c r="UWZ6" i="5"/>
  <c r="UWY6" i="5"/>
  <c r="UWX6" i="5"/>
  <c r="UWW6" i="5"/>
  <c r="UWV6" i="5"/>
  <c r="UWU6" i="5"/>
  <c r="UWT6" i="5"/>
  <c r="UWS6" i="5"/>
  <c r="UWR6" i="5"/>
  <c r="UWQ6" i="5"/>
  <c r="UWP6" i="5"/>
  <c r="UWO6" i="5"/>
  <c r="UWN6" i="5"/>
  <c r="UWM6" i="5"/>
  <c r="UWL6" i="5"/>
  <c r="UWK6" i="5"/>
  <c r="UWJ6" i="5"/>
  <c r="UWI6" i="5"/>
  <c r="UWH6" i="5"/>
  <c r="UWG6" i="5"/>
  <c r="UWF6" i="5"/>
  <c r="UWE6" i="5"/>
  <c r="UWD6" i="5"/>
  <c r="UWC6" i="5"/>
  <c r="UWB6" i="5"/>
  <c r="UWA6" i="5"/>
  <c r="UVZ6" i="5"/>
  <c r="UVY6" i="5"/>
  <c r="UVX6" i="5"/>
  <c r="UVW6" i="5"/>
  <c r="UVV6" i="5"/>
  <c r="UVU6" i="5"/>
  <c r="UVT6" i="5"/>
  <c r="UVS6" i="5"/>
  <c r="UVR6" i="5"/>
  <c r="UVQ6" i="5"/>
  <c r="UVP6" i="5"/>
  <c r="UVO6" i="5"/>
  <c r="UVN6" i="5"/>
  <c r="UVM6" i="5"/>
  <c r="UVL6" i="5"/>
  <c r="UVK6" i="5"/>
  <c r="UVJ6" i="5"/>
  <c r="UVI6" i="5"/>
  <c r="UVH6" i="5"/>
  <c r="UVG6" i="5"/>
  <c r="UVF6" i="5"/>
  <c r="UVE6" i="5"/>
  <c r="UVD6" i="5"/>
  <c r="UVC6" i="5"/>
  <c r="UVB6" i="5"/>
  <c r="UVA6" i="5"/>
  <c r="UUZ6" i="5"/>
  <c r="UUY6" i="5"/>
  <c r="UUX6" i="5"/>
  <c r="UUW6" i="5"/>
  <c r="UUV6" i="5"/>
  <c r="UUU6" i="5"/>
  <c r="UUT6" i="5"/>
  <c r="UUS6" i="5"/>
  <c r="UUR6" i="5"/>
  <c r="UUQ6" i="5"/>
  <c r="UUP6" i="5"/>
  <c r="UUO6" i="5"/>
  <c r="UUN6" i="5"/>
  <c r="UUM6" i="5"/>
  <c r="UUL6" i="5"/>
  <c r="UUK6" i="5"/>
  <c r="UUJ6" i="5"/>
  <c r="UUI6" i="5"/>
  <c r="UUH6" i="5"/>
  <c r="UUG6" i="5"/>
  <c r="UUF6" i="5"/>
  <c r="UUE6" i="5"/>
  <c r="UUD6" i="5"/>
  <c r="UUC6" i="5"/>
  <c r="UUB6" i="5"/>
  <c r="UUA6" i="5"/>
  <c r="UTZ6" i="5"/>
  <c r="UTY6" i="5"/>
  <c r="UTX6" i="5"/>
  <c r="UTW6" i="5"/>
  <c r="UTV6" i="5"/>
  <c r="UTU6" i="5"/>
  <c r="UTT6" i="5"/>
  <c r="UTS6" i="5"/>
  <c r="UTR6" i="5"/>
  <c r="UTQ6" i="5"/>
  <c r="UTP6" i="5"/>
  <c r="UTO6" i="5"/>
  <c r="UTN6" i="5"/>
  <c r="UTM6" i="5"/>
  <c r="UTL6" i="5"/>
  <c r="UTK6" i="5"/>
  <c r="UTJ6" i="5"/>
  <c r="UTI6" i="5"/>
  <c r="UTH6" i="5"/>
  <c r="UTG6" i="5"/>
  <c r="UTF6" i="5"/>
  <c r="UTE6" i="5"/>
  <c r="UTD6" i="5"/>
  <c r="UTC6" i="5"/>
  <c r="UTB6" i="5"/>
  <c r="UTA6" i="5"/>
  <c r="USZ6" i="5"/>
  <c r="USY6" i="5"/>
  <c r="USX6" i="5"/>
  <c r="USW6" i="5"/>
  <c r="USV6" i="5"/>
  <c r="USU6" i="5"/>
  <c r="UST6" i="5"/>
  <c r="USS6" i="5"/>
  <c r="USR6" i="5"/>
  <c r="USQ6" i="5"/>
  <c r="USP6" i="5"/>
  <c r="USO6" i="5"/>
  <c r="USN6" i="5"/>
  <c r="USM6" i="5"/>
  <c r="USL6" i="5"/>
  <c r="USK6" i="5"/>
  <c r="USJ6" i="5"/>
  <c r="USI6" i="5"/>
  <c r="USH6" i="5"/>
  <c r="USG6" i="5"/>
  <c r="USF6" i="5"/>
  <c r="USE6" i="5"/>
  <c r="USD6" i="5"/>
  <c r="USC6" i="5"/>
  <c r="USB6" i="5"/>
  <c r="USA6" i="5"/>
  <c r="URZ6" i="5"/>
  <c r="URY6" i="5"/>
  <c r="URX6" i="5"/>
  <c r="URW6" i="5"/>
  <c r="URV6" i="5"/>
  <c r="URU6" i="5"/>
  <c r="URT6" i="5"/>
  <c r="URS6" i="5"/>
  <c r="URR6" i="5"/>
  <c r="URQ6" i="5"/>
  <c r="URP6" i="5"/>
  <c r="URO6" i="5"/>
  <c r="URN6" i="5"/>
  <c r="URM6" i="5"/>
  <c r="URL6" i="5"/>
  <c r="URK6" i="5"/>
  <c r="URJ6" i="5"/>
  <c r="URI6" i="5"/>
  <c r="URH6" i="5"/>
  <c r="URG6" i="5"/>
  <c r="URF6" i="5"/>
  <c r="URE6" i="5"/>
  <c r="URD6" i="5"/>
  <c r="URC6" i="5"/>
  <c r="URB6" i="5"/>
  <c r="URA6" i="5"/>
  <c r="UQZ6" i="5"/>
  <c r="UQY6" i="5"/>
  <c r="UQX6" i="5"/>
  <c r="UQW6" i="5"/>
  <c r="UQV6" i="5"/>
  <c r="UQU6" i="5"/>
  <c r="UQT6" i="5"/>
  <c r="UQS6" i="5"/>
  <c r="UQR6" i="5"/>
  <c r="UQQ6" i="5"/>
  <c r="UQP6" i="5"/>
  <c r="UQO6" i="5"/>
  <c r="UQN6" i="5"/>
  <c r="UQM6" i="5"/>
  <c r="UQL6" i="5"/>
  <c r="UQK6" i="5"/>
  <c r="UQJ6" i="5"/>
  <c r="UQI6" i="5"/>
  <c r="UQH6" i="5"/>
  <c r="UQG6" i="5"/>
  <c r="UQF6" i="5"/>
  <c r="UQE6" i="5"/>
  <c r="UQD6" i="5"/>
  <c r="UQC6" i="5"/>
  <c r="UQB6" i="5"/>
  <c r="UQA6" i="5"/>
  <c r="UPZ6" i="5"/>
  <c r="UPY6" i="5"/>
  <c r="UPX6" i="5"/>
  <c r="UPW6" i="5"/>
  <c r="UPV6" i="5"/>
  <c r="UPU6" i="5"/>
  <c r="UPT6" i="5"/>
  <c r="UPS6" i="5"/>
  <c r="UPR6" i="5"/>
  <c r="UPQ6" i="5"/>
  <c r="UPP6" i="5"/>
  <c r="UPO6" i="5"/>
  <c r="UPN6" i="5"/>
  <c r="UPM6" i="5"/>
  <c r="UPL6" i="5"/>
  <c r="UPK6" i="5"/>
  <c r="UPJ6" i="5"/>
  <c r="UPI6" i="5"/>
  <c r="UPH6" i="5"/>
  <c r="UPG6" i="5"/>
  <c r="UPF6" i="5"/>
  <c r="UPE6" i="5"/>
  <c r="UPD6" i="5"/>
  <c r="UPC6" i="5"/>
  <c r="UPB6" i="5"/>
  <c r="UPA6" i="5"/>
  <c r="UOZ6" i="5"/>
  <c r="UOY6" i="5"/>
  <c r="UOX6" i="5"/>
  <c r="UOW6" i="5"/>
  <c r="UOV6" i="5"/>
  <c r="UOU6" i="5"/>
  <c r="UOT6" i="5"/>
  <c r="UOS6" i="5"/>
  <c r="UOR6" i="5"/>
  <c r="UOQ6" i="5"/>
  <c r="UOP6" i="5"/>
  <c r="UOO6" i="5"/>
  <c r="UON6" i="5"/>
  <c r="UOM6" i="5"/>
  <c r="UOL6" i="5"/>
  <c r="UOK6" i="5"/>
  <c r="UOJ6" i="5"/>
  <c r="UOI6" i="5"/>
  <c r="UOH6" i="5"/>
  <c r="UOG6" i="5"/>
  <c r="UOF6" i="5"/>
  <c r="UOE6" i="5"/>
  <c r="UOD6" i="5"/>
  <c r="UOC6" i="5"/>
  <c r="UOB6" i="5"/>
  <c r="UOA6" i="5"/>
  <c r="UNZ6" i="5"/>
  <c r="UNY6" i="5"/>
  <c r="UNX6" i="5"/>
  <c r="UNW6" i="5"/>
  <c r="UNV6" i="5"/>
  <c r="UNU6" i="5"/>
  <c r="UNT6" i="5"/>
  <c r="UNS6" i="5"/>
  <c r="UNR6" i="5"/>
  <c r="UNQ6" i="5"/>
  <c r="UNP6" i="5"/>
  <c r="UNO6" i="5"/>
  <c r="UNN6" i="5"/>
  <c r="UNM6" i="5"/>
  <c r="UNL6" i="5"/>
  <c r="UNK6" i="5"/>
  <c r="UNJ6" i="5"/>
  <c r="UNI6" i="5"/>
  <c r="UNH6" i="5"/>
  <c r="UNG6" i="5"/>
  <c r="UNF6" i="5"/>
  <c r="UNE6" i="5"/>
  <c r="UND6" i="5"/>
  <c r="UNC6" i="5"/>
  <c r="UNB6" i="5"/>
  <c r="UNA6" i="5"/>
  <c r="UMZ6" i="5"/>
  <c r="UMY6" i="5"/>
  <c r="UMX6" i="5"/>
  <c r="UMW6" i="5"/>
  <c r="UMV6" i="5"/>
  <c r="UMU6" i="5"/>
  <c r="UMT6" i="5"/>
  <c r="UMS6" i="5"/>
  <c r="UMR6" i="5"/>
  <c r="UMQ6" i="5"/>
  <c r="UMP6" i="5"/>
  <c r="UMO6" i="5"/>
  <c r="UMN6" i="5"/>
  <c r="UMM6" i="5"/>
  <c r="UML6" i="5"/>
  <c r="UMK6" i="5"/>
  <c r="UMJ6" i="5"/>
  <c r="UMI6" i="5"/>
  <c r="UMH6" i="5"/>
  <c r="UMG6" i="5"/>
  <c r="UMF6" i="5"/>
  <c r="UME6" i="5"/>
  <c r="UMD6" i="5"/>
  <c r="UMC6" i="5"/>
  <c r="UMB6" i="5"/>
  <c r="UMA6" i="5"/>
  <c r="ULZ6" i="5"/>
  <c r="ULY6" i="5"/>
  <c r="ULX6" i="5"/>
  <c r="ULW6" i="5"/>
  <c r="ULV6" i="5"/>
  <c r="ULU6" i="5"/>
  <c r="ULT6" i="5"/>
  <c r="ULS6" i="5"/>
  <c r="ULR6" i="5"/>
  <c r="ULQ6" i="5"/>
  <c r="ULP6" i="5"/>
  <c r="ULO6" i="5"/>
  <c r="ULN6" i="5"/>
  <c r="ULM6" i="5"/>
  <c r="ULL6" i="5"/>
  <c r="ULK6" i="5"/>
  <c r="ULJ6" i="5"/>
  <c r="ULI6" i="5"/>
  <c r="ULH6" i="5"/>
  <c r="ULG6" i="5"/>
  <c r="ULF6" i="5"/>
  <c r="ULE6" i="5"/>
  <c r="ULD6" i="5"/>
  <c r="ULC6" i="5"/>
  <c r="ULB6" i="5"/>
  <c r="ULA6" i="5"/>
  <c r="UKZ6" i="5"/>
  <c r="UKY6" i="5"/>
  <c r="UKX6" i="5"/>
  <c r="UKW6" i="5"/>
  <c r="UKV6" i="5"/>
  <c r="UKU6" i="5"/>
  <c r="UKT6" i="5"/>
  <c r="UKS6" i="5"/>
  <c r="UKR6" i="5"/>
  <c r="UKQ6" i="5"/>
  <c r="UKP6" i="5"/>
  <c r="UKO6" i="5"/>
  <c r="UKN6" i="5"/>
  <c r="UKM6" i="5"/>
  <c r="UKL6" i="5"/>
  <c r="UKK6" i="5"/>
  <c r="UKJ6" i="5"/>
  <c r="UKI6" i="5"/>
  <c r="UKH6" i="5"/>
  <c r="UKG6" i="5"/>
  <c r="UKF6" i="5"/>
  <c r="UKE6" i="5"/>
  <c r="UKD6" i="5"/>
  <c r="UKC6" i="5"/>
  <c r="UKB6" i="5"/>
  <c r="UKA6" i="5"/>
  <c r="UJZ6" i="5"/>
  <c r="UJY6" i="5"/>
  <c r="UJX6" i="5"/>
  <c r="UJW6" i="5"/>
  <c r="UJV6" i="5"/>
  <c r="UJU6" i="5"/>
  <c r="UJT6" i="5"/>
  <c r="UJS6" i="5"/>
  <c r="UJR6" i="5"/>
  <c r="UJQ6" i="5"/>
  <c r="UJP6" i="5"/>
  <c r="UJO6" i="5"/>
  <c r="UJN6" i="5"/>
  <c r="UJM6" i="5"/>
  <c r="UJL6" i="5"/>
  <c r="UJK6" i="5"/>
  <c r="UJJ6" i="5"/>
  <c r="UJI6" i="5"/>
  <c r="UJH6" i="5"/>
  <c r="UJG6" i="5"/>
  <c r="UJF6" i="5"/>
  <c r="UJE6" i="5"/>
  <c r="UJD6" i="5"/>
  <c r="UJC6" i="5"/>
  <c r="UJB6" i="5"/>
  <c r="UJA6" i="5"/>
  <c r="UIZ6" i="5"/>
  <c r="UIY6" i="5"/>
  <c r="UIX6" i="5"/>
  <c r="UIW6" i="5"/>
  <c r="UIV6" i="5"/>
  <c r="UIU6" i="5"/>
  <c r="UIT6" i="5"/>
  <c r="UIS6" i="5"/>
  <c r="UIR6" i="5"/>
  <c r="UIQ6" i="5"/>
  <c r="UIP6" i="5"/>
  <c r="UIO6" i="5"/>
  <c r="UIN6" i="5"/>
  <c r="UIM6" i="5"/>
  <c r="UIL6" i="5"/>
  <c r="UIK6" i="5"/>
  <c r="UIJ6" i="5"/>
  <c r="UII6" i="5"/>
  <c r="UIH6" i="5"/>
  <c r="UIG6" i="5"/>
  <c r="UIF6" i="5"/>
  <c r="UIE6" i="5"/>
  <c r="UID6" i="5"/>
  <c r="UIC6" i="5"/>
  <c r="UIB6" i="5"/>
  <c r="UIA6" i="5"/>
  <c r="UHZ6" i="5"/>
  <c r="UHY6" i="5"/>
  <c r="UHX6" i="5"/>
  <c r="UHW6" i="5"/>
  <c r="UHV6" i="5"/>
  <c r="UHU6" i="5"/>
  <c r="UHT6" i="5"/>
  <c r="UHS6" i="5"/>
  <c r="UHR6" i="5"/>
  <c r="UHQ6" i="5"/>
  <c r="UHP6" i="5"/>
  <c r="UHO6" i="5"/>
  <c r="UHN6" i="5"/>
  <c r="UHM6" i="5"/>
  <c r="UHL6" i="5"/>
  <c r="UHK6" i="5"/>
  <c r="UHJ6" i="5"/>
  <c r="UHI6" i="5"/>
  <c r="UHH6" i="5"/>
  <c r="UHG6" i="5"/>
  <c r="UHF6" i="5"/>
  <c r="UHE6" i="5"/>
  <c r="UHD6" i="5"/>
  <c r="UHC6" i="5"/>
  <c r="UHB6" i="5"/>
  <c r="UHA6" i="5"/>
  <c r="UGZ6" i="5"/>
  <c r="UGY6" i="5"/>
  <c r="UGX6" i="5"/>
  <c r="UGW6" i="5"/>
  <c r="UGV6" i="5"/>
  <c r="UGU6" i="5"/>
  <c r="UGT6" i="5"/>
  <c r="UGS6" i="5"/>
  <c r="UGR6" i="5"/>
  <c r="UGQ6" i="5"/>
  <c r="UGP6" i="5"/>
  <c r="UGO6" i="5"/>
  <c r="UGN6" i="5"/>
  <c r="UGM6" i="5"/>
  <c r="UGL6" i="5"/>
  <c r="UGK6" i="5"/>
  <c r="UGJ6" i="5"/>
  <c r="UGI6" i="5"/>
  <c r="UGH6" i="5"/>
  <c r="UGG6" i="5"/>
  <c r="UGF6" i="5"/>
  <c r="UGE6" i="5"/>
  <c r="UGD6" i="5"/>
  <c r="UGC6" i="5"/>
  <c r="UGB6" i="5"/>
  <c r="UGA6" i="5"/>
  <c r="UFZ6" i="5"/>
  <c r="UFY6" i="5"/>
  <c r="UFX6" i="5"/>
  <c r="UFW6" i="5"/>
  <c r="UFV6" i="5"/>
  <c r="UFU6" i="5"/>
  <c r="UFT6" i="5"/>
  <c r="UFS6" i="5"/>
  <c r="UFR6" i="5"/>
  <c r="UFQ6" i="5"/>
  <c r="UFP6" i="5"/>
  <c r="UFO6" i="5"/>
  <c r="UFN6" i="5"/>
  <c r="UFM6" i="5"/>
  <c r="UFL6" i="5"/>
  <c r="UFK6" i="5"/>
  <c r="UFJ6" i="5"/>
  <c r="UFI6" i="5"/>
  <c r="UFH6" i="5"/>
  <c r="UFG6" i="5"/>
  <c r="UFF6" i="5"/>
  <c r="UFE6" i="5"/>
  <c r="UFD6" i="5"/>
  <c r="UFC6" i="5"/>
  <c r="UFB6" i="5"/>
  <c r="UFA6" i="5"/>
  <c r="UEZ6" i="5"/>
  <c r="UEY6" i="5"/>
  <c r="UEX6" i="5"/>
  <c r="UEW6" i="5"/>
  <c r="UEV6" i="5"/>
  <c r="UEU6" i="5"/>
  <c r="UET6" i="5"/>
  <c r="UES6" i="5"/>
  <c r="UER6" i="5"/>
  <c r="UEQ6" i="5"/>
  <c r="UEP6" i="5"/>
  <c r="UEO6" i="5"/>
  <c r="UEN6" i="5"/>
  <c r="UEM6" i="5"/>
  <c r="UEL6" i="5"/>
  <c r="UEK6" i="5"/>
  <c r="UEJ6" i="5"/>
  <c r="UEI6" i="5"/>
  <c r="UEH6" i="5"/>
  <c r="UEG6" i="5"/>
  <c r="UEF6" i="5"/>
  <c r="UEE6" i="5"/>
  <c r="UED6" i="5"/>
  <c r="UEC6" i="5"/>
  <c r="UEB6" i="5"/>
  <c r="UEA6" i="5"/>
  <c r="UDZ6" i="5"/>
  <c r="UDY6" i="5"/>
  <c r="UDX6" i="5"/>
  <c r="UDW6" i="5"/>
  <c r="UDV6" i="5"/>
  <c r="UDU6" i="5"/>
  <c r="UDT6" i="5"/>
  <c r="UDS6" i="5"/>
  <c r="UDR6" i="5"/>
  <c r="UDQ6" i="5"/>
  <c r="UDP6" i="5"/>
  <c r="UDO6" i="5"/>
  <c r="UDN6" i="5"/>
  <c r="UDM6" i="5"/>
  <c r="UDL6" i="5"/>
  <c r="UDK6" i="5"/>
  <c r="UDJ6" i="5"/>
  <c r="UDI6" i="5"/>
  <c r="UDH6" i="5"/>
  <c r="UDG6" i="5"/>
  <c r="UDF6" i="5"/>
  <c r="UDE6" i="5"/>
  <c r="UDD6" i="5"/>
  <c r="UDC6" i="5"/>
  <c r="UDB6" i="5"/>
  <c r="UDA6" i="5"/>
  <c r="UCZ6" i="5"/>
  <c r="UCY6" i="5"/>
  <c r="UCX6" i="5"/>
  <c r="UCW6" i="5"/>
  <c r="UCV6" i="5"/>
  <c r="UCU6" i="5"/>
  <c r="UCT6" i="5"/>
  <c r="UCS6" i="5"/>
  <c r="UCR6" i="5"/>
  <c r="UCQ6" i="5"/>
  <c r="UCP6" i="5"/>
  <c r="UCO6" i="5"/>
  <c r="UCN6" i="5"/>
  <c r="UCM6" i="5"/>
  <c r="UCL6" i="5"/>
  <c r="UCK6" i="5"/>
  <c r="UCJ6" i="5"/>
  <c r="UCI6" i="5"/>
  <c r="UCH6" i="5"/>
  <c r="UCG6" i="5"/>
  <c r="UCF6" i="5"/>
  <c r="UCE6" i="5"/>
  <c r="UCD6" i="5"/>
  <c r="UCC6" i="5"/>
  <c r="UCB6" i="5"/>
  <c r="UCA6" i="5"/>
  <c r="UBZ6" i="5"/>
  <c r="UBY6" i="5"/>
  <c r="UBX6" i="5"/>
  <c r="UBW6" i="5"/>
  <c r="UBV6" i="5"/>
  <c r="UBU6" i="5"/>
  <c r="UBT6" i="5"/>
  <c r="UBS6" i="5"/>
  <c r="UBR6" i="5"/>
  <c r="UBQ6" i="5"/>
  <c r="UBP6" i="5"/>
  <c r="UBO6" i="5"/>
  <c r="UBN6" i="5"/>
  <c r="UBM6" i="5"/>
  <c r="UBL6" i="5"/>
  <c r="UBK6" i="5"/>
  <c r="UBJ6" i="5"/>
  <c r="UBI6" i="5"/>
  <c r="UBH6" i="5"/>
  <c r="UBG6" i="5"/>
  <c r="UBF6" i="5"/>
  <c r="UBE6" i="5"/>
  <c r="UBD6" i="5"/>
  <c r="UBC6" i="5"/>
  <c r="UBB6" i="5"/>
  <c r="UBA6" i="5"/>
  <c r="UAZ6" i="5"/>
  <c r="UAY6" i="5"/>
  <c r="UAX6" i="5"/>
  <c r="UAW6" i="5"/>
  <c r="UAV6" i="5"/>
  <c r="UAU6" i="5"/>
  <c r="UAT6" i="5"/>
  <c r="UAS6" i="5"/>
  <c r="UAR6" i="5"/>
  <c r="UAQ6" i="5"/>
  <c r="UAP6" i="5"/>
  <c r="UAO6" i="5"/>
  <c r="UAN6" i="5"/>
  <c r="UAM6" i="5"/>
  <c r="UAL6" i="5"/>
  <c r="UAK6" i="5"/>
  <c r="UAJ6" i="5"/>
  <c r="UAI6" i="5"/>
  <c r="UAH6" i="5"/>
  <c r="UAG6" i="5"/>
  <c r="UAF6" i="5"/>
  <c r="UAE6" i="5"/>
  <c r="UAD6" i="5"/>
  <c r="UAC6" i="5"/>
  <c r="UAB6" i="5"/>
  <c r="UAA6" i="5"/>
  <c r="TZZ6" i="5"/>
  <c r="TZY6" i="5"/>
  <c r="TZX6" i="5"/>
  <c r="TZW6" i="5"/>
  <c r="TZV6" i="5"/>
  <c r="TZU6" i="5"/>
  <c r="TZT6" i="5"/>
  <c r="TZS6" i="5"/>
  <c r="TZR6" i="5"/>
  <c r="TZQ6" i="5"/>
  <c r="TZP6" i="5"/>
  <c r="TZO6" i="5"/>
  <c r="TZN6" i="5"/>
  <c r="TZM6" i="5"/>
  <c r="TZL6" i="5"/>
  <c r="TZK6" i="5"/>
  <c r="TZJ6" i="5"/>
  <c r="TZI6" i="5"/>
  <c r="TZH6" i="5"/>
  <c r="TZG6" i="5"/>
  <c r="TZF6" i="5"/>
  <c r="TZE6" i="5"/>
  <c r="TZD6" i="5"/>
  <c r="TZC6" i="5"/>
  <c r="TZB6" i="5"/>
  <c r="TZA6" i="5"/>
  <c r="TYZ6" i="5"/>
  <c r="TYY6" i="5"/>
  <c r="TYX6" i="5"/>
  <c r="TYW6" i="5"/>
  <c r="TYV6" i="5"/>
  <c r="TYU6" i="5"/>
  <c r="TYT6" i="5"/>
  <c r="TYS6" i="5"/>
  <c r="TYR6" i="5"/>
  <c r="TYQ6" i="5"/>
  <c r="TYP6" i="5"/>
  <c r="TYO6" i="5"/>
  <c r="TYN6" i="5"/>
  <c r="TYM6" i="5"/>
  <c r="TYL6" i="5"/>
  <c r="TYK6" i="5"/>
  <c r="TYJ6" i="5"/>
  <c r="TYI6" i="5"/>
  <c r="TYH6" i="5"/>
  <c r="TYG6" i="5"/>
  <c r="TYF6" i="5"/>
  <c r="TYE6" i="5"/>
  <c r="TYD6" i="5"/>
  <c r="TYC6" i="5"/>
  <c r="TYB6" i="5"/>
  <c r="TYA6" i="5"/>
  <c r="TXZ6" i="5"/>
  <c r="TXY6" i="5"/>
  <c r="TXX6" i="5"/>
  <c r="TXW6" i="5"/>
  <c r="TXV6" i="5"/>
  <c r="TXU6" i="5"/>
  <c r="TXT6" i="5"/>
  <c r="TXS6" i="5"/>
  <c r="TXR6" i="5"/>
  <c r="TXQ6" i="5"/>
  <c r="TXP6" i="5"/>
  <c r="TXO6" i="5"/>
  <c r="TXN6" i="5"/>
  <c r="TXM6" i="5"/>
  <c r="TXL6" i="5"/>
  <c r="TXK6" i="5"/>
  <c r="TXJ6" i="5"/>
  <c r="TXI6" i="5"/>
  <c r="TXH6" i="5"/>
  <c r="TXG6" i="5"/>
  <c r="TXF6" i="5"/>
  <c r="TXE6" i="5"/>
  <c r="TXD6" i="5"/>
  <c r="TXC6" i="5"/>
  <c r="TXB6" i="5"/>
  <c r="TXA6" i="5"/>
  <c r="TWZ6" i="5"/>
  <c r="TWY6" i="5"/>
  <c r="TWX6" i="5"/>
  <c r="TWW6" i="5"/>
  <c r="TWV6" i="5"/>
  <c r="TWU6" i="5"/>
  <c r="TWT6" i="5"/>
  <c r="TWS6" i="5"/>
  <c r="TWR6" i="5"/>
  <c r="TWQ6" i="5"/>
  <c r="TWP6" i="5"/>
  <c r="TWO6" i="5"/>
  <c r="TWN6" i="5"/>
  <c r="TWM6" i="5"/>
  <c r="TWL6" i="5"/>
  <c r="TWK6" i="5"/>
  <c r="TWJ6" i="5"/>
  <c r="TWI6" i="5"/>
  <c r="TWH6" i="5"/>
  <c r="TWG6" i="5"/>
  <c r="TWF6" i="5"/>
  <c r="TWE6" i="5"/>
  <c r="TWD6" i="5"/>
  <c r="TWC6" i="5"/>
  <c r="TWB6" i="5"/>
  <c r="TWA6" i="5"/>
  <c r="TVZ6" i="5"/>
  <c r="TVY6" i="5"/>
  <c r="TVX6" i="5"/>
  <c r="TVW6" i="5"/>
  <c r="TVV6" i="5"/>
  <c r="TVU6" i="5"/>
  <c r="TVT6" i="5"/>
  <c r="TVS6" i="5"/>
  <c r="TVR6" i="5"/>
  <c r="TVQ6" i="5"/>
  <c r="TVP6" i="5"/>
  <c r="TVO6" i="5"/>
  <c r="TVN6" i="5"/>
  <c r="TVM6" i="5"/>
  <c r="TVL6" i="5"/>
  <c r="TVK6" i="5"/>
  <c r="TVJ6" i="5"/>
  <c r="TVI6" i="5"/>
  <c r="TVH6" i="5"/>
  <c r="TVG6" i="5"/>
  <c r="TVF6" i="5"/>
  <c r="TVE6" i="5"/>
  <c r="TVD6" i="5"/>
  <c r="TVC6" i="5"/>
  <c r="TVB6" i="5"/>
  <c r="TVA6" i="5"/>
  <c r="TUZ6" i="5"/>
  <c r="TUY6" i="5"/>
  <c r="TUX6" i="5"/>
  <c r="TUW6" i="5"/>
  <c r="TUV6" i="5"/>
  <c r="TUU6" i="5"/>
  <c r="TUT6" i="5"/>
  <c r="TUS6" i="5"/>
  <c r="TUR6" i="5"/>
  <c r="TUQ6" i="5"/>
  <c r="TUP6" i="5"/>
  <c r="TUO6" i="5"/>
  <c r="TUN6" i="5"/>
  <c r="TUM6" i="5"/>
  <c r="TUL6" i="5"/>
  <c r="TUK6" i="5"/>
  <c r="TUJ6" i="5"/>
  <c r="TUI6" i="5"/>
  <c r="TUH6" i="5"/>
  <c r="TUG6" i="5"/>
  <c r="TUF6" i="5"/>
  <c r="TUE6" i="5"/>
  <c r="TUD6" i="5"/>
  <c r="TUC6" i="5"/>
  <c r="TUB6" i="5"/>
  <c r="TUA6" i="5"/>
  <c r="TTZ6" i="5"/>
  <c r="TTY6" i="5"/>
  <c r="TTX6" i="5"/>
  <c r="TTW6" i="5"/>
  <c r="TTV6" i="5"/>
  <c r="TTU6" i="5"/>
  <c r="TTT6" i="5"/>
  <c r="TTS6" i="5"/>
  <c r="TTR6" i="5"/>
  <c r="TTQ6" i="5"/>
  <c r="TTP6" i="5"/>
  <c r="TTO6" i="5"/>
  <c r="TTN6" i="5"/>
  <c r="TTM6" i="5"/>
  <c r="TTL6" i="5"/>
  <c r="TTK6" i="5"/>
  <c r="TTJ6" i="5"/>
  <c r="TTI6" i="5"/>
  <c r="TTH6" i="5"/>
  <c r="TTG6" i="5"/>
  <c r="TTF6" i="5"/>
  <c r="TTE6" i="5"/>
  <c r="TTD6" i="5"/>
  <c r="TTC6" i="5"/>
  <c r="TTB6" i="5"/>
  <c r="TTA6" i="5"/>
  <c r="TSZ6" i="5"/>
  <c r="TSY6" i="5"/>
  <c r="TSX6" i="5"/>
  <c r="TSW6" i="5"/>
  <c r="TSV6" i="5"/>
  <c r="TSU6" i="5"/>
  <c r="TST6" i="5"/>
  <c r="TSS6" i="5"/>
  <c r="TSR6" i="5"/>
  <c r="TSQ6" i="5"/>
  <c r="TSP6" i="5"/>
  <c r="TSO6" i="5"/>
  <c r="TSN6" i="5"/>
  <c r="TSM6" i="5"/>
  <c r="TSL6" i="5"/>
  <c r="TSK6" i="5"/>
  <c r="TSJ6" i="5"/>
  <c r="TSI6" i="5"/>
  <c r="TSH6" i="5"/>
  <c r="TSG6" i="5"/>
  <c r="TSF6" i="5"/>
  <c r="TSE6" i="5"/>
  <c r="TSD6" i="5"/>
  <c r="TSC6" i="5"/>
  <c r="TSB6" i="5"/>
  <c r="TSA6" i="5"/>
  <c r="TRZ6" i="5"/>
  <c r="TRY6" i="5"/>
  <c r="TRX6" i="5"/>
  <c r="TRW6" i="5"/>
  <c r="TRV6" i="5"/>
  <c r="TRU6" i="5"/>
  <c r="TRT6" i="5"/>
  <c r="TRS6" i="5"/>
  <c r="TRR6" i="5"/>
  <c r="TRQ6" i="5"/>
  <c r="TRP6" i="5"/>
  <c r="TRO6" i="5"/>
  <c r="TRN6" i="5"/>
  <c r="TRM6" i="5"/>
  <c r="TRL6" i="5"/>
  <c r="TRK6" i="5"/>
  <c r="TRJ6" i="5"/>
  <c r="TRI6" i="5"/>
  <c r="TRH6" i="5"/>
  <c r="TRG6" i="5"/>
  <c r="TRF6" i="5"/>
  <c r="TRE6" i="5"/>
  <c r="TRD6" i="5"/>
  <c r="TRC6" i="5"/>
  <c r="TRB6" i="5"/>
  <c r="TRA6" i="5"/>
  <c r="TQZ6" i="5"/>
  <c r="TQY6" i="5"/>
  <c r="TQX6" i="5"/>
  <c r="TQW6" i="5"/>
  <c r="TQV6" i="5"/>
  <c r="TQU6" i="5"/>
  <c r="TQT6" i="5"/>
  <c r="TQS6" i="5"/>
  <c r="TQR6" i="5"/>
  <c r="TQQ6" i="5"/>
  <c r="TQP6" i="5"/>
  <c r="TQO6" i="5"/>
  <c r="TQN6" i="5"/>
  <c r="TQM6" i="5"/>
  <c r="TQL6" i="5"/>
  <c r="TQK6" i="5"/>
  <c r="TQJ6" i="5"/>
  <c r="TQI6" i="5"/>
  <c r="TQH6" i="5"/>
  <c r="TQG6" i="5"/>
  <c r="TQF6" i="5"/>
  <c r="TQE6" i="5"/>
  <c r="TQD6" i="5"/>
  <c r="TQC6" i="5"/>
  <c r="TQB6" i="5"/>
  <c r="TQA6" i="5"/>
  <c r="TPZ6" i="5"/>
  <c r="TPY6" i="5"/>
  <c r="TPX6" i="5"/>
  <c r="TPW6" i="5"/>
  <c r="TPV6" i="5"/>
  <c r="TPU6" i="5"/>
  <c r="TPT6" i="5"/>
  <c r="TPS6" i="5"/>
  <c r="TPR6" i="5"/>
  <c r="TPQ6" i="5"/>
  <c r="TPP6" i="5"/>
  <c r="TPO6" i="5"/>
  <c r="TPN6" i="5"/>
  <c r="TPM6" i="5"/>
  <c r="TPL6" i="5"/>
  <c r="TPK6" i="5"/>
  <c r="TPJ6" i="5"/>
  <c r="TPI6" i="5"/>
  <c r="TPH6" i="5"/>
  <c r="TPG6" i="5"/>
  <c r="TPF6" i="5"/>
  <c r="TPE6" i="5"/>
  <c r="TPD6" i="5"/>
  <c r="TPC6" i="5"/>
  <c r="TPB6" i="5"/>
  <c r="TPA6" i="5"/>
  <c r="TOZ6" i="5"/>
  <c r="TOY6" i="5"/>
  <c r="TOX6" i="5"/>
  <c r="TOW6" i="5"/>
  <c r="TOV6" i="5"/>
  <c r="TOU6" i="5"/>
  <c r="TOT6" i="5"/>
  <c r="TOS6" i="5"/>
  <c r="TOR6" i="5"/>
  <c r="TOQ6" i="5"/>
  <c r="TOP6" i="5"/>
  <c r="TOO6" i="5"/>
  <c r="TON6" i="5"/>
  <c r="TOM6" i="5"/>
  <c r="TOL6" i="5"/>
  <c r="TOK6" i="5"/>
  <c r="TOJ6" i="5"/>
  <c r="TOI6" i="5"/>
  <c r="TOH6" i="5"/>
  <c r="TOG6" i="5"/>
  <c r="TOF6" i="5"/>
  <c r="TOE6" i="5"/>
  <c r="TOD6" i="5"/>
  <c r="TOC6" i="5"/>
  <c r="TOB6" i="5"/>
  <c r="TOA6" i="5"/>
  <c r="TNZ6" i="5"/>
  <c r="TNY6" i="5"/>
  <c r="TNX6" i="5"/>
  <c r="TNW6" i="5"/>
  <c r="TNV6" i="5"/>
  <c r="TNU6" i="5"/>
  <c r="TNT6" i="5"/>
  <c r="TNS6" i="5"/>
  <c r="TNR6" i="5"/>
  <c r="TNQ6" i="5"/>
  <c r="TNP6" i="5"/>
  <c r="TNO6" i="5"/>
  <c r="TNN6" i="5"/>
  <c r="TNM6" i="5"/>
  <c r="TNL6" i="5"/>
  <c r="TNK6" i="5"/>
  <c r="TNJ6" i="5"/>
  <c r="TNI6" i="5"/>
  <c r="TNH6" i="5"/>
  <c r="TNG6" i="5"/>
  <c r="TNF6" i="5"/>
  <c r="TNE6" i="5"/>
  <c r="TND6" i="5"/>
  <c r="TNC6" i="5"/>
  <c r="TNB6" i="5"/>
  <c r="TNA6" i="5"/>
  <c r="TMZ6" i="5"/>
  <c r="TMY6" i="5"/>
  <c r="TMX6" i="5"/>
  <c r="TMW6" i="5"/>
  <c r="TMV6" i="5"/>
  <c r="TMU6" i="5"/>
  <c r="TMT6" i="5"/>
  <c r="TMS6" i="5"/>
  <c r="TMR6" i="5"/>
  <c r="TMQ6" i="5"/>
  <c r="TMP6" i="5"/>
  <c r="TMO6" i="5"/>
  <c r="TMN6" i="5"/>
  <c r="TMM6" i="5"/>
  <c r="TML6" i="5"/>
  <c r="TMK6" i="5"/>
  <c r="TMJ6" i="5"/>
  <c r="TMI6" i="5"/>
  <c r="TMH6" i="5"/>
  <c r="TMG6" i="5"/>
  <c r="TMF6" i="5"/>
  <c r="TME6" i="5"/>
  <c r="TMD6" i="5"/>
  <c r="TMC6" i="5"/>
  <c r="TMB6" i="5"/>
  <c r="TMA6" i="5"/>
  <c r="TLZ6" i="5"/>
  <c r="TLY6" i="5"/>
  <c r="TLX6" i="5"/>
  <c r="TLW6" i="5"/>
  <c r="TLV6" i="5"/>
  <c r="TLU6" i="5"/>
  <c r="TLT6" i="5"/>
  <c r="TLS6" i="5"/>
  <c r="TLR6" i="5"/>
  <c r="TLQ6" i="5"/>
  <c r="TLP6" i="5"/>
  <c r="TLO6" i="5"/>
  <c r="TLN6" i="5"/>
  <c r="TLM6" i="5"/>
  <c r="TLL6" i="5"/>
  <c r="TLK6" i="5"/>
  <c r="TLJ6" i="5"/>
  <c r="TLI6" i="5"/>
  <c r="TLH6" i="5"/>
  <c r="TLG6" i="5"/>
  <c r="TLF6" i="5"/>
  <c r="TLE6" i="5"/>
  <c r="TLD6" i="5"/>
  <c r="TLC6" i="5"/>
  <c r="TLB6" i="5"/>
  <c r="TLA6" i="5"/>
  <c r="TKZ6" i="5"/>
  <c r="TKY6" i="5"/>
  <c r="TKX6" i="5"/>
  <c r="TKW6" i="5"/>
  <c r="TKV6" i="5"/>
  <c r="TKU6" i="5"/>
  <c r="TKT6" i="5"/>
  <c r="TKS6" i="5"/>
  <c r="TKR6" i="5"/>
  <c r="TKQ6" i="5"/>
  <c r="TKP6" i="5"/>
  <c r="TKO6" i="5"/>
  <c r="TKN6" i="5"/>
  <c r="TKM6" i="5"/>
  <c r="TKL6" i="5"/>
  <c r="TKK6" i="5"/>
  <c r="TKJ6" i="5"/>
  <c r="TKI6" i="5"/>
  <c r="TKH6" i="5"/>
  <c r="TKG6" i="5"/>
  <c r="TKF6" i="5"/>
  <c r="TKE6" i="5"/>
  <c r="TKD6" i="5"/>
  <c r="TKC6" i="5"/>
  <c r="TKB6" i="5"/>
  <c r="TKA6" i="5"/>
  <c r="TJZ6" i="5"/>
  <c r="TJY6" i="5"/>
  <c r="TJX6" i="5"/>
  <c r="TJW6" i="5"/>
  <c r="TJV6" i="5"/>
  <c r="TJU6" i="5"/>
  <c r="TJT6" i="5"/>
  <c r="TJS6" i="5"/>
  <c r="TJR6" i="5"/>
  <c r="TJQ6" i="5"/>
  <c r="TJP6" i="5"/>
  <c r="TJO6" i="5"/>
  <c r="TJN6" i="5"/>
  <c r="TJM6" i="5"/>
  <c r="TJL6" i="5"/>
  <c r="TJK6" i="5"/>
  <c r="TJJ6" i="5"/>
  <c r="TJI6" i="5"/>
  <c r="TJH6" i="5"/>
  <c r="TJG6" i="5"/>
  <c r="TJF6" i="5"/>
  <c r="TJE6" i="5"/>
  <c r="TJD6" i="5"/>
  <c r="TJC6" i="5"/>
  <c r="TJB6" i="5"/>
  <c r="TJA6" i="5"/>
  <c r="TIZ6" i="5"/>
  <c r="TIY6" i="5"/>
  <c r="TIX6" i="5"/>
  <c r="TIW6" i="5"/>
  <c r="TIV6" i="5"/>
  <c r="TIU6" i="5"/>
  <c r="TIT6" i="5"/>
  <c r="TIS6" i="5"/>
  <c r="TIR6" i="5"/>
  <c r="TIQ6" i="5"/>
  <c r="TIP6" i="5"/>
  <c r="TIO6" i="5"/>
  <c r="TIN6" i="5"/>
  <c r="TIM6" i="5"/>
  <c r="TIL6" i="5"/>
  <c r="TIK6" i="5"/>
  <c r="TIJ6" i="5"/>
  <c r="TII6" i="5"/>
  <c r="TIH6" i="5"/>
  <c r="TIG6" i="5"/>
  <c r="TIF6" i="5"/>
  <c r="TIE6" i="5"/>
  <c r="TID6" i="5"/>
  <c r="TIC6" i="5"/>
  <c r="TIB6" i="5"/>
  <c r="TIA6" i="5"/>
  <c r="THZ6" i="5"/>
  <c r="THY6" i="5"/>
  <c r="THX6" i="5"/>
  <c r="THW6" i="5"/>
  <c r="THV6" i="5"/>
  <c r="THU6" i="5"/>
  <c r="THT6" i="5"/>
  <c r="THS6" i="5"/>
  <c r="THR6" i="5"/>
  <c r="THQ6" i="5"/>
  <c r="THP6" i="5"/>
  <c r="THO6" i="5"/>
  <c r="THN6" i="5"/>
  <c r="THM6" i="5"/>
  <c r="THL6" i="5"/>
  <c r="THK6" i="5"/>
  <c r="THJ6" i="5"/>
  <c r="THI6" i="5"/>
  <c r="THH6" i="5"/>
  <c r="THG6" i="5"/>
  <c r="THF6" i="5"/>
  <c r="THE6" i="5"/>
  <c r="THD6" i="5"/>
  <c r="THC6" i="5"/>
  <c r="THB6" i="5"/>
  <c r="THA6" i="5"/>
  <c r="TGZ6" i="5"/>
  <c r="TGY6" i="5"/>
  <c r="TGX6" i="5"/>
  <c r="TGW6" i="5"/>
  <c r="TGV6" i="5"/>
  <c r="TGU6" i="5"/>
  <c r="TGT6" i="5"/>
  <c r="TGS6" i="5"/>
  <c r="TGR6" i="5"/>
  <c r="TGQ6" i="5"/>
  <c r="TGP6" i="5"/>
  <c r="TGO6" i="5"/>
  <c r="TGN6" i="5"/>
  <c r="TGM6" i="5"/>
  <c r="TGL6" i="5"/>
  <c r="TGK6" i="5"/>
  <c r="TGJ6" i="5"/>
  <c r="TGI6" i="5"/>
  <c r="TGH6" i="5"/>
  <c r="TGG6" i="5"/>
  <c r="TGF6" i="5"/>
  <c r="TGE6" i="5"/>
  <c r="TGD6" i="5"/>
  <c r="TGC6" i="5"/>
  <c r="TGB6" i="5"/>
  <c r="TGA6" i="5"/>
  <c r="TFZ6" i="5"/>
  <c r="TFY6" i="5"/>
  <c r="TFX6" i="5"/>
  <c r="TFW6" i="5"/>
  <c r="TFV6" i="5"/>
  <c r="TFU6" i="5"/>
  <c r="TFT6" i="5"/>
  <c r="TFS6" i="5"/>
  <c r="TFR6" i="5"/>
  <c r="TFQ6" i="5"/>
  <c r="TFP6" i="5"/>
  <c r="TFO6" i="5"/>
  <c r="TFN6" i="5"/>
  <c r="TFM6" i="5"/>
  <c r="TFL6" i="5"/>
  <c r="TFK6" i="5"/>
  <c r="TFJ6" i="5"/>
  <c r="TFI6" i="5"/>
  <c r="TFH6" i="5"/>
  <c r="TFG6" i="5"/>
  <c r="TFF6" i="5"/>
  <c r="TFE6" i="5"/>
  <c r="TFD6" i="5"/>
  <c r="TFC6" i="5"/>
  <c r="TFB6" i="5"/>
  <c r="TFA6" i="5"/>
  <c r="TEZ6" i="5"/>
  <c r="TEY6" i="5"/>
  <c r="TEX6" i="5"/>
  <c r="TEW6" i="5"/>
  <c r="TEV6" i="5"/>
  <c r="TEU6" i="5"/>
  <c r="TET6" i="5"/>
  <c r="TES6" i="5"/>
  <c r="TER6" i="5"/>
  <c r="TEQ6" i="5"/>
  <c r="TEP6" i="5"/>
  <c r="TEO6" i="5"/>
  <c r="TEN6" i="5"/>
  <c r="TEM6" i="5"/>
  <c r="TEL6" i="5"/>
  <c r="TEK6" i="5"/>
  <c r="TEJ6" i="5"/>
  <c r="TEI6" i="5"/>
  <c r="TEH6" i="5"/>
  <c r="TEG6" i="5"/>
  <c r="TEF6" i="5"/>
  <c r="TEE6" i="5"/>
  <c r="TED6" i="5"/>
  <c r="TEC6" i="5"/>
  <c r="TEB6" i="5"/>
  <c r="TEA6" i="5"/>
  <c r="TDZ6" i="5"/>
  <c r="TDY6" i="5"/>
  <c r="TDX6" i="5"/>
  <c r="TDW6" i="5"/>
  <c r="TDV6" i="5"/>
  <c r="TDU6" i="5"/>
  <c r="TDT6" i="5"/>
  <c r="TDS6" i="5"/>
  <c r="TDR6" i="5"/>
  <c r="TDQ6" i="5"/>
  <c r="TDP6" i="5"/>
  <c r="TDO6" i="5"/>
  <c r="TDN6" i="5"/>
  <c r="TDM6" i="5"/>
  <c r="TDL6" i="5"/>
  <c r="TDK6" i="5"/>
  <c r="TDJ6" i="5"/>
  <c r="TDI6" i="5"/>
  <c r="TDH6" i="5"/>
  <c r="TDG6" i="5"/>
  <c r="TDF6" i="5"/>
  <c r="TDE6" i="5"/>
  <c r="TDD6" i="5"/>
  <c r="TDC6" i="5"/>
  <c r="TDB6" i="5"/>
  <c r="TDA6" i="5"/>
  <c r="TCZ6" i="5"/>
  <c r="TCY6" i="5"/>
  <c r="TCX6" i="5"/>
  <c r="TCW6" i="5"/>
  <c r="TCV6" i="5"/>
  <c r="TCU6" i="5"/>
  <c r="TCT6" i="5"/>
  <c r="TCS6" i="5"/>
  <c r="TCR6" i="5"/>
  <c r="TCQ6" i="5"/>
  <c r="TCP6" i="5"/>
  <c r="TCO6" i="5"/>
  <c r="TCN6" i="5"/>
  <c r="TCM6" i="5"/>
  <c r="TCL6" i="5"/>
  <c r="TCK6" i="5"/>
  <c r="TCJ6" i="5"/>
  <c r="TCI6" i="5"/>
  <c r="TCH6" i="5"/>
  <c r="TCG6" i="5"/>
  <c r="TCF6" i="5"/>
  <c r="TCE6" i="5"/>
  <c r="TCD6" i="5"/>
  <c r="TCC6" i="5"/>
  <c r="TCB6" i="5"/>
  <c r="TCA6" i="5"/>
  <c r="TBZ6" i="5"/>
  <c r="TBY6" i="5"/>
  <c r="TBX6" i="5"/>
  <c r="TBW6" i="5"/>
  <c r="TBV6" i="5"/>
  <c r="TBU6" i="5"/>
  <c r="TBT6" i="5"/>
  <c r="TBS6" i="5"/>
  <c r="TBR6" i="5"/>
  <c r="TBQ6" i="5"/>
  <c r="TBP6" i="5"/>
  <c r="TBO6" i="5"/>
  <c r="TBN6" i="5"/>
  <c r="TBM6" i="5"/>
  <c r="TBL6" i="5"/>
  <c r="TBK6" i="5"/>
  <c r="TBJ6" i="5"/>
  <c r="TBI6" i="5"/>
  <c r="TBH6" i="5"/>
  <c r="TBG6" i="5"/>
  <c r="TBF6" i="5"/>
  <c r="TBE6" i="5"/>
  <c r="TBD6" i="5"/>
  <c r="TBC6" i="5"/>
  <c r="TBB6" i="5"/>
  <c r="TBA6" i="5"/>
  <c r="TAZ6" i="5"/>
  <c r="TAY6" i="5"/>
  <c r="TAX6" i="5"/>
  <c r="TAW6" i="5"/>
  <c r="TAV6" i="5"/>
  <c r="TAU6" i="5"/>
  <c r="TAT6" i="5"/>
  <c r="TAS6" i="5"/>
  <c r="TAR6" i="5"/>
  <c r="TAQ6" i="5"/>
  <c r="TAP6" i="5"/>
  <c r="TAO6" i="5"/>
  <c r="TAN6" i="5"/>
  <c r="TAM6" i="5"/>
  <c r="TAL6" i="5"/>
  <c r="TAK6" i="5"/>
  <c r="TAJ6" i="5"/>
  <c r="TAI6" i="5"/>
  <c r="TAH6" i="5"/>
  <c r="TAG6" i="5"/>
  <c r="TAF6" i="5"/>
  <c r="TAE6" i="5"/>
  <c r="TAD6" i="5"/>
  <c r="TAC6" i="5"/>
  <c r="TAB6" i="5"/>
  <c r="TAA6" i="5"/>
  <c r="SZZ6" i="5"/>
  <c r="SZY6" i="5"/>
  <c r="SZX6" i="5"/>
  <c r="SZW6" i="5"/>
  <c r="SZV6" i="5"/>
  <c r="SZU6" i="5"/>
  <c r="SZT6" i="5"/>
  <c r="SZS6" i="5"/>
  <c r="SZR6" i="5"/>
  <c r="SZQ6" i="5"/>
  <c r="SZP6" i="5"/>
  <c r="SZO6" i="5"/>
  <c r="SZN6" i="5"/>
  <c r="SZM6" i="5"/>
  <c r="SZL6" i="5"/>
  <c r="SZK6" i="5"/>
  <c r="SZJ6" i="5"/>
  <c r="SZI6" i="5"/>
  <c r="SZH6" i="5"/>
  <c r="SZG6" i="5"/>
  <c r="SZF6" i="5"/>
  <c r="SZE6" i="5"/>
  <c r="SZD6" i="5"/>
  <c r="SZC6" i="5"/>
  <c r="SZB6" i="5"/>
  <c r="SZA6" i="5"/>
  <c r="SYZ6" i="5"/>
  <c r="SYY6" i="5"/>
  <c r="SYX6" i="5"/>
  <c r="SYW6" i="5"/>
  <c r="SYV6" i="5"/>
  <c r="SYU6" i="5"/>
  <c r="SYT6" i="5"/>
  <c r="SYS6" i="5"/>
  <c r="SYR6" i="5"/>
  <c r="SYQ6" i="5"/>
  <c r="SYP6" i="5"/>
  <c r="SYO6" i="5"/>
  <c r="SYN6" i="5"/>
  <c r="SYM6" i="5"/>
  <c r="SYL6" i="5"/>
  <c r="SYK6" i="5"/>
  <c r="SYJ6" i="5"/>
  <c r="SYI6" i="5"/>
  <c r="SYH6" i="5"/>
  <c r="SYG6" i="5"/>
  <c r="SYF6" i="5"/>
  <c r="SYE6" i="5"/>
  <c r="SYD6" i="5"/>
  <c r="SYC6" i="5"/>
  <c r="SYB6" i="5"/>
  <c r="SYA6" i="5"/>
  <c r="SXZ6" i="5"/>
  <c r="SXY6" i="5"/>
  <c r="SXX6" i="5"/>
  <c r="SXW6" i="5"/>
  <c r="SXV6" i="5"/>
  <c r="SXU6" i="5"/>
  <c r="SXT6" i="5"/>
  <c r="SXS6" i="5"/>
  <c r="SXR6" i="5"/>
  <c r="SXQ6" i="5"/>
  <c r="SXP6" i="5"/>
  <c r="SXO6" i="5"/>
  <c r="SXN6" i="5"/>
  <c r="SXM6" i="5"/>
  <c r="SXL6" i="5"/>
  <c r="SXK6" i="5"/>
  <c r="SXJ6" i="5"/>
  <c r="SXI6" i="5"/>
  <c r="SXH6" i="5"/>
  <c r="SXG6" i="5"/>
  <c r="SXF6" i="5"/>
  <c r="SXE6" i="5"/>
  <c r="SXD6" i="5"/>
  <c r="SXC6" i="5"/>
  <c r="SXB6" i="5"/>
  <c r="SXA6" i="5"/>
  <c r="SWZ6" i="5"/>
  <c r="SWY6" i="5"/>
  <c r="SWX6" i="5"/>
  <c r="SWW6" i="5"/>
  <c r="SWV6" i="5"/>
  <c r="SWU6" i="5"/>
  <c r="SWT6" i="5"/>
  <c r="SWS6" i="5"/>
  <c r="SWR6" i="5"/>
  <c r="SWQ6" i="5"/>
  <c r="SWP6" i="5"/>
  <c r="SWO6" i="5"/>
  <c r="SWN6" i="5"/>
  <c r="SWM6" i="5"/>
  <c r="SWL6" i="5"/>
  <c r="SWK6" i="5"/>
  <c r="SWJ6" i="5"/>
  <c r="SWI6" i="5"/>
  <c r="SWH6" i="5"/>
  <c r="SWG6" i="5"/>
  <c r="SWF6" i="5"/>
  <c r="SWE6" i="5"/>
  <c r="SWD6" i="5"/>
  <c r="SWC6" i="5"/>
  <c r="SWB6" i="5"/>
  <c r="SWA6" i="5"/>
  <c r="SVZ6" i="5"/>
  <c r="SVY6" i="5"/>
  <c r="SVX6" i="5"/>
  <c r="SVW6" i="5"/>
  <c r="SVV6" i="5"/>
  <c r="SVU6" i="5"/>
  <c r="SVT6" i="5"/>
  <c r="SVS6" i="5"/>
  <c r="SVR6" i="5"/>
  <c r="SVQ6" i="5"/>
  <c r="SVP6" i="5"/>
  <c r="SVO6" i="5"/>
  <c r="SVN6" i="5"/>
  <c r="SVM6" i="5"/>
  <c r="SVL6" i="5"/>
  <c r="SVK6" i="5"/>
  <c r="SVJ6" i="5"/>
  <c r="SVI6" i="5"/>
  <c r="SVH6" i="5"/>
  <c r="SVG6" i="5"/>
  <c r="SVF6" i="5"/>
  <c r="SVE6" i="5"/>
  <c r="SVD6" i="5"/>
  <c r="SVC6" i="5"/>
  <c r="SVB6" i="5"/>
  <c r="SVA6" i="5"/>
  <c r="SUZ6" i="5"/>
  <c r="SUY6" i="5"/>
  <c r="SUX6" i="5"/>
  <c r="SUW6" i="5"/>
  <c r="SUV6" i="5"/>
  <c r="SUU6" i="5"/>
  <c r="SUT6" i="5"/>
  <c r="SUS6" i="5"/>
  <c r="SUR6" i="5"/>
  <c r="SUQ6" i="5"/>
  <c r="SUP6" i="5"/>
  <c r="SUO6" i="5"/>
  <c r="SUN6" i="5"/>
  <c r="SUM6" i="5"/>
  <c r="SUL6" i="5"/>
  <c r="SUK6" i="5"/>
  <c r="SUJ6" i="5"/>
  <c r="SUI6" i="5"/>
  <c r="SUH6" i="5"/>
  <c r="SUG6" i="5"/>
  <c r="SUF6" i="5"/>
  <c r="SUE6" i="5"/>
  <c r="SUD6" i="5"/>
  <c r="SUC6" i="5"/>
  <c r="SUB6" i="5"/>
  <c r="SUA6" i="5"/>
  <c r="STZ6" i="5"/>
  <c r="STY6" i="5"/>
  <c r="STX6" i="5"/>
  <c r="STW6" i="5"/>
  <c r="STV6" i="5"/>
  <c r="STU6" i="5"/>
  <c r="STT6" i="5"/>
  <c r="STS6" i="5"/>
  <c r="STR6" i="5"/>
  <c r="STQ6" i="5"/>
  <c r="STP6" i="5"/>
  <c r="STO6" i="5"/>
  <c r="STN6" i="5"/>
  <c r="STM6" i="5"/>
  <c r="STL6" i="5"/>
  <c r="STK6" i="5"/>
  <c r="STJ6" i="5"/>
  <c r="STI6" i="5"/>
  <c r="STH6" i="5"/>
  <c r="STG6" i="5"/>
  <c r="STF6" i="5"/>
  <c r="STE6" i="5"/>
  <c r="STD6" i="5"/>
  <c r="STC6" i="5"/>
  <c r="STB6" i="5"/>
  <c r="STA6" i="5"/>
  <c r="SSZ6" i="5"/>
  <c r="SSY6" i="5"/>
  <c r="SSX6" i="5"/>
  <c r="SSW6" i="5"/>
  <c r="SSV6" i="5"/>
  <c r="SSU6" i="5"/>
  <c r="SST6" i="5"/>
  <c r="SSS6" i="5"/>
  <c r="SSR6" i="5"/>
  <c r="SSQ6" i="5"/>
  <c r="SSP6" i="5"/>
  <c r="SSO6" i="5"/>
  <c r="SSN6" i="5"/>
  <c r="SSM6" i="5"/>
  <c r="SSL6" i="5"/>
  <c r="SSK6" i="5"/>
  <c r="SSJ6" i="5"/>
  <c r="SSI6" i="5"/>
  <c r="SSH6" i="5"/>
  <c r="SSG6" i="5"/>
  <c r="SSF6" i="5"/>
  <c r="SSE6" i="5"/>
  <c r="SSD6" i="5"/>
  <c r="SSC6" i="5"/>
  <c r="SSB6" i="5"/>
  <c r="SSA6" i="5"/>
  <c r="SRZ6" i="5"/>
  <c r="SRY6" i="5"/>
  <c r="SRX6" i="5"/>
  <c r="SRW6" i="5"/>
  <c r="SRV6" i="5"/>
  <c r="SRU6" i="5"/>
  <c r="SRT6" i="5"/>
  <c r="SRS6" i="5"/>
  <c r="SRR6" i="5"/>
  <c r="SRQ6" i="5"/>
  <c r="SRP6" i="5"/>
  <c r="SRO6" i="5"/>
  <c r="SRN6" i="5"/>
  <c r="SRM6" i="5"/>
  <c r="SRL6" i="5"/>
  <c r="SRK6" i="5"/>
  <c r="SRJ6" i="5"/>
  <c r="SRI6" i="5"/>
  <c r="SRH6" i="5"/>
  <c r="SRG6" i="5"/>
  <c r="SRF6" i="5"/>
  <c r="SRE6" i="5"/>
  <c r="SRD6" i="5"/>
  <c r="SRC6" i="5"/>
  <c r="SRB6" i="5"/>
  <c r="SRA6" i="5"/>
  <c r="SQZ6" i="5"/>
  <c r="SQY6" i="5"/>
  <c r="SQX6" i="5"/>
  <c r="SQW6" i="5"/>
  <c r="SQV6" i="5"/>
  <c r="SQU6" i="5"/>
  <c r="SQT6" i="5"/>
  <c r="SQS6" i="5"/>
  <c r="SQR6" i="5"/>
  <c r="SQQ6" i="5"/>
  <c r="SQP6" i="5"/>
  <c r="SQO6" i="5"/>
  <c r="SQN6" i="5"/>
  <c r="SQM6" i="5"/>
  <c r="SQL6" i="5"/>
  <c r="SQK6" i="5"/>
  <c r="SQJ6" i="5"/>
  <c r="SQI6" i="5"/>
  <c r="SQH6" i="5"/>
  <c r="SQG6" i="5"/>
  <c r="SQF6" i="5"/>
  <c r="SQE6" i="5"/>
  <c r="SQD6" i="5"/>
  <c r="SQC6" i="5"/>
  <c r="SQB6" i="5"/>
  <c r="SQA6" i="5"/>
  <c r="SPZ6" i="5"/>
  <c r="SPY6" i="5"/>
  <c r="SPX6" i="5"/>
  <c r="SPW6" i="5"/>
  <c r="SPV6" i="5"/>
  <c r="SPU6" i="5"/>
  <c r="SPT6" i="5"/>
  <c r="SPS6" i="5"/>
  <c r="SPR6" i="5"/>
  <c r="SPQ6" i="5"/>
  <c r="SPP6" i="5"/>
  <c r="SPO6" i="5"/>
  <c r="SPN6" i="5"/>
  <c r="SPM6" i="5"/>
  <c r="SPL6" i="5"/>
  <c r="SPK6" i="5"/>
  <c r="SPJ6" i="5"/>
  <c r="SPI6" i="5"/>
  <c r="SPH6" i="5"/>
  <c r="SPG6" i="5"/>
  <c r="SPF6" i="5"/>
  <c r="SPE6" i="5"/>
  <c r="SPD6" i="5"/>
  <c r="SPC6" i="5"/>
  <c r="SPB6" i="5"/>
  <c r="SPA6" i="5"/>
  <c r="SOZ6" i="5"/>
  <c r="SOY6" i="5"/>
  <c r="SOX6" i="5"/>
  <c r="SOW6" i="5"/>
  <c r="SOV6" i="5"/>
  <c r="SOU6" i="5"/>
  <c r="SOT6" i="5"/>
  <c r="SOS6" i="5"/>
  <c r="SOR6" i="5"/>
  <c r="SOQ6" i="5"/>
  <c r="SOP6" i="5"/>
  <c r="SOO6" i="5"/>
  <c r="SON6" i="5"/>
  <c r="SOM6" i="5"/>
  <c r="SOL6" i="5"/>
  <c r="SOK6" i="5"/>
  <c r="SOJ6" i="5"/>
  <c r="SOI6" i="5"/>
  <c r="SOH6" i="5"/>
  <c r="SOG6" i="5"/>
  <c r="SOF6" i="5"/>
  <c r="SOE6" i="5"/>
  <c r="SOD6" i="5"/>
  <c r="SOC6" i="5"/>
  <c r="SOB6" i="5"/>
  <c r="SOA6" i="5"/>
  <c r="SNZ6" i="5"/>
  <c r="SNY6" i="5"/>
  <c r="SNX6" i="5"/>
  <c r="SNW6" i="5"/>
  <c r="SNV6" i="5"/>
  <c r="SNU6" i="5"/>
  <c r="SNT6" i="5"/>
  <c r="SNS6" i="5"/>
  <c r="SNR6" i="5"/>
  <c r="SNQ6" i="5"/>
  <c r="SNP6" i="5"/>
  <c r="SNO6" i="5"/>
  <c r="SNN6" i="5"/>
  <c r="SNM6" i="5"/>
  <c r="SNL6" i="5"/>
  <c r="SNK6" i="5"/>
  <c r="SNJ6" i="5"/>
  <c r="SNI6" i="5"/>
  <c r="SNH6" i="5"/>
  <c r="SNG6" i="5"/>
  <c r="SNF6" i="5"/>
  <c r="SNE6" i="5"/>
  <c r="SND6" i="5"/>
  <c r="SNC6" i="5"/>
  <c r="SNB6" i="5"/>
  <c r="SNA6" i="5"/>
  <c r="SMZ6" i="5"/>
  <c r="SMY6" i="5"/>
  <c r="SMX6" i="5"/>
  <c r="SMW6" i="5"/>
  <c r="SMV6" i="5"/>
  <c r="SMU6" i="5"/>
  <c r="SMT6" i="5"/>
  <c r="SMS6" i="5"/>
  <c r="SMR6" i="5"/>
  <c r="SMQ6" i="5"/>
  <c r="SMP6" i="5"/>
  <c r="SMO6" i="5"/>
  <c r="SMN6" i="5"/>
  <c r="SMM6" i="5"/>
  <c r="SML6" i="5"/>
  <c r="SMK6" i="5"/>
  <c r="SMJ6" i="5"/>
  <c r="SMI6" i="5"/>
  <c r="SMH6" i="5"/>
  <c r="SMG6" i="5"/>
  <c r="SMF6" i="5"/>
  <c r="SME6" i="5"/>
  <c r="SMD6" i="5"/>
  <c r="SMC6" i="5"/>
  <c r="SMB6" i="5"/>
  <c r="SMA6" i="5"/>
  <c r="SLZ6" i="5"/>
  <c r="SLY6" i="5"/>
  <c r="SLX6" i="5"/>
  <c r="SLW6" i="5"/>
  <c r="SLV6" i="5"/>
  <c r="SLU6" i="5"/>
  <c r="SLT6" i="5"/>
  <c r="SLS6" i="5"/>
  <c r="SLR6" i="5"/>
  <c r="SLQ6" i="5"/>
  <c r="SLP6" i="5"/>
  <c r="SLO6" i="5"/>
  <c r="SLN6" i="5"/>
  <c r="SLM6" i="5"/>
  <c r="SLL6" i="5"/>
  <c r="SLK6" i="5"/>
  <c r="SLJ6" i="5"/>
  <c r="SLI6" i="5"/>
  <c r="SLH6" i="5"/>
  <c r="SLG6" i="5"/>
  <c r="SLF6" i="5"/>
  <c r="SLE6" i="5"/>
  <c r="SLD6" i="5"/>
  <c r="SLC6" i="5"/>
  <c r="SLB6" i="5"/>
  <c r="SLA6" i="5"/>
  <c r="SKZ6" i="5"/>
  <c r="SKY6" i="5"/>
  <c r="SKX6" i="5"/>
  <c r="SKW6" i="5"/>
  <c r="SKV6" i="5"/>
  <c r="SKU6" i="5"/>
  <c r="SKT6" i="5"/>
  <c r="SKS6" i="5"/>
  <c r="SKR6" i="5"/>
  <c r="SKQ6" i="5"/>
  <c r="SKP6" i="5"/>
  <c r="SKO6" i="5"/>
  <c r="SKN6" i="5"/>
  <c r="SKM6" i="5"/>
  <c r="SKL6" i="5"/>
  <c r="SKK6" i="5"/>
  <c r="SKJ6" i="5"/>
  <c r="SKI6" i="5"/>
  <c r="SKH6" i="5"/>
  <c r="SKG6" i="5"/>
  <c r="SKF6" i="5"/>
  <c r="SKE6" i="5"/>
  <c r="SKD6" i="5"/>
  <c r="SKC6" i="5"/>
  <c r="SKB6" i="5"/>
  <c r="SKA6" i="5"/>
  <c r="SJZ6" i="5"/>
  <c r="SJY6" i="5"/>
  <c r="SJX6" i="5"/>
  <c r="SJW6" i="5"/>
  <c r="SJV6" i="5"/>
  <c r="SJU6" i="5"/>
  <c r="SJT6" i="5"/>
  <c r="SJS6" i="5"/>
  <c r="SJR6" i="5"/>
  <c r="SJQ6" i="5"/>
  <c r="SJP6" i="5"/>
  <c r="SJO6" i="5"/>
  <c r="SJN6" i="5"/>
  <c r="SJM6" i="5"/>
  <c r="SJL6" i="5"/>
  <c r="SJK6" i="5"/>
  <c r="SJJ6" i="5"/>
  <c r="SJI6" i="5"/>
  <c r="SJH6" i="5"/>
  <c r="SJG6" i="5"/>
  <c r="SJF6" i="5"/>
  <c r="SJE6" i="5"/>
  <c r="SJD6" i="5"/>
  <c r="SJC6" i="5"/>
  <c r="SJB6" i="5"/>
  <c r="SJA6" i="5"/>
  <c r="SIZ6" i="5"/>
  <c r="SIY6" i="5"/>
  <c r="SIX6" i="5"/>
  <c r="SIW6" i="5"/>
  <c r="SIV6" i="5"/>
  <c r="SIU6" i="5"/>
  <c r="SIT6" i="5"/>
  <c r="SIS6" i="5"/>
  <c r="SIR6" i="5"/>
  <c r="SIQ6" i="5"/>
  <c r="SIP6" i="5"/>
  <c r="SIO6" i="5"/>
  <c r="SIN6" i="5"/>
  <c r="SIM6" i="5"/>
  <c r="SIL6" i="5"/>
  <c r="SIK6" i="5"/>
  <c r="SIJ6" i="5"/>
  <c r="SII6" i="5"/>
  <c r="SIH6" i="5"/>
  <c r="SIG6" i="5"/>
  <c r="SIF6" i="5"/>
  <c r="SIE6" i="5"/>
  <c r="SID6" i="5"/>
  <c r="SIC6" i="5"/>
  <c r="SIB6" i="5"/>
  <c r="SIA6" i="5"/>
  <c r="SHZ6" i="5"/>
  <c r="SHY6" i="5"/>
  <c r="SHX6" i="5"/>
  <c r="SHW6" i="5"/>
  <c r="SHV6" i="5"/>
  <c r="SHU6" i="5"/>
  <c r="SHT6" i="5"/>
  <c r="SHS6" i="5"/>
  <c r="SHR6" i="5"/>
  <c r="SHQ6" i="5"/>
  <c r="SHP6" i="5"/>
  <c r="SHO6" i="5"/>
  <c r="SHN6" i="5"/>
  <c r="SHM6" i="5"/>
  <c r="SHL6" i="5"/>
  <c r="SHK6" i="5"/>
  <c r="SHJ6" i="5"/>
  <c r="SHI6" i="5"/>
  <c r="SHH6" i="5"/>
  <c r="SHG6" i="5"/>
  <c r="SHF6" i="5"/>
  <c r="SHE6" i="5"/>
  <c r="SHD6" i="5"/>
  <c r="SHC6" i="5"/>
  <c r="SHB6" i="5"/>
  <c r="SHA6" i="5"/>
  <c r="SGZ6" i="5"/>
  <c r="SGY6" i="5"/>
  <c r="SGX6" i="5"/>
  <c r="SGW6" i="5"/>
  <c r="SGV6" i="5"/>
  <c r="SGU6" i="5"/>
  <c r="SGT6" i="5"/>
  <c r="SGS6" i="5"/>
  <c r="SGR6" i="5"/>
  <c r="SGQ6" i="5"/>
  <c r="SGP6" i="5"/>
  <c r="SGO6" i="5"/>
  <c r="SGN6" i="5"/>
  <c r="SGM6" i="5"/>
  <c r="SGL6" i="5"/>
  <c r="SGK6" i="5"/>
  <c r="SGJ6" i="5"/>
  <c r="SGI6" i="5"/>
  <c r="SGH6" i="5"/>
  <c r="SGG6" i="5"/>
  <c r="SGF6" i="5"/>
  <c r="SGE6" i="5"/>
  <c r="SGD6" i="5"/>
  <c r="SGC6" i="5"/>
  <c r="SGB6" i="5"/>
  <c r="SGA6" i="5"/>
  <c r="SFZ6" i="5"/>
  <c r="SFY6" i="5"/>
  <c r="SFX6" i="5"/>
  <c r="SFW6" i="5"/>
  <c r="SFV6" i="5"/>
  <c r="SFU6" i="5"/>
  <c r="SFT6" i="5"/>
  <c r="SFS6" i="5"/>
  <c r="SFR6" i="5"/>
  <c r="SFQ6" i="5"/>
  <c r="SFP6" i="5"/>
  <c r="SFO6" i="5"/>
  <c r="SFN6" i="5"/>
  <c r="SFM6" i="5"/>
  <c r="SFL6" i="5"/>
  <c r="SFK6" i="5"/>
  <c r="SFJ6" i="5"/>
  <c r="SFI6" i="5"/>
  <c r="SFH6" i="5"/>
  <c r="SFG6" i="5"/>
  <c r="SFF6" i="5"/>
  <c r="SFE6" i="5"/>
  <c r="SFD6" i="5"/>
  <c r="SFC6" i="5"/>
  <c r="SFB6" i="5"/>
  <c r="SFA6" i="5"/>
  <c r="SEZ6" i="5"/>
  <c r="SEY6" i="5"/>
  <c r="SEX6" i="5"/>
  <c r="SEW6" i="5"/>
  <c r="SEV6" i="5"/>
  <c r="SEU6" i="5"/>
  <c r="SET6" i="5"/>
  <c r="SES6" i="5"/>
  <c r="SER6" i="5"/>
  <c r="SEQ6" i="5"/>
  <c r="SEP6" i="5"/>
  <c r="SEO6" i="5"/>
  <c r="SEN6" i="5"/>
  <c r="SEM6" i="5"/>
  <c r="SEL6" i="5"/>
  <c r="SEK6" i="5"/>
  <c r="SEJ6" i="5"/>
  <c r="SEI6" i="5"/>
  <c r="SEH6" i="5"/>
  <c r="SEG6" i="5"/>
  <c r="SEF6" i="5"/>
  <c r="SEE6" i="5"/>
  <c r="SED6" i="5"/>
  <c r="SEC6" i="5"/>
  <c r="SEB6" i="5"/>
  <c r="SEA6" i="5"/>
  <c r="SDZ6" i="5"/>
  <c r="SDY6" i="5"/>
  <c r="SDX6" i="5"/>
  <c r="SDW6" i="5"/>
  <c r="SDV6" i="5"/>
  <c r="SDU6" i="5"/>
  <c r="SDT6" i="5"/>
  <c r="SDS6" i="5"/>
  <c r="SDR6" i="5"/>
  <c r="SDQ6" i="5"/>
  <c r="SDP6" i="5"/>
  <c r="SDO6" i="5"/>
  <c r="SDN6" i="5"/>
  <c r="SDM6" i="5"/>
  <c r="SDL6" i="5"/>
  <c r="SDK6" i="5"/>
  <c r="SDJ6" i="5"/>
  <c r="SDI6" i="5"/>
  <c r="SDH6" i="5"/>
  <c r="SDG6" i="5"/>
  <c r="SDF6" i="5"/>
  <c r="SDE6" i="5"/>
  <c r="SDD6" i="5"/>
  <c r="SDC6" i="5"/>
  <c r="SDB6" i="5"/>
  <c r="SDA6" i="5"/>
  <c r="SCZ6" i="5"/>
  <c r="SCY6" i="5"/>
  <c r="SCX6" i="5"/>
  <c r="SCW6" i="5"/>
  <c r="SCV6" i="5"/>
  <c r="SCU6" i="5"/>
  <c r="SCT6" i="5"/>
  <c r="SCS6" i="5"/>
  <c r="SCR6" i="5"/>
  <c r="SCQ6" i="5"/>
  <c r="SCP6" i="5"/>
  <c r="SCO6" i="5"/>
  <c r="SCN6" i="5"/>
  <c r="SCM6" i="5"/>
  <c r="SCL6" i="5"/>
  <c r="SCK6" i="5"/>
  <c r="SCJ6" i="5"/>
  <c r="SCI6" i="5"/>
  <c r="SCH6" i="5"/>
  <c r="SCG6" i="5"/>
  <c r="SCF6" i="5"/>
  <c r="SCE6" i="5"/>
  <c r="SCD6" i="5"/>
  <c r="SCC6" i="5"/>
  <c r="SCB6" i="5"/>
  <c r="SCA6" i="5"/>
  <c r="SBZ6" i="5"/>
  <c r="SBY6" i="5"/>
  <c r="SBX6" i="5"/>
  <c r="SBW6" i="5"/>
  <c r="SBV6" i="5"/>
  <c r="SBU6" i="5"/>
  <c r="SBT6" i="5"/>
  <c r="SBS6" i="5"/>
  <c r="SBR6" i="5"/>
  <c r="SBQ6" i="5"/>
  <c r="SBP6" i="5"/>
  <c r="SBO6" i="5"/>
  <c r="SBN6" i="5"/>
  <c r="SBM6" i="5"/>
  <c r="SBL6" i="5"/>
  <c r="SBK6" i="5"/>
  <c r="SBJ6" i="5"/>
  <c r="SBI6" i="5"/>
  <c r="SBH6" i="5"/>
  <c r="SBG6" i="5"/>
  <c r="SBF6" i="5"/>
  <c r="SBE6" i="5"/>
  <c r="SBD6" i="5"/>
  <c r="SBC6" i="5"/>
  <c r="SBB6" i="5"/>
  <c r="SBA6" i="5"/>
  <c r="SAZ6" i="5"/>
  <c r="SAY6" i="5"/>
  <c r="SAX6" i="5"/>
  <c r="SAW6" i="5"/>
  <c r="SAV6" i="5"/>
  <c r="SAU6" i="5"/>
  <c r="SAT6" i="5"/>
  <c r="SAS6" i="5"/>
  <c r="SAR6" i="5"/>
  <c r="SAQ6" i="5"/>
  <c r="SAP6" i="5"/>
  <c r="SAO6" i="5"/>
  <c r="SAN6" i="5"/>
  <c r="SAM6" i="5"/>
  <c r="SAL6" i="5"/>
  <c r="SAK6" i="5"/>
  <c r="SAJ6" i="5"/>
  <c r="SAI6" i="5"/>
  <c r="SAH6" i="5"/>
  <c r="SAG6" i="5"/>
  <c r="SAF6" i="5"/>
  <c r="SAE6" i="5"/>
  <c r="SAD6" i="5"/>
  <c r="SAC6" i="5"/>
  <c r="SAB6" i="5"/>
  <c r="SAA6" i="5"/>
  <c r="RZZ6" i="5"/>
  <c r="RZY6" i="5"/>
  <c r="RZX6" i="5"/>
  <c r="RZW6" i="5"/>
  <c r="RZV6" i="5"/>
  <c r="RZU6" i="5"/>
  <c r="RZT6" i="5"/>
  <c r="RZS6" i="5"/>
  <c r="RZR6" i="5"/>
  <c r="RZQ6" i="5"/>
  <c r="RZP6" i="5"/>
  <c r="RZO6" i="5"/>
  <c r="RZN6" i="5"/>
  <c r="RZM6" i="5"/>
  <c r="RZL6" i="5"/>
  <c r="RZK6" i="5"/>
  <c r="RZJ6" i="5"/>
  <c r="RZI6" i="5"/>
  <c r="RZH6" i="5"/>
  <c r="RZG6" i="5"/>
  <c r="RZF6" i="5"/>
  <c r="RZE6" i="5"/>
  <c r="RZD6" i="5"/>
  <c r="RZC6" i="5"/>
  <c r="RZB6" i="5"/>
  <c r="RZA6" i="5"/>
  <c r="RYZ6" i="5"/>
  <c r="RYY6" i="5"/>
  <c r="RYX6" i="5"/>
  <c r="RYW6" i="5"/>
  <c r="RYV6" i="5"/>
  <c r="RYU6" i="5"/>
  <c r="RYT6" i="5"/>
  <c r="RYS6" i="5"/>
  <c r="RYR6" i="5"/>
  <c r="RYQ6" i="5"/>
  <c r="RYP6" i="5"/>
  <c r="RYO6" i="5"/>
  <c r="RYN6" i="5"/>
  <c r="RYM6" i="5"/>
  <c r="RYL6" i="5"/>
  <c r="RYK6" i="5"/>
  <c r="RYJ6" i="5"/>
  <c r="RYI6" i="5"/>
  <c r="RYH6" i="5"/>
  <c r="RYG6" i="5"/>
  <c r="RYF6" i="5"/>
  <c r="RYE6" i="5"/>
  <c r="RYD6" i="5"/>
  <c r="RYC6" i="5"/>
  <c r="RYB6" i="5"/>
  <c r="RYA6" i="5"/>
  <c r="RXZ6" i="5"/>
  <c r="RXY6" i="5"/>
  <c r="RXX6" i="5"/>
  <c r="RXW6" i="5"/>
  <c r="RXV6" i="5"/>
  <c r="RXU6" i="5"/>
  <c r="RXT6" i="5"/>
  <c r="RXS6" i="5"/>
  <c r="RXR6" i="5"/>
  <c r="RXQ6" i="5"/>
  <c r="RXP6" i="5"/>
  <c r="RXO6" i="5"/>
  <c r="RXN6" i="5"/>
  <c r="RXM6" i="5"/>
  <c r="RXL6" i="5"/>
  <c r="RXK6" i="5"/>
  <c r="RXJ6" i="5"/>
  <c r="RXI6" i="5"/>
  <c r="RXH6" i="5"/>
  <c r="RXG6" i="5"/>
  <c r="RXF6" i="5"/>
  <c r="RXE6" i="5"/>
  <c r="RXD6" i="5"/>
  <c r="RXC6" i="5"/>
  <c r="RXB6" i="5"/>
  <c r="RXA6" i="5"/>
  <c r="RWZ6" i="5"/>
  <c r="RWY6" i="5"/>
  <c r="RWX6" i="5"/>
  <c r="RWW6" i="5"/>
  <c r="RWV6" i="5"/>
  <c r="RWU6" i="5"/>
  <c r="RWT6" i="5"/>
  <c r="RWS6" i="5"/>
  <c r="RWR6" i="5"/>
  <c r="RWQ6" i="5"/>
  <c r="RWP6" i="5"/>
  <c r="RWO6" i="5"/>
  <c r="RWN6" i="5"/>
  <c r="RWM6" i="5"/>
  <c r="RWL6" i="5"/>
  <c r="RWK6" i="5"/>
  <c r="RWJ6" i="5"/>
  <c r="RWI6" i="5"/>
  <c r="RWH6" i="5"/>
  <c r="RWG6" i="5"/>
  <c r="RWF6" i="5"/>
  <c r="RWE6" i="5"/>
  <c r="RWD6" i="5"/>
  <c r="RWC6" i="5"/>
  <c r="RWB6" i="5"/>
  <c r="RWA6" i="5"/>
  <c r="RVZ6" i="5"/>
  <c r="RVY6" i="5"/>
  <c r="RVX6" i="5"/>
  <c r="RVW6" i="5"/>
  <c r="RVV6" i="5"/>
  <c r="RVU6" i="5"/>
  <c r="RVT6" i="5"/>
  <c r="RVS6" i="5"/>
  <c r="RVR6" i="5"/>
  <c r="RVQ6" i="5"/>
  <c r="RVP6" i="5"/>
  <c r="RVO6" i="5"/>
  <c r="RVN6" i="5"/>
  <c r="RVM6" i="5"/>
  <c r="RVL6" i="5"/>
  <c r="RVK6" i="5"/>
  <c r="RVJ6" i="5"/>
  <c r="RVI6" i="5"/>
  <c r="RVH6" i="5"/>
  <c r="RVG6" i="5"/>
  <c r="RVF6" i="5"/>
  <c r="RVE6" i="5"/>
  <c r="RVD6" i="5"/>
  <c r="RVC6" i="5"/>
  <c r="RVB6" i="5"/>
  <c r="RVA6" i="5"/>
  <c r="RUZ6" i="5"/>
  <c r="RUY6" i="5"/>
  <c r="RUX6" i="5"/>
  <c r="RUW6" i="5"/>
  <c r="RUV6" i="5"/>
  <c r="RUU6" i="5"/>
  <c r="RUT6" i="5"/>
  <c r="RUS6" i="5"/>
  <c r="RUR6" i="5"/>
  <c r="RUQ6" i="5"/>
  <c r="RUP6" i="5"/>
  <c r="RUO6" i="5"/>
  <c r="RUN6" i="5"/>
  <c r="RUM6" i="5"/>
  <c r="RUL6" i="5"/>
  <c r="RUK6" i="5"/>
  <c r="RUJ6" i="5"/>
  <c r="RUI6" i="5"/>
  <c r="RUH6" i="5"/>
  <c r="RUG6" i="5"/>
  <c r="RUF6" i="5"/>
  <c r="RUE6" i="5"/>
  <c r="RUD6" i="5"/>
  <c r="RUC6" i="5"/>
  <c r="RUB6" i="5"/>
  <c r="RUA6" i="5"/>
  <c r="RTZ6" i="5"/>
  <c r="RTY6" i="5"/>
  <c r="RTX6" i="5"/>
  <c r="RTW6" i="5"/>
  <c r="RTV6" i="5"/>
  <c r="RTU6" i="5"/>
  <c r="RTT6" i="5"/>
  <c r="RTS6" i="5"/>
  <c r="RTR6" i="5"/>
  <c r="RTQ6" i="5"/>
  <c r="RTP6" i="5"/>
  <c r="RTO6" i="5"/>
  <c r="RTN6" i="5"/>
  <c r="RTM6" i="5"/>
  <c r="RTL6" i="5"/>
  <c r="RTK6" i="5"/>
  <c r="RTJ6" i="5"/>
  <c r="RTI6" i="5"/>
  <c r="RTH6" i="5"/>
  <c r="RTG6" i="5"/>
  <c r="RTF6" i="5"/>
  <c r="RTE6" i="5"/>
  <c r="RTD6" i="5"/>
  <c r="RTC6" i="5"/>
  <c r="RTB6" i="5"/>
  <c r="RTA6" i="5"/>
  <c r="RSZ6" i="5"/>
  <c r="RSY6" i="5"/>
  <c r="RSX6" i="5"/>
  <c r="RSW6" i="5"/>
  <c r="RSV6" i="5"/>
  <c r="RSU6" i="5"/>
  <c r="RST6" i="5"/>
  <c r="RSS6" i="5"/>
  <c r="RSR6" i="5"/>
  <c r="RSQ6" i="5"/>
  <c r="RSP6" i="5"/>
  <c r="RSO6" i="5"/>
  <c r="RSN6" i="5"/>
  <c r="RSM6" i="5"/>
  <c r="RSL6" i="5"/>
  <c r="RSK6" i="5"/>
  <c r="RSJ6" i="5"/>
  <c r="RSI6" i="5"/>
  <c r="RSH6" i="5"/>
  <c r="RSG6" i="5"/>
  <c r="RSF6" i="5"/>
  <c r="RSE6" i="5"/>
  <c r="RSD6" i="5"/>
  <c r="RSC6" i="5"/>
  <c r="RSB6" i="5"/>
  <c r="RSA6" i="5"/>
  <c r="RRZ6" i="5"/>
  <c r="RRY6" i="5"/>
  <c r="RRX6" i="5"/>
  <c r="RRW6" i="5"/>
  <c r="RRV6" i="5"/>
  <c r="RRU6" i="5"/>
  <c r="RRT6" i="5"/>
  <c r="RRS6" i="5"/>
  <c r="RRR6" i="5"/>
  <c r="RRQ6" i="5"/>
  <c r="RRP6" i="5"/>
  <c r="RRO6" i="5"/>
  <c r="RRN6" i="5"/>
  <c r="RRM6" i="5"/>
  <c r="RRL6" i="5"/>
  <c r="RRK6" i="5"/>
  <c r="RRJ6" i="5"/>
  <c r="RRI6" i="5"/>
  <c r="RRH6" i="5"/>
  <c r="RRG6" i="5"/>
  <c r="RRF6" i="5"/>
  <c r="RRE6" i="5"/>
  <c r="RRD6" i="5"/>
  <c r="RRC6" i="5"/>
  <c r="RRB6" i="5"/>
  <c r="RRA6" i="5"/>
  <c r="RQZ6" i="5"/>
  <c r="RQY6" i="5"/>
  <c r="RQX6" i="5"/>
  <c r="RQW6" i="5"/>
  <c r="RQV6" i="5"/>
  <c r="RQU6" i="5"/>
  <c r="RQT6" i="5"/>
  <c r="RQS6" i="5"/>
  <c r="RQR6" i="5"/>
  <c r="RQQ6" i="5"/>
  <c r="RQP6" i="5"/>
  <c r="RQO6" i="5"/>
  <c r="RQN6" i="5"/>
  <c r="RQM6" i="5"/>
  <c r="RQL6" i="5"/>
  <c r="RQK6" i="5"/>
  <c r="RQJ6" i="5"/>
  <c r="RQI6" i="5"/>
  <c r="RQH6" i="5"/>
  <c r="RQG6" i="5"/>
  <c r="RQF6" i="5"/>
  <c r="RQE6" i="5"/>
  <c r="RQD6" i="5"/>
  <c r="RQC6" i="5"/>
  <c r="RQB6" i="5"/>
  <c r="RQA6" i="5"/>
  <c r="RPZ6" i="5"/>
  <c r="RPY6" i="5"/>
  <c r="RPX6" i="5"/>
  <c r="RPW6" i="5"/>
  <c r="RPV6" i="5"/>
  <c r="RPU6" i="5"/>
  <c r="RPT6" i="5"/>
  <c r="RPS6" i="5"/>
  <c r="RPR6" i="5"/>
  <c r="RPQ6" i="5"/>
  <c r="RPP6" i="5"/>
  <c r="RPO6" i="5"/>
  <c r="RPN6" i="5"/>
  <c r="RPM6" i="5"/>
  <c r="RPL6" i="5"/>
  <c r="RPK6" i="5"/>
  <c r="RPJ6" i="5"/>
  <c r="RPI6" i="5"/>
  <c r="RPH6" i="5"/>
  <c r="RPG6" i="5"/>
  <c r="RPF6" i="5"/>
  <c r="RPE6" i="5"/>
  <c r="RPD6" i="5"/>
  <c r="RPC6" i="5"/>
  <c r="RPB6" i="5"/>
  <c r="RPA6" i="5"/>
  <c r="ROZ6" i="5"/>
  <c r="ROY6" i="5"/>
  <c r="ROX6" i="5"/>
  <c r="ROW6" i="5"/>
  <c r="ROV6" i="5"/>
  <c r="ROU6" i="5"/>
  <c r="ROT6" i="5"/>
  <c r="ROS6" i="5"/>
  <c r="ROR6" i="5"/>
  <c r="ROQ6" i="5"/>
  <c r="ROP6" i="5"/>
  <c r="ROO6" i="5"/>
  <c r="RON6" i="5"/>
  <c r="ROM6" i="5"/>
  <c r="ROL6" i="5"/>
  <c r="ROK6" i="5"/>
  <c r="ROJ6" i="5"/>
  <c r="ROI6" i="5"/>
  <c r="ROH6" i="5"/>
  <c r="ROG6" i="5"/>
  <c r="ROF6" i="5"/>
  <c r="ROE6" i="5"/>
  <c r="ROD6" i="5"/>
  <c r="ROC6" i="5"/>
  <c r="ROB6" i="5"/>
  <c r="ROA6" i="5"/>
  <c r="RNZ6" i="5"/>
  <c r="RNY6" i="5"/>
  <c r="RNX6" i="5"/>
  <c r="RNW6" i="5"/>
  <c r="RNV6" i="5"/>
  <c r="RNU6" i="5"/>
  <c r="RNT6" i="5"/>
  <c r="RNS6" i="5"/>
  <c r="RNR6" i="5"/>
  <c r="RNQ6" i="5"/>
  <c r="RNP6" i="5"/>
  <c r="RNO6" i="5"/>
  <c r="RNN6" i="5"/>
  <c r="RNM6" i="5"/>
  <c r="RNL6" i="5"/>
  <c r="RNK6" i="5"/>
  <c r="RNJ6" i="5"/>
  <c r="RNI6" i="5"/>
  <c r="RNH6" i="5"/>
  <c r="RNG6" i="5"/>
  <c r="RNF6" i="5"/>
  <c r="RNE6" i="5"/>
  <c r="RND6" i="5"/>
  <c r="RNC6" i="5"/>
  <c r="RNB6" i="5"/>
  <c r="RNA6" i="5"/>
  <c r="RMZ6" i="5"/>
  <c r="RMY6" i="5"/>
  <c r="RMX6" i="5"/>
  <c r="RMW6" i="5"/>
  <c r="RMV6" i="5"/>
  <c r="RMU6" i="5"/>
  <c r="RMT6" i="5"/>
  <c r="RMS6" i="5"/>
  <c r="RMR6" i="5"/>
  <c r="RMQ6" i="5"/>
  <c r="RMP6" i="5"/>
  <c r="RMO6" i="5"/>
  <c r="RMN6" i="5"/>
  <c r="RMM6" i="5"/>
  <c r="RML6" i="5"/>
  <c r="RMK6" i="5"/>
  <c r="RMJ6" i="5"/>
  <c r="RMI6" i="5"/>
  <c r="RMH6" i="5"/>
  <c r="RMG6" i="5"/>
  <c r="RMF6" i="5"/>
  <c r="RME6" i="5"/>
  <c r="RMD6" i="5"/>
  <c r="RMC6" i="5"/>
  <c r="RMB6" i="5"/>
  <c r="RMA6" i="5"/>
  <c r="RLZ6" i="5"/>
  <c r="RLY6" i="5"/>
  <c r="RLX6" i="5"/>
  <c r="RLW6" i="5"/>
  <c r="RLV6" i="5"/>
  <c r="RLU6" i="5"/>
  <c r="RLT6" i="5"/>
  <c r="RLS6" i="5"/>
  <c r="RLR6" i="5"/>
  <c r="RLQ6" i="5"/>
  <c r="RLP6" i="5"/>
  <c r="RLO6" i="5"/>
  <c r="RLN6" i="5"/>
  <c r="RLM6" i="5"/>
  <c r="RLL6" i="5"/>
  <c r="RLK6" i="5"/>
  <c r="RLJ6" i="5"/>
  <c r="RLI6" i="5"/>
  <c r="RLH6" i="5"/>
  <c r="RLG6" i="5"/>
  <c r="RLF6" i="5"/>
  <c r="RLE6" i="5"/>
  <c r="RLD6" i="5"/>
  <c r="RLC6" i="5"/>
  <c r="RLB6" i="5"/>
  <c r="RLA6" i="5"/>
  <c r="RKZ6" i="5"/>
  <c r="RKY6" i="5"/>
  <c r="RKX6" i="5"/>
  <c r="RKW6" i="5"/>
  <c r="RKV6" i="5"/>
  <c r="RKU6" i="5"/>
  <c r="RKT6" i="5"/>
  <c r="RKS6" i="5"/>
  <c r="RKR6" i="5"/>
  <c r="RKQ6" i="5"/>
  <c r="RKP6" i="5"/>
  <c r="RKO6" i="5"/>
  <c r="RKN6" i="5"/>
  <c r="RKM6" i="5"/>
  <c r="RKL6" i="5"/>
  <c r="RKK6" i="5"/>
  <c r="RKJ6" i="5"/>
  <c r="RKI6" i="5"/>
  <c r="RKH6" i="5"/>
  <c r="RKG6" i="5"/>
  <c r="RKF6" i="5"/>
  <c r="RKE6" i="5"/>
  <c r="RKD6" i="5"/>
  <c r="RKC6" i="5"/>
  <c r="RKB6" i="5"/>
  <c r="RKA6" i="5"/>
  <c r="RJZ6" i="5"/>
  <c r="RJY6" i="5"/>
  <c r="RJX6" i="5"/>
  <c r="RJW6" i="5"/>
  <c r="RJV6" i="5"/>
  <c r="RJU6" i="5"/>
  <c r="RJT6" i="5"/>
  <c r="RJS6" i="5"/>
  <c r="RJR6" i="5"/>
  <c r="RJQ6" i="5"/>
  <c r="RJP6" i="5"/>
  <c r="RJO6" i="5"/>
  <c r="RJN6" i="5"/>
  <c r="RJM6" i="5"/>
  <c r="RJL6" i="5"/>
  <c r="RJK6" i="5"/>
  <c r="RJJ6" i="5"/>
  <c r="RJI6" i="5"/>
  <c r="RJH6" i="5"/>
  <c r="RJG6" i="5"/>
  <c r="RJF6" i="5"/>
  <c r="RJE6" i="5"/>
  <c r="RJD6" i="5"/>
  <c r="RJC6" i="5"/>
  <c r="RJB6" i="5"/>
  <c r="RJA6" i="5"/>
  <c r="RIZ6" i="5"/>
  <c r="RIY6" i="5"/>
  <c r="RIX6" i="5"/>
  <c r="RIW6" i="5"/>
  <c r="RIV6" i="5"/>
  <c r="RIU6" i="5"/>
  <c r="RIT6" i="5"/>
  <c r="RIS6" i="5"/>
  <c r="RIR6" i="5"/>
  <c r="RIQ6" i="5"/>
  <c r="RIP6" i="5"/>
  <c r="RIO6" i="5"/>
  <c r="RIN6" i="5"/>
  <c r="RIM6" i="5"/>
  <c r="RIL6" i="5"/>
  <c r="RIK6" i="5"/>
  <c r="RIJ6" i="5"/>
  <c r="RII6" i="5"/>
  <c r="RIH6" i="5"/>
  <c r="RIG6" i="5"/>
  <c r="RIF6" i="5"/>
  <c r="RIE6" i="5"/>
  <c r="RID6" i="5"/>
  <c r="RIC6" i="5"/>
  <c r="RIB6" i="5"/>
  <c r="RIA6" i="5"/>
  <c r="RHZ6" i="5"/>
  <c r="RHY6" i="5"/>
  <c r="RHX6" i="5"/>
  <c r="RHW6" i="5"/>
  <c r="RHV6" i="5"/>
  <c r="RHU6" i="5"/>
  <c r="RHT6" i="5"/>
  <c r="RHS6" i="5"/>
  <c r="RHR6" i="5"/>
  <c r="RHQ6" i="5"/>
  <c r="RHP6" i="5"/>
  <c r="RHO6" i="5"/>
  <c r="RHN6" i="5"/>
  <c r="RHM6" i="5"/>
  <c r="RHL6" i="5"/>
  <c r="RHK6" i="5"/>
  <c r="RHJ6" i="5"/>
  <c r="RHI6" i="5"/>
  <c r="RHH6" i="5"/>
  <c r="RHG6" i="5"/>
  <c r="RHF6" i="5"/>
  <c r="RHE6" i="5"/>
  <c r="RHD6" i="5"/>
  <c r="RHC6" i="5"/>
  <c r="RHB6" i="5"/>
  <c r="RHA6" i="5"/>
  <c r="RGZ6" i="5"/>
  <c r="RGY6" i="5"/>
  <c r="RGX6" i="5"/>
  <c r="RGW6" i="5"/>
  <c r="RGV6" i="5"/>
  <c r="RGU6" i="5"/>
  <c r="RGT6" i="5"/>
  <c r="RGS6" i="5"/>
  <c r="RGR6" i="5"/>
  <c r="RGQ6" i="5"/>
  <c r="RGP6" i="5"/>
  <c r="RGO6" i="5"/>
  <c r="RGN6" i="5"/>
  <c r="RGM6" i="5"/>
  <c r="RGL6" i="5"/>
  <c r="RGK6" i="5"/>
  <c r="RGJ6" i="5"/>
  <c r="RGI6" i="5"/>
  <c r="RGH6" i="5"/>
  <c r="RGG6" i="5"/>
  <c r="RGF6" i="5"/>
  <c r="RGE6" i="5"/>
  <c r="RGD6" i="5"/>
  <c r="RGC6" i="5"/>
  <c r="RGB6" i="5"/>
  <c r="RGA6" i="5"/>
  <c r="RFZ6" i="5"/>
  <c r="RFY6" i="5"/>
  <c r="RFX6" i="5"/>
  <c r="RFW6" i="5"/>
  <c r="RFV6" i="5"/>
  <c r="RFU6" i="5"/>
  <c r="RFT6" i="5"/>
  <c r="RFS6" i="5"/>
  <c r="RFR6" i="5"/>
  <c r="RFQ6" i="5"/>
  <c r="RFP6" i="5"/>
  <c r="RFO6" i="5"/>
  <c r="RFN6" i="5"/>
  <c r="RFM6" i="5"/>
  <c r="RFL6" i="5"/>
  <c r="RFK6" i="5"/>
  <c r="RFJ6" i="5"/>
  <c r="RFI6" i="5"/>
  <c r="RFH6" i="5"/>
  <c r="RFG6" i="5"/>
  <c r="RFF6" i="5"/>
  <c r="RFE6" i="5"/>
  <c r="RFD6" i="5"/>
  <c r="RFC6" i="5"/>
  <c r="RFB6" i="5"/>
  <c r="RFA6" i="5"/>
  <c r="REZ6" i="5"/>
  <c r="REY6" i="5"/>
  <c r="REX6" i="5"/>
  <c r="REW6" i="5"/>
  <c r="REV6" i="5"/>
  <c r="REU6" i="5"/>
  <c r="RET6" i="5"/>
  <c r="RES6" i="5"/>
  <c r="RER6" i="5"/>
  <c r="REQ6" i="5"/>
  <c r="REP6" i="5"/>
  <c r="REO6" i="5"/>
  <c r="REN6" i="5"/>
  <c r="REM6" i="5"/>
  <c r="REL6" i="5"/>
  <c r="REK6" i="5"/>
  <c r="REJ6" i="5"/>
  <c r="REI6" i="5"/>
  <c r="REH6" i="5"/>
  <c r="REG6" i="5"/>
  <c r="REF6" i="5"/>
  <c r="REE6" i="5"/>
  <c r="RED6" i="5"/>
  <c r="REC6" i="5"/>
  <c r="REB6" i="5"/>
  <c r="REA6" i="5"/>
  <c r="RDZ6" i="5"/>
  <c r="RDY6" i="5"/>
  <c r="RDX6" i="5"/>
  <c r="RDW6" i="5"/>
  <c r="RDV6" i="5"/>
  <c r="RDU6" i="5"/>
  <c r="RDT6" i="5"/>
  <c r="RDS6" i="5"/>
  <c r="RDR6" i="5"/>
  <c r="RDQ6" i="5"/>
  <c r="RDP6" i="5"/>
  <c r="RDO6" i="5"/>
  <c r="RDN6" i="5"/>
  <c r="RDM6" i="5"/>
  <c r="RDL6" i="5"/>
  <c r="RDK6" i="5"/>
  <c r="RDJ6" i="5"/>
  <c r="RDI6" i="5"/>
  <c r="RDH6" i="5"/>
  <c r="RDG6" i="5"/>
  <c r="RDF6" i="5"/>
  <c r="RDE6" i="5"/>
  <c r="RDD6" i="5"/>
  <c r="RDC6" i="5"/>
  <c r="RDB6" i="5"/>
  <c r="RDA6" i="5"/>
  <c r="RCZ6" i="5"/>
  <c r="RCY6" i="5"/>
  <c r="RCX6" i="5"/>
  <c r="RCW6" i="5"/>
  <c r="RCV6" i="5"/>
  <c r="RCU6" i="5"/>
  <c r="RCT6" i="5"/>
  <c r="RCS6" i="5"/>
  <c r="RCR6" i="5"/>
  <c r="RCQ6" i="5"/>
  <c r="RCP6" i="5"/>
  <c r="RCO6" i="5"/>
  <c r="RCN6" i="5"/>
  <c r="RCM6" i="5"/>
  <c r="RCL6" i="5"/>
  <c r="RCK6" i="5"/>
  <c r="RCJ6" i="5"/>
  <c r="RCI6" i="5"/>
  <c r="RCH6" i="5"/>
  <c r="RCG6" i="5"/>
  <c r="RCF6" i="5"/>
  <c r="RCE6" i="5"/>
  <c r="RCD6" i="5"/>
  <c r="RCC6" i="5"/>
  <c r="RCB6" i="5"/>
  <c r="RCA6" i="5"/>
  <c r="RBZ6" i="5"/>
  <c r="RBY6" i="5"/>
  <c r="RBX6" i="5"/>
  <c r="RBW6" i="5"/>
  <c r="RBV6" i="5"/>
  <c r="RBU6" i="5"/>
  <c r="RBT6" i="5"/>
  <c r="RBS6" i="5"/>
  <c r="RBR6" i="5"/>
  <c r="RBQ6" i="5"/>
  <c r="RBP6" i="5"/>
  <c r="RBO6" i="5"/>
  <c r="RBN6" i="5"/>
  <c r="RBM6" i="5"/>
  <c r="RBL6" i="5"/>
  <c r="RBK6" i="5"/>
  <c r="RBJ6" i="5"/>
  <c r="RBI6" i="5"/>
  <c r="RBH6" i="5"/>
  <c r="RBG6" i="5"/>
  <c r="RBF6" i="5"/>
  <c r="RBE6" i="5"/>
  <c r="RBD6" i="5"/>
  <c r="RBC6" i="5"/>
  <c r="RBB6" i="5"/>
  <c r="RBA6" i="5"/>
  <c r="RAZ6" i="5"/>
  <c r="RAY6" i="5"/>
  <c r="RAX6" i="5"/>
  <c r="RAW6" i="5"/>
  <c r="RAV6" i="5"/>
  <c r="RAU6" i="5"/>
  <c r="RAT6" i="5"/>
  <c r="RAS6" i="5"/>
  <c r="RAR6" i="5"/>
  <c r="RAQ6" i="5"/>
  <c r="RAP6" i="5"/>
  <c r="RAO6" i="5"/>
  <c r="RAN6" i="5"/>
  <c r="RAM6" i="5"/>
  <c r="RAL6" i="5"/>
  <c r="RAK6" i="5"/>
  <c r="RAJ6" i="5"/>
  <c r="RAI6" i="5"/>
  <c r="RAH6" i="5"/>
  <c r="RAG6" i="5"/>
  <c r="RAF6" i="5"/>
  <c r="RAE6" i="5"/>
  <c r="RAD6" i="5"/>
  <c r="RAC6" i="5"/>
  <c r="RAB6" i="5"/>
  <c r="RAA6" i="5"/>
  <c r="QZZ6" i="5"/>
  <c r="QZY6" i="5"/>
  <c r="QZX6" i="5"/>
  <c r="QZW6" i="5"/>
  <c r="QZV6" i="5"/>
  <c r="QZU6" i="5"/>
  <c r="QZT6" i="5"/>
  <c r="QZS6" i="5"/>
  <c r="QZR6" i="5"/>
  <c r="QZQ6" i="5"/>
  <c r="QZP6" i="5"/>
  <c r="QZO6" i="5"/>
  <c r="QZN6" i="5"/>
  <c r="QZM6" i="5"/>
  <c r="QZL6" i="5"/>
  <c r="QZK6" i="5"/>
  <c r="QZJ6" i="5"/>
  <c r="QZI6" i="5"/>
  <c r="QZH6" i="5"/>
  <c r="QZG6" i="5"/>
  <c r="QZF6" i="5"/>
  <c r="QZE6" i="5"/>
  <c r="QZD6" i="5"/>
  <c r="QZC6" i="5"/>
  <c r="QZB6" i="5"/>
  <c r="QZA6" i="5"/>
  <c r="QYZ6" i="5"/>
  <c r="QYY6" i="5"/>
  <c r="QYX6" i="5"/>
  <c r="QYW6" i="5"/>
  <c r="QYV6" i="5"/>
  <c r="QYU6" i="5"/>
  <c r="QYT6" i="5"/>
  <c r="QYS6" i="5"/>
  <c r="QYR6" i="5"/>
  <c r="QYQ6" i="5"/>
  <c r="QYP6" i="5"/>
  <c r="QYO6" i="5"/>
  <c r="QYN6" i="5"/>
  <c r="QYM6" i="5"/>
  <c r="QYL6" i="5"/>
  <c r="QYK6" i="5"/>
  <c r="QYJ6" i="5"/>
  <c r="QYI6" i="5"/>
  <c r="QYH6" i="5"/>
  <c r="QYG6" i="5"/>
  <c r="QYF6" i="5"/>
  <c r="QYE6" i="5"/>
  <c r="QYD6" i="5"/>
  <c r="QYC6" i="5"/>
  <c r="QYB6" i="5"/>
  <c r="QYA6" i="5"/>
  <c r="QXZ6" i="5"/>
  <c r="QXY6" i="5"/>
  <c r="QXX6" i="5"/>
  <c r="QXW6" i="5"/>
  <c r="QXV6" i="5"/>
  <c r="QXU6" i="5"/>
  <c r="QXT6" i="5"/>
  <c r="QXS6" i="5"/>
  <c r="QXR6" i="5"/>
  <c r="QXQ6" i="5"/>
  <c r="QXP6" i="5"/>
  <c r="QXO6" i="5"/>
  <c r="QXN6" i="5"/>
  <c r="QXM6" i="5"/>
  <c r="QXL6" i="5"/>
  <c r="QXK6" i="5"/>
  <c r="QXJ6" i="5"/>
  <c r="QXI6" i="5"/>
  <c r="QXH6" i="5"/>
  <c r="QXG6" i="5"/>
  <c r="QXF6" i="5"/>
  <c r="QXE6" i="5"/>
  <c r="QXD6" i="5"/>
  <c r="QXC6" i="5"/>
  <c r="QXB6" i="5"/>
  <c r="QXA6" i="5"/>
  <c r="QWZ6" i="5"/>
  <c r="QWY6" i="5"/>
  <c r="QWX6" i="5"/>
  <c r="QWW6" i="5"/>
  <c r="QWV6" i="5"/>
  <c r="QWU6" i="5"/>
  <c r="QWT6" i="5"/>
  <c r="QWS6" i="5"/>
  <c r="QWR6" i="5"/>
  <c r="QWQ6" i="5"/>
  <c r="QWP6" i="5"/>
  <c r="QWO6" i="5"/>
  <c r="QWN6" i="5"/>
  <c r="QWM6" i="5"/>
  <c r="QWL6" i="5"/>
  <c r="QWK6" i="5"/>
  <c r="QWJ6" i="5"/>
  <c r="QWI6" i="5"/>
  <c r="QWH6" i="5"/>
  <c r="QWG6" i="5"/>
  <c r="QWF6" i="5"/>
  <c r="QWE6" i="5"/>
  <c r="QWD6" i="5"/>
  <c r="QWC6" i="5"/>
  <c r="QWB6" i="5"/>
  <c r="QWA6" i="5"/>
  <c r="QVZ6" i="5"/>
  <c r="QVY6" i="5"/>
  <c r="QVX6" i="5"/>
  <c r="QVW6" i="5"/>
  <c r="QVV6" i="5"/>
  <c r="QVU6" i="5"/>
  <c r="QVT6" i="5"/>
  <c r="QVS6" i="5"/>
  <c r="QVR6" i="5"/>
  <c r="QVQ6" i="5"/>
  <c r="QVP6" i="5"/>
  <c r="QVO6" i="5"/>
  <c r="QVN6" i="5"/>
  <c r="QVM6" i="5"/>
  <c r="QVL6" i="5"/>
  <c r="QVK6" i="5"/>
  <c r="QVJ6" i="5"/>
  <c r="QVI6" i="5"/>
  <c r="QVH6" i="5"/>
  <c r="QVG6" i="5"/>
  <c r="QVF6" i="5"/>
  <c r="QVE6" i="5"/>
  <c r="QVD6" i="5"/>
  <c r="QVC6" i="5"/>
  <c r="QVB6" i="5"/>
  <c r="QVA6" i="5"/>
  <c r="QUZ6" i="5"/>
  <c r="QUY6" i="5"/>
  <c r="QUX6" i="5"/>
  <c r="QUW6" i="5"/>
  <c r="QUV6" i="5"/>
  <c r="QUU6" i="5"/>
  <c r="QUT6" i="5"/>
  <c r="QUS6" i="5"/>
  <c r="QUR6" i="5"/>
  <c r="QUQ6" i="5"/>
  <c r="QUP6" i="5"/>
  <c r="QUO6" i="5"/>
  <c r="QUN6" i="5"/>
  <c r="QUM6" i="5"/>
  <c r="QUL6" i="5"/>
  <c r="QUK6" i="5"/>
  <c r="QUJ6" i="5"/>
  <c r="QUI6" i="5"/>
  <c r="QUH6" i="5"/>
  <c r="QUG6" i="5"/>
  <c r="QUF6" i="5"/>
  <c r="QUE6" i="5"/>
  <c r="QUD6" i="5"/>
  <c r="QUC6" i="5"/>
  <c r="QUB6" i="5"/>
  <c r="QUA6" i="5"/>
  <c r="QTZ6" i="5"/>
  <c r="QTY6" i="5"/>
  <c r="QTX6" i="5"/>
  <c r="QTW6" i="5"/>
  <c r="QTV6" i="5"/>
  <c r="QTU6" i="5"/>
  <c r="QTT6" i="5"/>
  <c r="QTS6" i="5"/>
  <c r="QTR6" i="5"/>
  <c r="QTQ6" i="5"/>
  <c r="QTP6" i="5"/>
  <c r="QTO6" i="5"/>
  <c r="QTN6" i="5"/>
  <c r="QTM6" i="5"/>
  <c r="QTL6" i="5"/>
  <c r="QTK6" i="5"/>
  <c r="QTJ6" i="5"/>
  <c r="QTI6" i="5"/>
  <c r="QTH6" i="5"/>
  <c r="QTG6" i="5"/>
  <c r="QTF6" i="5"/>
  <c r="QTE6" i="5"/>
  <c r="QTD6" i="5"/>
  <c r="QTC6" i="5"/>
  <c r="QTB6" i="5"/>
  <c r="QTA6" i="5"/>
  <c r="QSZ6" i="5"/>
  <c r="QSY6" i="5"/>
  <c r="QSX6" i="5"/>
  <c r="QSW6" i="5"/>
  <c r="QSV6" i="5"/>
  <c r="QSU6" i="5"/>
  <c r="QST6" i="5"/>
  <c r="QSS6" i="5"/>
  <c r="QSR6" i="5"/>
  <c r="QSQ6" i="5"/>
  <c r="QSP6" i="5"/>
  <c r="QSO6" i="5"/>
  <c r="QSN6" i="5"/>
  <c r="QSM6" i="5"/>
  <c r="QSL6" i="5"/>
  <c r="QSK6" i="5"/>
  <c r="QSJ6" i="5"/>
  <c r="QSI6" i="5"/>
  <c r="QSH6" i="5"/>
  <c r="QSG6" i="5"/>
  <c r="QSF6" i="5"/>
  <c r="QSE6" i="5"/>
  <c r="QSD6" i="5"/>
  <c r="QSC6" i="5"/>
  <c r="QSB6" i="5"/>
  <c r="QSA6" i="5"/>
  <c r="QRZ6" i="5"/>
  <c r="QRY6" i="5"/>
  <c r="QRX6" i="5"/>
  <c r="QRW6" i="5"/>
  <c r="QRV6" i="5"/>
  <c r="QRU6" i="5"/>
  <c r="QRT6" i="5"/>
  <c r="QRS6" i="5"/>
  <c r="QRR6" i="5"/>
  <c r="QRQ6" i="5"/>
  <c r="QRP6" i="5"/>
  <c r="QRO6" i="5"/>
  <c r="QRN6" i="5"/>
  <c r="QRM6" i="5"/>
  <c r="QRL6" i="5"/>
  <c r="QRK6" i="5"/>
  <c r="QRJ6" i="5"/>
  <c r="QRI6" i="5"/>
  <c r="QRH6" i="5"/>
  <c r="QRG6" i="5"/>
  <c r="QRF6" i="5"/>
  <c r="QRE6" i="5"/>
  <c r="QRD6" i="5"/>
  <c r="QRC6" i="5"/>
  <c r="QRB6" i="5"/>
  <c r="QRA6" i="5"/>
  <c r="QQZ6" i="5"/>
  <c r="QQY6" i="5"/>
  <c r="QQX6" i="5"/>
  <c r="QQW6" i="5"/>
  <c r="QQV6" i="5"/>
  <c r="QQU6" i="5"/>
  <c r="QQT6" i="5"/>
  <c r="QQS6" i="5"/>
  <c r="QQR6" i="5"/>
  <c r="QQQ6" i="5"/>
  <c r="QQP6" i="5"/>
  <c r="QQO6" i="5"/>
  <c r="QQN6" i="5"/>
  <c r="QQM6" i="5"/>
  <c r="QQL6" i="5"/>
  <c r="QQK6" i="5"/>
  <c r="QQJ6" i="5"/>
  <c r="QQI6" i="5"/>
  <c r="QQH6" i="5"/>
  <c r="QQG6" i="5"/>
  <c r="QQF6" i="5"/>
  <c r="QQE6" i="5"/>
  <c r="QQD6" i="5"/>
  <c r="QQC6" i="5"/>
  <c r="QQB6" i="5"/>
  <c r="QQA6" i="5"/>
  <c r="QPZ6" i="5"/>
  <c r="QPY6" i="5"/>
  <c r="QPX6" i="5"/>
  <c r="QPW6" i="5"/>
  <c r="QPV6" i="5"/>
  <c r="QPU6" i="5"/>
  <c r="QPT6" i="5"/>
  <c r="QPS6" i="5"/>
  <c r="QPR6" i="5"/>
  <c r="QPQ6" i="5"/>
  <c r="QPP6" i="5"/>
  <c r="QPO6" i="5"/>
  <c r="QPN6" i="5"/>
  <c r="QPM6" i="5"/>
  <c r="QPL6" i="5"/>
  <c r="QPK6" i="5"/>
  <c r="QPJ6" i="5"/>
  <c r="QPI6" i="5"/>
  <c r="QPH6" i="5"/>
  <c r="QPG6" i="5"/>
  <c r="QPF6" i="5"/>
  <c r="QPE6" i="5"/>
  <c r="QPD6" i="5"/>
  <c r="QPC6" i="5"/>
  <c r="QPB6" i="5"/>
  <c r="QPA6" i="5"/>
  <c r="QOZ6" i="5"/>
  <c r="QOY6" i="5"/>
  <c r="QOX6" i="5"/>
  <c r="QOW6" i="5"/>
  <c r="QOV6" i="5"/>
  <c r="QOU6" i="5"/>
  <c r="QOT6" i="5"/>
  <c r="QOS6" i="5"/>
  <c r="QOR6" i="5"/>
  <c r="QOQ6" i="5"/>
  <c r="QOP6" i="5"/>
  <c r="QOO6" i="5"/>
  <c r="QON6" i="5"/>
  <c r="QOM6" i="5"/>
  <c r="QOL6" i="5"/>
  <c r="QOK6" i="5"/>
  <c r="QOJ6" i="5"/>
  <c r="QOI6" i="5"/>
  <c r="QOH6" i="5"/>
  <c r="QOG6" i="5"/>
  <c r="QOF6" i="5"/>
  <c r="QOE6" i="5"/>
  <c r="QOD6" i="5"/>
  <c r="QOC6" i="5"/>
  <c r="QOB6" i="5"/>
  <c r="QOA6" i="5"/>
  <c r="QNZ6" i="5"/>
  <c r="QNY6" i="5"/>
  <c r="QNX6" i="5"/>
  <c r="QNW6" i="5"/>
  <c r="QNV6" i="5"/>
  <c r="QNU6" i="5"/>
  <c r="QNT6" i="5"/>
  <c r="QNS6" i="5"/>
  <c r="QNR6" i="5"/>
  <c r="QNQ6" i="5"/>
  <c r="QNP6" i="5"/>
  <c r="QNO6" i="5"/>
  <c r="QNN6" i="5"/>
  <c r="QNM6" i="5"/>
  <c r="QNL6" i="5"/>
  <c r="QNK6" i="5"/>
  <c r="QNJ6" i="5"/>
  <c r="QNI6" i="5"/>
  <c r="QNH6" i="5"/>
  <c r="QNG6" i="5"/>
  <c r="QNF6" i="5"/>
  <c r="QNE6" i="5"/>
  <c r="QND6" i="5"/>
  <c r="QNC6" i="5"/>
  <c r="QNB6" i="5"/>
  <c r="QNA6" i="5"/>
  <c r="QMZ6" i="5"/>
  <c r="QMY6" i="5"/>
  <c r="QMX6" i="5"/>
  <c r="QMW6" i="5"/>
  <c r="QMV6" i="5"/>
  <c r="QMU6" i="5"/>
  <c r="QMT6" i="5"/>
  <c r="QMS6" i="5"/>
  <c r="QMR6" i="5"/>
  <c r="QMQ6" i="5"/>
  <c r="QMP6" i="5"/>
  <c r="QMO6" i="5"/>
  <c r="QMN6" i="5"/>
  <c r="QMM6" i="5"/>
  <c r="QML6" i="5"/>
  <c r="QMK6" i="5"/>
  <c r="QMJ6" i="5"/>
  <c r="QMI6" i="5"/>
  <c r="QMH6" i="5"/>
  <c r="QMG6" i="5"/>
  <c r="QMF6" i="5"/>
  <c r="QME6" i="5"/>
  <c r="QMD6" i="5"/>
  <c r="QMC6" i="5"/>
  <c r="QMB6" i="5"/>
  <c r="QMA6" i="5"/>
  <c r="QLZ6" i="5"/>
  <c r="QLY6" i="5"/>
  <c r="QLX6" i="5"/>
  <c r="QLW6" i="5"/>
  <c r="QLV6" i="5"/>
  <c r="QLU6" i="5"/>
  <c r="QLT6" i="5"/>
  <c r="QLS6" i="5"/>
  <c r="QLR6" i="5"/>
  <c r="QLQ6" i="5"/>
  <c r="QLP6" i="5"/>
  <c r="QLO6" i="5"/>
  <c r="QLN6" i="5"/>
  <c r="QLM6" i="5"/>
  <c r="QLL6" i="5"/>
  <c r="QLK6" i="5"/>
  <c r="QLJ6" i="5"/>
  <c r="QLI6" i="5"/>
  <c r="QLH6" i="5"/>
  <c r="QLG6" i="5"/>
  <c r="QLF6" i="5"/>
  <c r="QLE6" i="5"/>
  <c r="QLD6" i="5"/>
  <c r="QLC6" i="5"/>
  <c r="QLB6" i="5"/>
  <c r="QLA6" i="5"/>
  <c r="QKZ6" i="5"/>
  <c r="QKY6" i="5"/>
  <c r="QKX6" i="5"/>
  <c r="QKW6" i="5"/>
  <c r="QKV6" i="5"/>
  <c r="QKU6" i="5"/>
  <c r="QKT6" i="5"/>
  <c r="QKS6" i="5"/>
  <c r="QKR6" i="5"/>
  <c r="QKQ6" i="5"/>
  <c r="QKP6" i="5"/>
  <c r="QKO6" i="5"/>
  <c r="QKN6" i="5"/>
  <c r="QKM6" i="5"/>
  <c r="QKL6" i="5"/>
  <c r="QKK6" i="5"/>
  <c r="QKJ6" i="5"/>
  <c r="QKI6" i="5"/>
  <c r="QKH6" i="5"/>
  <c r="QKG6" i="5"/>
  <c r="QKF6" i="5"/>
  <c r="QKE6" i="5"/>
  <c r="QKD6" i="5"/>
  <c r="QKC6" i="5"/>
  <c r="QKB6" i="5"/>
  <c r="QKA6" i="5"/>
  <c r="QJZ6" i="5"/>
  <c r="QJY6" i="5"/>
  <c r="QJX6" i="5"/>
  <c r="QJW6" i="5"/>
  <c r="QJV6" i="5"/>
  <c r="QJU6" i="5"/>
  <c r="QJT6" i="5"/>
  <c r="QJS6" i="5"/>
  <c r="QJR6" i="5"/>
  <c r="QJQ6" i="5"/>
  <c r="QJP6" i="5"/>
  <c r="QJO6" i="5"/>
  <c r="QJN6" i="5"/>
  <c r="QJM6" i="5"/>
  <c r="QJL6" i="5"/>
  <c r="QJK6" i="5"/>
  <c r="QJJ6" i="5"/>
  <c r="QJI6" i="5"/>
  <c r="QJH6" i="5"/>
  <c r="QJG6" i="5"/>
  <c r="QJF6" i="5"/>
  <c r="QJE6" i="5"/>
  <c r="QJD6" i="5"/>
  <c r="QJC6" i="5"/>
  <c r="QJB6" i="5"/>
  <c r="QJA6" i="5"/>
  <c r="QIZ6" i="5"/>
  <c r="QIY6" i="5"/>
  <c r="QIX6" i="5"/>
  <c r="QIW6" i="5"/>
  <c r="QIV6" i="5"/>
  <c r="QIU6" i="5"/>
  <c r="QIT6" i="5"/>
  <c r="QIS6" i="5"/>
  <c r="QIR6" i="5"/>
  <c r="QIQ6" i="5"/>
  <c r="QIP6" i="5"/>
  <c r="QIO6" i="5"/>
  <c r="QIN6" i="5"/>
  <c r="QIM6" i="5"/>
  <c r="QIL6" i="5"/>
  <c r="QIK6" i="5"/>
  <c r="QIJ6" i="5"/>
  <c r="QII6" i="5"/>
  <c r="QIH6" i="5"/>
  <c r="QIG6" i="5"/>
  <c r="QIF6" i="5"/>
  <c r="QIE6" i="5"/>
  <c r="QID6" i="5"/>
  <c r="QIC6" i="5"/>
  <c r="QIB6" i="5"/>
  <c r="QIA6" i="5"/>
  <c r="QHZ6" i="5"/>
  <c r="QHY6" i="5"/>
  <c r="QHX6" i="5"/>
  <c r="QHW6" i="5"/>
  <c r="QHV6" i="5"/>
  <c r="QHU6" i="5"/>
  <c r="QHT6" i="5"/>
  <c r="QHS6" i="5"/>
  <c r="QHR6" i="5"/>
  <c r="QHQ6" i="5"/>
  <c r="QHP6" i="5"/>
  <c r="QHO6" i="5"/>
  <c r="QHN6" i="5"/>
  <c r="QHM6" i="5"/>
  <c r="QHL6" i="5"/>
  <c r="QHK6" i="5"/>
  <c r="QHJ6" i="5"/>
  <c r="QHI6" i="5"/>
  <c r="QHH6" i="5"/>
  <c r="QHG6" i="5"/>
  <c r="QHF6" i="5"/>
  <c r="QHE6" i="5"/>
  <c r="QHD6" i="5"/>
  <c r="QHC6" i="5"/>
  <c r="QHB6" i="5"/>
  <c r="QHA6" i="5"/>
  <c r="QGZ6" i="5"/>
  <c r="QGY6" i="5"/>
  <c r="QGX6" i="5"/>
  <c r="QGW6" i="5"/>
  <c r="QGV6" i="5"/>
  <c r="QGU6" i="5"/>
  <c r="QGT6" i="5"/>
  <c r="QGS6" i="5"/>
  <c r="QGR6" i="5"/>
  <c r="QGQ6" i="5"/>
  <c r="QGP6" i="5"/>
  <c r="QGO6" i="5"/>
  <c r="QGN6" i="5"/>
  <c r="QGM6" i="5"/>
  <c r="QGL6" i="5"/>
  <c r="QGK6" i="5"/>
  <c r="QGJ6" i="5"/>
  <c r="QGI6" i="5"/>
  <c r="QGH6" i="5"/>
  <c r="QGG6" i="5"/>
  <c r="QGF6" i="5"/>
  <c r="QGE6" i="5"/>
  <c r="QGD6" i="5"/>
  <c r="QGC6" i="5"/>
  <c r="QGB6" i="5"/>
  <c r="QGA6" i="5"/>
  <c r="QFZ6" i="5"/>
  <c r="QFY6" i="5"/>
  <c r="QFX6" i="5"/>
  <c r="QFW6" i="5"/>
  <c r="QFV6" i="5"/>
  <c r="QFU6" i="5"/>
  <c r="QFT6" i="5"/>
  <c r="QFS6" i="5"/>
  <c r="QFR6" i="5"/>
  <c r="QFQ6" i="5"/>
  <c r="QFP6" i="5"/>
  <c r="QFO6" i="5"/>
  <c r="QFN6" i="5"/>
  <c r="QFM6" i="5"/>
  <c r="QFL6" i="5"/>
  <c r="QFK6" i="5"/>
  <c r="QFJ6" i="5"/>
  <c r="QFI6" i="5"/>
  <c r="QFH6" i="5"/>
  <c r="QFG6" i="5"/>
  <c r="QFF6" i="5"/>
  <c r="QFE6" i="5"/>
  <c r="QFD6" i="5"/>
  <c r="QFC6" i="5"/>
  <c r="QFB6" i="5"/>
  <c r="QFA6" i="5"/>
  <c r="QEZ6" i="5"/>
  <c r="QEY6" i="5"/>
  <c r="QEX6" i="5"/>
  <c r="QEW6" i="5"/>
  <c r="QEV6" i="5"/>
  <c r="QEU6" i="5"/>
  <c r="QET6" i="5"/>
  <c r="QES6" i="5"/>
  <c r="QER6" i="5"/>
  <c r="QEQ6" i="5"/>
  <c r="QEP6" i="5"/>
  <c r="QEO6" i="5"/>
  <c r="QEN6" i="5"/>
  <c r="QEM6" i="5"/>
  <c r="QEL6" i="5"/>
  <c r="QEK6" i="5"/>
  <c r="QEJ6" i="5"/>
  <c r="QEI6" i="5"/>
  <c r="QEH6" i="5"/>
  <c r="QEG6" i="5"/>
  <c r="QEF6" i="5"/>
  <c r="QEE6" i="5"/>
  <c r="QED6" i="5"/>
  <c r="QEC6" i="5"/>
  <c r="QEB6" i="5"/>
  <c r="QEA6" i="5"/>
  <c r="QDZ6" i="5"/>
  <c r="QDY6" i="5"/>
  <c r="QDX6" i="5"/>
  <c r="QDW6" i="5"/>
  <c r="QDV6" i="5"/>
  <c r="QDU6" i="5"/>
  <c r="QDT6" i="5"/>
  <c r="QDS6" i="5"/>
  <c r="QDR6" i="5"/>
  <c r="QDQ6" i="5"/>
  <c r="QDP6" i="5"/>
  <c r="QDO6" i="5"/>
  <c r="QDN6" i="5"/>
  <c r="QDM6" i="5"/>
  <c r="QDL6" i="5"/>
  <c r="QDK6" i="5"/>
  <c r="QDJ6" i="5"/>
  <c r="QDI6" i="5"/>
  <c r="QDH6" i="5"/>
  <c r="QDG6" i="5"/>
  <c r="QDF6" i="5"/>
  <c r="QDE6" i="5"/>
  <c r="QDD6" i="5"/>
  <c r="QDC6" i="5"/>
  <c r="QDB6" i="5"/>
  <c r="QDA6" i="5"/>
  <c r="QCZ6" i="5"/>
  <c r="QCY6" i="5"/>
  <c r="QCX6" i="5"/>
  <c r="QCW6" i="5"/>
  <c r="QCV6" i="5"/>
  <c r="QCU6" i="5"/>
  <c r="QCT6" i="5"/>
  <c r="QCS6" i="5"/>
  <c r="QCR6" i="5"/>
  <c r="QCQ6" i="5"/>
  <c r="QCP6" i="5"/>
  <c r="QCO6" i="5"/>
  <c r="QCN6" i="5"/>
  <c r="QCM6" i="5"/>
  <c r="QCL6" i="5"/>
  <c r="QCK6" i="5"/>
  <c r="QCJ6" i="5"/>
  <c r="QCI6" i="5"/>
  <c r="QCH6" i="5"/>
  <c r="QCG6" i="5"/>
  <c r="QCF6" i="5"/>
  <c r="QCE6" i="5"/>
  <c r="QCD6" i="5"/>
  <c r="QCC6" i="5"/>
  <c r="QCB6" i="5"/>
  <c r="QCA6" i="5"/>
  <c r="QBZ6" i="5"/>
  <c r="QBY6" i="5"/>
  <c r="QBX6" i="5"/>
  <c r="QBW6" i="5"/>
  <c r="QBV6" i="5"/>
  <c r="QBU6" i="5"/>
  <c r="QBT6" i="5"/>
  <c r="QBS6" i="5"/>
  <c r="QBR6" i="5"/>
  <c r="QBQ6" i="5"/>
  <c r="QBP6" i="5"/>
  <c r="QBO6" i="5"/>
  <c r="QBN6" i="5"/>
  <c r="QBM6" i="5"/>
  <c r="QBL6" i="5"/>
  <c r="QBK6" i="5"/>
  <c r="QBJ6" i="5"/>
  <c r="QBI6" i="5"/>
  <c r="QBH6" i="5"/>
  <c r="QBG6" i="5"/>
  <c r="QBF6" i="5"/>
  <c r="QBE6" i="5"/>
  <c r="QBD6" i="5"/>
  <c r="QBC6" i="5"/>
  <c r="QBB6" i="5"/>
  <c r="QBA6" i="5"/>
  <c r="QAZ6" i="5"/>
  <c r="QAY6" i="5"/>
  <c r="QAX6" i="5"/>
  <c r="QAW6" i="5"/>
  <c r="QAV6" i="5"/>
  <c r="QAU6" i="5"/>
  <c r="QAT6" i="5"/>
  <c r="QAS6" i="5"/>
  <c r="QAR6" i="5"/>
  <c r="QAQ6" i="5"/>
  <c r="QAP6" i="5"/>
  <c r="QAO6" i="5"/>
  <c r="QAN6" i="5"/>
  <c r="QAM6" i="5"/>
  <c r="QAL6" i="5"/>
  <c r="QAK6" i="5"/>
  <c r="QAJ6" i="5"/>
  <c r="QAI6" i="5"/>
  <c r="QAH6" i="5"/>
  <c r="QAG6" i="5"/>
  <c r="QAF6" i="5"/>
  <c r="QAE6" i="5"/>
  <c r="QAD6" i="5"/>
  <c r="QAC6" i="5"/>
  <c r="QAB6" i="5"/>
  <c r="QAA6" i="5"/>
  <c r="PZZ6" i="5"/>
  <c r="PZY6" i="5"/>
  <c r="PZX6" i="5"/>
  <c r="PZW6" i="5"/>
  <c r="PZV6" i="5"/>
  <c r="PZU6" i="5"/>
  <c r="PZT6" i="5"/>
  <c r="PZS6" i="5"/>
  <c r="PZR6" i="5"/>
  <c r="PZQ6" i="5"/>
  <c r="PZP6" i="5"/>
  <c r="PZO6" i="5"/>
  <c r="PZN6" i="5"/>
  <c r="PZM6" i="5"/>
  <c r="PZL6" i="5"/>
  <c r="PZK6" i="5"/>
  <c r="PZJ6" i="5"/>
  <c r="PZI6" i="5"/>
  <c r="PZH6" i="5"/>
  <c r="PZG6" i="5"/>
  <c r="PZF6" i="5"/>
  <c r="PZE6" i="5"/>
  <c r="PZD6" i="5"/>
  <c r="PZC6" i="5"/>
  <c r="PZB6" i="5"/>
  <c r="PZA6" i="5"/>
  <c r="PYZ6" i="5"/>
  <c r="PYY6" i="5"/>
  <c r="PYX6" i="5"/>
  <c r="PYW6" i="5"/>
  <c r="PYV6" i="5"/>
  <c r="PYU6" i="5"/>
  <c r="PYT6" i="5"/>
  <c r="PYS6" i="5"/>
  <c r="PYR6" i="5"/>
  <c r="PYQ6" i="5"/>
  <c r="PYP6" i="5"/>
  <c r="PYO6" i="5"/>
  <c r="PYN6" i="5"/>
  <c r="PYM6" i="5"/>
  <c r="PYL6" i="5"/>
  <c r="PYK6" i="5"/>
  <c r="PYJ6" i="5"/>
  <c r="PYI6" i="5"/>
  <c r="PYH6" i="5"/>
  <c r="PYG6" i="5"/>
  <c r="PYF6" i="5"/>
  <c r="PYE6" i="5"/>
  <c r="PYD6" i="5"/>
  <c r="PYC6" i="5"/>
  <c r="PYB6" i="5"/>
  <c r="PYA6" i="5"/>
  <c r="PXZ6" i="5"/>
  <c r="PXY6" i="5"/>
  <c r="PXX6" i="5"/>
  <c r="PXW6" i="5"/>
  <c r="PXV6" i="5"/>
  <c r="PXU6" i="5"/>
  <c r="PXT6" i="5"/>
  <c r="PXS6" i="5"/>
  <c r="PXR6" i="5"/>
  <c r="PXQ6" i="5"/>
  <c r="PXP6" i="5"/>
  <c r="PXO6" i="5"/>
  <c r="PXN6" i="5"/>
  <c r="PXM6" i="5"/>
  <c r="PXL6" i="5"/>
  <c r="PXK6" i="5"/>
  <c r="PXJ6" i="5"/>
  <c r="PXI6" i="5"/>
  <c r="PXH6" i="5"/>
  <c r="PXG6" i="5"/>
  <c r="PXF6" i="5"/>
  <c r="PXE6" i="5"/>
  <c r="PXD6" i="5"/>
  <c r="PXC6" i="5"/>
  <c r="PXB6" i="5"/>
  <c r="PXA6" i="5"/>
  <c r="PWZ6" i="5"/>
  <c r="PWY6" i="5"/>
  <c r="PWX6" i="5"/>
  <c r="PWW6" i="5"/>
  <c r="PWV6" i="5"/>
  <c r="PWU6" i="5"/>
  <c r="PWT6" i="5"/>
  <c r="PWS6" i="5"/>
  <c r="PWR6" i="5"/>
  <c r="PWQ6" i="5"/>
  <c r="PWP6" i="5"/>
  <c r="PWO6" i="5"/>
  <c r="PWN6" i="5"/>
  <c r="PWM6" i="5"/>
  <c r="PWL6" i="5"/>
  <c r="PWK6" i="5"/>
  <c r="PWJ6" i="5"/>
  <c r="PWI6" i="5"/>
  <c r="PWH6" i="5"/>
  <c r="PWG6" i="5"/>
  <c r="PWF6" i="5"/>
  <c r="PWE6" i="5"/>
  <c r="PWD6" i="5"/>
  <c r="PWC6" i="5"/>
  <c r="PWB6" i="5"/>
  <c r="PWA6" i="5"/>
  <c r="PVZ6" i="5"/>
  <c r="PVY6" i="5"/>
  <c r="PVX6" i="5"/>
  <c r="PVW6" i="5"/>
  <c r="PVV6" i="5"/>
  <c r="PVU6" i="5"/>
  <c r="PVT6" i="5"/>
  <c r="PVS6" i="5"/>
  <c r="PVR6" i="5"/>
  <c r="PVQ6" i="5"/>
  <c r="PVP6" i="5"/>
  <c r="PVO6" i="5"/>
  <c r="PVN6" i="5"/>
  <c r="PVM6" i="5"/>
  <c r="PVL6" i="5"/>
  <c r="PVK6" i="5"/>
  <c r="PVJ6" i="5"/>
  <c r="PVI6" i="5"/>
  <c r="PVH6" i="5"/>
  <c r="PVG6" i="5"/>
  <c r="PVF6" i="5"/>
  <c r="PVE6" i="5"/>
  <c r="PVD6" i="5"/>
  <c r="PVC6" i="5"/>
  <c r="PVB6" i="5"/>
  <c r="PVA6" i="5"/>
  <c r="PUZ6" i="5"/>
  <c r="PUY6" i="5"/>
  <c r="PUX6" i="5"/>
  <c r="PUW6" i="5"/>
  <c r="PUV6" i="5"/>
  <c r="PUU6" i="5"/>
  <c r="PUT6" i="5"/>
  <c r="PUS6" i="5"/>
  <c r="PUR6" i="5"/>
  <c r="PUQ6" i="5"/>
  <c r="PUP6" i="5"/>
  <c r="PUO6" i="5"/>
  <c r="PUN6" i="5"/>
  <c r="PUM6" i="5"/>
  <c r="PUL6" i="5"/>
  <c r="PUK6" i="5"/>
  <c r="PUJ6" i="5"/>
  <c r="PUI6" i="5"/>
  <c r="PUH6" i="5"/>
  <c r="PUG6" i="5"/>
  <c r="PUF6" i="5"/>
  <c r="PUE6" i="5"/>
  <c r="PUD6" i="5"/>
  <c r="PUC6" i="5"/>
  <c r="PUB6" i="5"/>
  <c r="PUA6" i="5"/>
  <c r="PTZ6" i="5"/>
  <c r="PTY6" i="5"/>
  <c r="PTX6" i="5"/>
  <c r="PTW6" i="5"/>
  <c r="PTV6" i="5"/>
  <c r="PTU6" i="5"/>
  <c r="PTT6" i="5"/>
  <c r="PTS6" i="5"/>
  <c r="PTR6" i="5"/>
  <c r="PTQ6" i="5"/>
  <c r="PTP6" i="5"/>
  <c r="PTO6" i="5"/>
  <c r="PTN6" i="5"/>
  <c r="PTM6" i="5"/>
  <c r="PTL6" i="5"/>
  <c r="PTK6" i="5"/>
  <c r="PTJ6" i="5"/>
  <c r="PTI6" i="5"/>
  <c r="PTH6" i="5"/>
  <c r="PTG6" i="5"/>
  <c r="PTF6" i="5"/>
  <c r="PTE6" i="5"/>
  <c r="PTD6" i="5"/>
  <c r="PTC6" i="5"/>
  <c r="PTB6" i="5"/>
  <c r="PTA6" i="5"/>
  <c r="PSZ6" i="5"/>
  <c r="PSY6" i="5"/>
  <c r="PSX6" i="5"/>
  <c r="PSW6" i="5"/>
  <c r="PSV6" i="5"/>
  <c r="PSU6" i="5"/>
  <c r="PST6" i="5"/>
  <c r="PSS6" i="5"/>
  <c r="PSR6" i="5"/>
  <c r="PSQ6" i="5"/>
  <c r="PSP6" i="5"/>
  <c r="PSO6" i="5"/>
  <c r="PSN6" i="5"/>
  <c r="PSM6" i="5"/>
  <c r="PSL6" i="5"/>
  <c r="PSK6" i="5"/>
  <c r="PSJ6" i="5"/>
  <c r="PSI6" i="5"/>
  <c r="PSH6" i="5"/>
  <c r="PSG6" i="5"/>
  <c r="PSF6" i="5"/>
  <c r="PSE6" i="5"/>
  <c r="PSD6" i="5"/>
  <c r="PSC6" i="5"/>
  <c r="PSB6" i="5"/>
  <c r="PSA6" i="5"/>
  <c r="PRZ6" i="5"/>
  <c r="PRY6" i="5"/>
  <c r="PRX6" i="5"/>
  <c r="PRW6" i="5"/>
  <c r="PRV6" i="5"/>
  <c r="PRU6" i="5"/>
  <c r="PRT6" i="5"/>
  <c r="PRS6" i="5"/>
  <c r="PRR6" i="5"/>
  <c r="PRQ6" i="5"/>
  <c r="PRP6" i="5"/>
  <c r="PRO6" i="5"/>
  <c r="PRN6" i="5"/>
  <c r="PRM6" i="5"/>
  <c r="PRL6" i="5"/>
  <c r="PRK6" i="5"/>
  <c r="PRJ6" i="5"/>
  <c r="PRI6" i="5"/>
  <c r="PRH6" i="5"/>
  <c r="PRG6" i="5"/>
  <c r="PRF6" i="5"/>
  <c r="PRE6" i="5"/>
  <c r="PRD6" i="5"/>
  <c r="PRC6" i="5"/>
  <c r="PRB6" i="5"/>
  <c r="PRA6" i="5"/>
  <c r="PQZ6" i="5"/>
  <c r="PQY6" i="5"/>
  <c r="PQX6" i="5"/>
  <c r="PQW6" i="5"/>
  <c r="PQV6" i="5"/>
  <c r="PQU6" i="5"/>
  <c r="PQT6" i="5"/>
  <c r="PQS6" i="5"/>
  <c r="PQR6" i="5"/>
  <c r="PQQ6" i="5"/>
  <c r="PQP6" i="5"/>
  <c r="PQO6" i="5"/>
  <c r="PQN6" i="5"/>
  <c r="PQM6" i="5"/>
  <c r="PQL6" i="5"/>
  <c r="PQK6" i="5"/>
  <c r="PQJ6" i="5"/>
  <c r="PQI6" i="5"/>
  <c r="PQH6" i="5"/>
  <c r="PQG6" i="5"/>
  <c r="PQF6" i="5"/>
  <c r="PQE6" i="5"/>
  <c r="PQD6" i="5"/>
  <c r="PQC6" i="5"/>
  <c r="PQB6" i="5"/>
  <c r="PQA6" i="5"/>
  <c r="PPZ6" i="5"/>
  <c r="PPY6" i="5"/>
  <c r="PPX6" i="5"/>
  <c r="PPW6" i="5"/>
  <c r="PPV6" i="5"/>
  <c r="PPU6" i="5"/>
  <c r="PPT6" i="5"/>
  <c r="PPS6" i="5"/>
  <c r="PPR6" i="5"/>
  <c r="PPQ6" i="5"/>
  <c r="PPP6" i="5"/>
  <c r="PPO6" i="5"/>
  <c r="PPN6" i="5"/>
  <c r="PPM6" i="5"/>
  <c r="PPL6" i="5"/>
  <c r="PPK6" i="5"/>
  <c r="PPJ6" i="5"/>
  <c r="PPI6" i="5"/>
  <c r="PPH6" i="5"/>
  <c r="PPG6" i="5"/>
  <c r="PPF6" i="5"/>
  <c r="PPE6" i="5"/>
  <c r="PPD6" i="5"/>
  <c r="PPC6" i="5"/>
  <c r="PPB6" i="5"/>
  <c r="PPA6" i="5"/>
  <c r="POZ6" i="5"/>
  <c r="POY6" i="5"/>
  <c r="POX6" i="5"/>
  <c r="POW6" i="5"/>
  <c r="POV6" i="5"/>
  <c r="POU6" i="5"/>
  <c r="POT6" i="5"/>
  <c r="POS6" i="5"/>
  <c r="POR6" i="5"/>
  <c r="POQ6" i="5"/>
  <c r="POP6" i="5"/>
  <c r="POO6" i="5"/>
  <c r="PON6" i="5"/>
  <c r="POM6" i="5"/>
  <c r="POL6" i="5"/>
  <c r="POK6" i="5"/>
  <c r="POJ6" i="5"/>
  <c r="POI6" i="5"/>
  <c r="POH6" i="5"/>
  <c r="POG6" i="5"/>
  <c r="POF6" i="5"/>
  <c r="POE6" i="5"/>
  <c r="POD6" i="5"/>
  <c r="POC6" i="5"/>
  <c r="POB6" i="5"/>
  <c r="POA6" i="5"/>
  <c r="PNZ6" i="5"/>
  <c r="PNY6" i="5"/>
  <c r="PNX6" i="5"/>
  <c r="PNW6" i="5"/>
  <c r="PNV6" i="5"/>
  <c r="PNU6" i="5"/>
  <c r="PNT6" i="5"/>
  <c r="PNS6" i="5"/>
  <c r="PNR6" i="5"/>
  <c r="PNQ6" i="5"/>
  <c r="PNP6" i="5"/>
  <c r="PNO6" i="5"/>
  <c r="PNN6" i="5"/>
  <c r="PNM6" i="5"/>
  <c r="PNL6" i="5"/>
  <c r="PNK6" i="5"/>
  <c r="PNJ6" i="5"/>
  <c r="PNI6" i="5"/>
  <c r="PNH6" i="5"/>
  <c r="PNG6" i="5"/>
  <c r="PNF6" i="5"/>
  <c r="PNE6" i="5"/>
  <c r="PND6" i="5"/>
  <c r="PNC6" i="5"/>
  <c r="PNB6" i="5"/>
  <c r="PNA6" i="5"/>
  <c r="PMZ6" i="5"/>
  <c r="PMY6" i="5"/>
  <c r="PMX6" i="5"/>
  <c r="PMW6" i="5"/>
  <c r="PMV6" i="5"/>
  <c r="PMU6" i="5"/>
  <c r="PMT6" i="5"/>
  <c r="PMS6" i="5"/>
  <c r="PMR6" i="5"/>
  <c r="PMQ6" i="5"/>
  <c r="PMP6" i="5"/>
  <c r="PMO6" i="5"/>
  <c r="PMN6" i="5"/>
  <c r="PMM6" i="5"/>
  <c r="PML6" i="5"/>
  <c r="PMK6" i="5"/>
  <c r="PMJ6" i="5"/>
  <c r="PMI6" i="5"/>
  <c r="PMH6" i="5"/>
  <c r="PMG6" i="5"/>
  <c r="PMF6" i="5"/>
  <c r="PME6" i="5"/>
  <c r="PMD6" i="5"/>
  <c r="PMC6" i="5"/>
  <c r="PMB6" i="5"/>
  <c r="PMA6" i="5"/>
  <c r="PLZ6" i="5"/>
  <c r="PLY6" i="5"/>
  <c r="PLX6" i="5"/>
  <c r="PLW6" i="5"/>
  <c r="PLV6" i="5"/>
  <c r="PLU6" i="5"/>
  <c r="PLT6" i="5"/>
  <c r="PLS6" i="5"/>
  <c r="PLR6" i="5"/>
  <c r="PLQ6" i="5"/>
  <c r="PLP6" i="5"/>
  <c r="PLO6" i="5"/>
  <c r="PLN6" i="5"/>
  <c r="PLM6" i="5"/>
  <c r="PLL6" i="5"/>
  <c r="PLK6" i="5"/>
  <c r="PLJ6" i="5"/>
  <c r="PLI6" i="5"/>
  <c r="PLH6" i="5"/>
  <c r="PLG6" i="5"/>
  <c r="PLF6" i="5"/>
  <c r="PLE6" i="5"/>
  <c r="PLD6" i="5"/>
  <c r="PLC6" i="5"/>
  <c r="PLB6" i="5"/>
  <c r="PLA6" i="5"/>
  <c r="PKZ6" i="5"/>
  <c r="PKY6" i="5"/>
  <c r="PKX6" i="5"/>
  <c r="PKW6" i="5"/>
  <c r="PKV6" i="5"/>
  <c r="PKU6" i="5"/>
  <c r="PKT6" i="5"/>
  <c r="PKS6" i="5"/>
  <c r="PKR6" i="5"/>
  <c r="PKQ6" i="5"/>
  <c r="PKP6" i="5"/>
  <c r="PKO6" i="5"/>
  <c r="PKN6" i="5"/>
  <c r="PKM6" i="5"/>
  <c r="PKL6" i="5"/>
  <c r="PKK6" i="5"/>
  <c r="PKJ6" i="5"/>
  <c r="PKI6" i="5"/>
  <c r="PKH6" i="5"/>
  <c r="PKG6" i="5"/>
  <c r="PKF6" i="5"/>
  <c r="PKE6" i="5"/>
  <c r="PKD6" i="5"/>
  <c r="PKC6" i="5"/>
  <c r="PKB6" i="5"/>
  <c r="PKA6" i="5"/>
  <c r="PJZ6" i="5"/>
  <c r="PJY6" i="5"/>
  <c r="PJX6" i="5"/>
  <c r="PJW6" i="5"/>
  <c r="PJV6" i="5"/>
  <c r="PJU6" i="5"/>
  <c r="PJT6" i="5"/>
  <c r="PJS6" i="5"/>
  <c r="PJR6" i="5"/>
  <c r="PJQ6" i="5"/>
  <c r="PJP6" i="5"/>
  <c r="PJO6" i="5"/>
  <c r="PJN6" i="5"/>
  <c r="PJM6" i="5"/>
  <c r="PJL6" i="5"/>
  <c r="PJK6" i="5"/>
  <c r="PJJ6" i="5"/>
  <c r="PJI6" i="5"/>
  <c r="PJH6" i="5"/>
  <c r="PJG6" i="5"/>
  <c r="PJF6" i="5"/>
  <c r="PJE6" i="5"/>
  <c r="PJD6" i="5"/>
  <c r="PJC6" i="5"/>
  <c r="PJB6" i="5"/>
  <c r="PJA6" i="5"/>
  <c r="PIZ6" i="5"/>
  <c r="PIY6" i="5"/>
  <c r="PIX6" i="5"/>
  <c r="PIW6" i="5"/>
  <c r="PIV6" i="5"/>
  <c r="PIU6" i="5"/>
  <c r="PIT6" i="5"/>
  <c r="PIS6" i="5"/>
  <c r="PIR6" i="5"/>
  <c r="PIQ6" i="5"/>
  <c r="PIP6" i="5"/>
  <c r="PIO6" i="5"/>
  <c r="PIN6" i="5"/>
  <c r="PIM6" i="5"/>
  <c r="PIL6" i="5"/>
  <c r="PIK6" i="5"/>
  <c r="PIJ6" i="5"/>
  <c r="PII6" i="5"/>
  <c r="PIH6" i="5"/>
  <c r="PIG6" i="5"/>
  <c r="PIF6" i="5"/>
  <c r="PIE6" i="5"/>
  <c r="PID6" i="5"/>
  <c r="PIC6" i="5"/>
  <c r="PIB6" i="5"/>
  <c r="PIA6" i="5"/>
  <c r="PHZ6" i="5"/>
  <c r="PHY6" i="5"/>
  <c r="PHX6" i="5"/>
  <c r="PHW6" i="5"/>
  <c r="PHV6" i="5"/>
  <c r="PHU6" i="5"/>
  <c r="PHT6" i="5"/>
  <c r="PHS6" i="5"/>
  <c r="PHR6" i="5"/>
  <c r="PHQ6" i="5"/>
  <c r="PHP6" i="5"/>
  <c r="PHO6" i="5"/>
  <c r="PHN6" i="5"/>
  <c r="PHM6" i="5"/>
  <c r="PHL6" i="5"/>
  <c r="PHK6" i="5"/>
  <c r="PHJ6" i="5"/>
  <c r="PHI6" i="5"/>
  <c r="PHH6" i="5"/>
  <c r="PHG6" i="5"/>
  <c r="PHF6" i="5"/>
  <c r="PHE6" i="5"/>
  <c r="PHD6" i="5"/>
  <c r="PHC6" i="5"/>
  <c r="PHB6" i="5"/>
  <c r="PHA6" i="5"/>
  <c r="PGZ6" i="5"/>
  <c r="PGY6" i="5"/>
  <c r="PGX6" i="5"/>
  <c r="PGW6" i="5"/>
  <c r="PGV6" i="5"/>
  <c r="PGU6" i="5"/>
  <c r="PGT6" i="5"/>
  <c r="PGS6" i="5"/>
  <c r="PGR6" i="5"/>
  <c r="PGQ6" i="5"/>
  <c r="PGP6" i="5"/>
  <c r="PGO6" i="5"/>
  <c r="PGN6" i="5"/>
  <c r="PGM6" i="5"/>
  <c r="PGL6" i="5"/>
  <c r="PGK6" i="5"/>
  <c r="PGJ6" i="5"/>
  <c r="PGI6" i="5"/>
  <c r="PGH6" i="5"/>
  <c r="PGG6" i="5"/>
  <c r="PGF6" i="5"/>
  <c r="PGE6" i="5"/>
  <c r="PGD6" i="5"/>
  <c r="PGC6" i="5"/>
  <c r="PGB6" i="5"/>
  <c r="PGA6" i="5"/>
  <c r="PFZ6" i="5"/>
  <c r="PFY6" i="5"/>
  <c r="PFX6" i="5"/>
  <c r="PFW6" i="5"/>
  <c r="PFV6" i="5"/>
  <c r="PFU6" i="5"/>
  <c r="PFT6" i="5"/>
  <c r="PFS6" i="5"/>
  <c r="PFR6" i="5"/>
  <c r="PFQ6" i="5"/>
  <c r="PFP6" i="5"/>
  <c r="PFO6" i="5"/>
  <c r="PFN6" i="5"/>
  <c r="PFM6" i="5"/>
  <c r="PFL6" i="5"/>
  <c r="PFK6" i="5"/>
  <c r="PFJ6" i="5"/>
  <c r="PFI6" i="5"/>
  <c r="PFH6" i="5"/>
  <c r="PFG6" i="5"/>
  <c r="PFF6" i="5"/>
  <c r="PFE6" i="5"/>
  <c r="PFD6" i="5"/>
  <c r="PFC6" i="5"/>
  <c r="PFB6" i="5"/>
  <c r="PFA6" i="5"/>
  <c r="PEZ6" i="5"/>
  <c r="PEY6" i="5"/>
  <c r="PEX6" i="5"/>
  <c r="PEW6" i="5"/>
  <c r="PEV6" i="5"/>
  <c r="PEU6" i="5"/>
  <c r="PET6" i="5"/>
  <c r="PES6" i="5"/>
  <c r="PER6" i="5"/>
  <c r="PEQ6" i="5"/>
  <c r="PEP6" i="5"/>
  <c r="PEO6" i="5"/>
  <c r="PEN6" i="5"/>
  <c r="PEM6" i="5"/>
  <c r="PEL6" i="5"/>
  <c r="PEK6" i="5"/>
  <c r="PEJ6" i="5"/>
  <c r="PEI6" i="5"/>
  <c r="PEH6" i="5"/>
  <c r="PEG6" i="5"/>
  <c r="PEF6" i="5"/>
  <c r="PEE6" i="5"/>
  <c r="PED6" i="5"/>
  <c r="PEC6" i="5"/>
  <c r="PEB6" i="5"/>
  <c r="PEA6" i="5"/>
  <c r="PDZ6" i="5"/>
  <c r="PDY6" i="5"/>
  <c r="PDX6" i="5"/>
  <c r="PDW6" i="5"/>
  <c r="PDV6" i="5"/>
  <c r="PDU6" i="5"/>
  <c r="PDT6" i="5"/>
  <c r="PDS6" i="5"/>
  <c r="PDR6" i="5"/>
  <c r="PDQ6" i="5"/>
  <c r="PDP6" i="5"/>
  <c r="PDO6" i="5"/>
  <c r="PDN6" i="5"/>
  <c r="PDM6" i="5"/>
  <c r="PDL6" i="5"/>
  <c r="PDK6" i="5"/>
  <c r="PDJ6" i="5"/>
  <c r="PDI6" i="5"/>
  <c r="PDH6" i="5"/>
  <c r="PDG6" i="5"/>
  <c r="PDF6" i="5"/>
  <c r="PDE6" i="5"/>
  <c r="PDD6" i="5"/>
  <c r="PDC6" i="5"/>
  <c r="PDB6" i="5"/>
  <c r="PDA6" i="5"/>
  <c r="PCZ6" i="5"/>
  <c r="PCY6" i="5"/>
  <c r="PCX6" i="5"/>
  <c r="PCW6" i="5"/>
  <c r="PCV6" i="5"/>
  <c r="PCU6" i="5"/>
  <c r="PCT6" i="5"/>
  <c r="PCS6" i="5"/>
  <c r="PCR6" i="5"/>
  <c r="PCQ6" i="5"/>
  <c r="PCP6" i="5"/>
  <c r="PCO6" i="5"/>
  <c r="PCN6" i="5"/>
  <c r="PCM6" i="5"/>
  <c r="PCL6" i="5"/>
  <c r="PCK6" i="5"/>
  <c r="PCJ6" i="5"/>
  <c r="PCI6" i="5"/>
  <c r="PCH6" i="5"/>
  <c r="PCG6" i="5"/>
  <c r="PCF6" i="5"/>
  <c r="PCE6" i="5"/>
  <c r="PCD6" i="5"/>
  <c r="PCC6" i="5"/>
  <c r="PCB6" i="5"/>
  <c r="PCA6" i="5"/>
  <c r="PBZ6" i="5"/>
  <c r="PBY6" i="5"/>
  <c r="PBX6" i="5"/>
  <c r="PBW6" i="5"/>
  <c r="PBV6" i="5"/>
  <c r="PBU6" i="5"/>
  <c r="PBT6" i="5"/>
  <c r="PBS6" i="5"/>
  <c r="PBR6" i="5"/>
  <c r="PBQ6" i="5"/>
  <c r="PBP6" i="5"/>
  <c r="PBO6" i="5"/>
  <c r="PBN6" i="5"/>
  <c r="PBM6" i="5"/>
  <c r="PBL6" i="5"/>
  <c r="PBK6" i="5"/>
  <c r="PBJ6" i="5"/>
  <c r="PBI6" i="5"/>
  <c r="PBH6" i="5"/>
  <c r="PBG6" i="5"/>
  <c r="PBF6" i="5"/>
  <c r="PBE6" i="5"/>
  <c r="PBD6" i="5"/>
  <c r="PBC6" i="5"/>
  <c r="PBB6" i="5"/>
  <c r="PBA6" i="5"/>
  <c r="PAZ6" i="5"/>
  <c r="PAY6" i="5"/>
  <c r="PAX6" i="5"/>
  <c r="PAW6" i="5"/>
  <c r="PAV6" i="5"/>
  <c r="PAU6" i="5"/>
  <c r="PAT6" i="5"/>
  <c r="PAS6" i="5"/>
  <c r="PAR6" i="5"/>
  <c r="PAQ6" i="5"/>
  <c r="PAP6" i="5"/>
  <c r="PAO6" i="5"/>
  <c r="PAN6" i="5"/>
  <c r="PAM6" i="5"/>
  <c r="PAL6" i="5"/>
  <c r="PAK6" i="5"/>
  <c r="PAJ6" i="5"/>
  <c r="PAI6" i="5"/>
  <c r="PAH6" i="5"/>
  <c r="PAG6" i="5"/>
  <c r="PAF6" i="5"/>
  <c r="PAE6" i="5"/>
  <c r="PAD6" i="5"/>
  <c r="PAC6" i="5"/>
  <c r="PAB6" i="5"/>
  <c r="PAA6" i="5"/>
  <c r="OZZ6" i="5"/>
  <c r="OZY6" i="5"/>
  <c r="OZX6" i="5"/>
  <c r="OZW6" i="5"/>
  <c r="OZV6" i="5"/>
  <c r="OZU6" i="5"/>
  <c r="OZT6" i="5"/>
  <c r="OZS6" i="5"/>
  <c r="OZR6" i="5"/>
  <c r="OZQ6" i="5"/>
  <c r="OZP6" i="5"/>
  <c r="OZO6" i="5"/>
  <c r="OZN6" i="5"/>
  <c r="OZM6" i="5"/>
  <c r="OZL6" i="5"/>
  <c r="OZK6" i="5"/>
  <c r="OZJ6" i="5"/>
  <c r="OZI6" i="5"/>
  <c r="OZH6" i="5"/>
  <c r="OZG6" i="5"/>
  <c r="OZF6" i="5"/>
  <c r="OZE6" i="5"/>
  <c r="OZD6" i="5"/>
  <c r="OZC6" i="5"/>
  <c r="OZB6" i="5"/>
  <c r="OZA6" i="5"/>
  <c r="OYZ6" i="5"/>
  <c r="OYY6" i="5"/>
  <c r="OYX6" i="5"/>
  <c r="OYW6" i="5"/>
  <c r="OYV6" i="5"/>
  <c r="OYU6" i="5"/>
  <c r="OYT6" i="5"/>
  <c r="OYS6" i="5"/>
  <c r="OYR6" i="5"/>
  <c r="OYQ6" i="5"/>
  <c r="OYP6" i="5"/>
  <c r="OYO6" i="5"/>
  <c r="OYN6" i="5"/>
  <c r="OYM6" i="5"/>
  <c r="OYL6" i="5"/>
  <c r="OYK6" i="5"/>
  <c r="OYJ6" i="5"/>
  <c r="OYI6" i="5"/>
  <c r="OYH6" i="5"/>
  <c r="OYG6" i="5"/>
  <c r="OYF6" i="5"/>
  <c r="OYE6" i="5"/>
  <c r="OYD6" i="5"/>
  <c r="OYC6" i="5"/>
  <c r="OYB6" i="5"/>
  <c r="OYA6" i="5"/>
  <c r="OXZ6" i="5"/>
  <c r="OXY6" i="5"/>
  <c r="OXX6" i="5"/>
  <c r="OXW6" i="5"/>
  <c r="OXV6" i="5"/>
  <c r="OXU6" i="5"/>
  <c r="OXT6" i="5"/>
  <c r="OXS6" i="5"/>
  <c r="OXR6" i="5"/>
  <c r="OXQ6" i="5"/>
  <c r="OXP6" i="5"/>
  <c r="OXO6" i="5"/>
  <c r="OXN6" i="5"/>
  <c r="OXM6" i="5"/>
  <c r="OXL6" i="5"/>
  <c r="OXK6" i="5"/>
  <c r="OXJ6" i="5"/>
  <c r="OXI6" i="5"/>
  <c r="OXH6" i="5"/>
  <c r="OXG6" i="5"/>
  <c r="OXF6" i="5"/>
  <c r="OXE6" i="5"/>
  <c r="OXD6" i="5"/>
  <c r="OXC6" i="5"/>
  <c r="OXB6" i="5"/>
  <c r="OXA6" i="5"/>
  <c r="OWZ6" i="5"/>
  <c r="OWY6" i="5"/>
  <c r="OWX6" i="5"/>
  <c r="OWW6" i="5"/>
  <c r="OWV6" i="5"/>
  <c r="OWU6" i="5"/>
  <c r="OWT6" i="5"/>
  <c r="OWS6" i="5"/>
  <c r="OWR6" i="5"/>
  <c r="OWQ6" i="5"/>
  <c r="OWP6" i="5"/>
  <c r="OWO6" i="5"/>
  <c r="OWN6" i="5"/>
  <c r="OWM6" i="5"/>
  <c r="OWL6" i="5"/>
  <c r="OWK6" i="5"/>
  <c r="OWJ6" i="5"/>
  <c r="OWI6" i="5"/>
  <c r="OWH6" i="5"/>
  <c r="OWG6" i="5"/>
  <c r="OWF6" i="5"/>
  <c r="OWE6" i="5"/>
  <c r="OWD6" i="5"/>
  <c r="OWC6" i="5"/>
  <c r="OWB6" i="5"/>
  <c r="OWA6" i="5"/>
  <c r="OVZ6" i="5"/>
  <c r="OVY6" i="5"/>
  <c r="OVX6" i="5"/>
  <c r="OVW6" i="5"/>
  <c r="OVV6" i="5"/>
  <c r="OVU6" i="5"/>
  <c r="OVT6" i="5"/>
  <c r="OVS6" i="5"/>
  <c r="OVR6" i="5"/>
  <c r="OVQ6" i="5"/>
  <c r="OVP6" i="5"/>
  <c r="OVO6" i="5"/>
  <c r="OVN6" i="5"/>
  <c r="OVM6" i="5"/>
  <c r="OVL6" i="5"/>
  <c r="OVK6" i="5"/>
  <c r="OVJ6" i="5"/>
  <c r="OVI6" i="5"/>
  <c r="OVH6" i="5"/>
  <c r="OVG6" i="5"/>
  <c r="OVF6" i="5"/>
  <c r="OVE6" i="5"/>
  <c r="OVD6" i="5"/>
  <c r="OVC6" i="5"/>
  <c r="OVB6" i="5"/>
  <c r="OVA6" i="5"/>
  <c r="OUZ6" i="5"/>
  <c r="OUY6" i="5"/>
  <c r="OUX6" i="5"/>
  <c r="OUW6" i="5"/>
  <c r="OUV6" i="5"/>
  <c r="OUU6" i="5"/>
  <c r="OUT6" i="5"/>
  <c r="OUS6" i="5"/>
  <c r="OUR6" i="5"/>
  <c r="OUQ6" i="5"/>
  <c r="OUP6" i="5"/>
  <c r="OUO6" i="5"/>
  <c r="OUN6" i="5"/>
  <c r="OUM6" i="5"/>
  <c r="OUL6" i="5"/>
  <c r="OUK6" i="5"/>
  <c r="OUJ6" i="5"/>
  <c r="OUI6" i="5"/>
  <c r="OUH6" i="5"/>
  <c r="OUG6" i="5"/>
  <c r="OUF6" i="5"/>
  <c r="OUE6" i="5"/>
  <c r="OUD6" i="5"/>
  <c r="OUC6" i="5"/>
  <c r="OUB6" i="5"/>
  <c r="OUA6" i="5"/>
  <c r="OTZ6" i="5"/>
  <c r="OTY6" i="5"/>
  <c r="OTX6" i="5"/>
  <c r="OTW6" i="5"/>
  <c r="OTV6" i="5"/>
  <c r="OTU6" i="5"/>
  <c r="OTT6" i="5"/>
  <c r="OTS6" i="5"/>
  <c r="OTR6" i="5"/>
  <c r="OTQ6" i="5"/>
  <c r="OTP6" i="5"/>
  <c r="OTO6" i="5"/>
  <c r="OTN6" i="5"/>
  <c r="OTM6" i="5"/>
  <c r="OTL6" i="5"/>
  <c r="OTK6" i="5"/>
  <c r="OTJ6" i="5"/>
  <c r="OTI6" i="5"/>
  <c r="OTH6" i="5"/>
  <c r="OTG6" i="5"/>
  <c r="OTF6" i="5"/>
  <c r="OTE6" i="5"/>
  <c r="OTD6" i="5"/>
  <c r="OTC6" i="5"/>
  <c r="OTB6" i="5"/>
  <c r="OTA6" i="5"/>
  <c r="OSZ6" i="5"/>
  <c r="OSY6" i="5"/>
  <c r="OSX6" i="5"/>
  <c r="OSW6" i="5"/>
  <c r="OSV6" i="5"/>
  <c r="OSU6" i="5"/>
  <c r="OST6" i="5"/>
  <c r="OSS6" i="5"/>
  <c r="OSR6" i="5"/>
  <c r="OSQ6" i="5"/>
  <c r="OSP6" i="5"/>
  <c r="OSO6" i="5"/>
  <c r="OSN6" i="5"/>
  <c r="OSM6" i="5"/>
  <c r="OSL6" i="5"/>
  <c r="OSK6" i="5"/>
  <c r="OSJ6" i="5"/>
  <c r="OSI6" i="5"/>
  <c r="OSH6" i="5"/>
  <c r="OSG6" i="5"/>
  <c r="OSF6" i="5"/>
  <c r="OSE6" i="5"/>
  <c r="OSD6" i="5"/>
  <c r="OSC6" i="5"/>
  <c r="OSB6" i="5"/>
  <c r="OSA6" i="5"/>
  <c r="ORZ6" i="5"/>
  <c r="ORY6" i="5"/>
  <c r="ORX6" i="5"/>
  <c r="ORW6" i="5"/>
  <c r="ORV6" i="5"/>
  <c r="ORU6" i="5"/>
  <c r="ORT6" i="5"/>
  <c r="ORS6" i="5"/>
  <c r="ORR6" i="5"/>
  <c r="ORQ6" i="5"/>
  <c r="ORP6" i="5"/>
  <c r="ORO6" i="5"/>
  <c r="ORN6" i="5"/>
  <c r="ORM6" i="5"/>
  <c r="ORL6" i="5"/>
  <c r="ORK6" i="5"/>
  <c r="ORJ6" i="5"/>
  <c r="ORI6" i="5"/>
  <c r="ORH6" i="5"/>
  <c r="ORG6" i="5"/>
  <c r="ORF6" i="5"/>
  <c r="ORE6" i="5"/>
  <c r="ORD6" i="5"/>
  <c r="ORC6" i="5"/>
  <c r="ORB6" i="5"/>
  <c r="ORA6" i="5"/>
  <c r="OQZ6" i="5"/>
  <c r="OQY6" i="5"/>
  <c r="OQX6" i="5"/>
  <c r="OQW6" i="5"/>
  <c r="OQV6" i="5"/>
  <c r="OQU6" i="5"/>
  <c r="OQT6" i="5"/>
  <c r="OQS6" i="5"/>
  <c r="OQR6" i="5"/>
  <c r="OQQ6" i="5"/>
  <c r="OQP6" i="5"/>
  <c r="OQO6" i="5"/>
  <c r="OQN6" i="5"/>
  <c r="OQM6" i="5"/>
  <c r="OQL6" i="5"/>
  <c r="OQK6" i="5"/>
  <c r="OQJ6" i="5"/>
  <c r="OQI6" i="5"/>
  <c r="OQH6" i="5"/>
  <c r="OQG6" i="5"/>
  <c r="OQF6" i="5"/>
  <c r="OQE6" i="5"/>
  <c r="OQD6" i="5"/>
  <c r="OQC6" i="5"/>
  <c r="OQB6" i="5"/>
  <c r="OQA6" i="5"/>
  <c r="OPZ6" i="5"/>
  <c r="OPY6" i="5"/>
  <c r="OPX6" i="5"/>
  <c r="OPW6" i="5"/>
  <c r="OPV6" i="5"/>
  <c r="OPU6" i="5"/>
  <c r="OPT6" i="5"/>
  <c r="OPS6" i="5"/>
  <c r="OPR6" i="5"/>
  <c r="OPQ6" i="5"/>
  <c r="OPP6" i="5"/>
  <c r="OPO6" i="5"/>
  <c r="OPN6" i="5"/>
  <c r="OPM6" i="5"/>
  <c r="OPL6" i="5"/>
  <c r="OPK6" i="5"/>
  <c r="OPJ6" i="5"/>
  <c r="OPI6" i="5"/>
  <c r="OPH6" i="5"/>
  <c r="OPG6" i="5"/>
  <c r="OPF6" i="5"/>
  <c r="OPE6" i="5"/>
  <c r="OPD6" i="5"/>
  <c r="OPC6" i="5"/>
  <c r="OPB6" i="5"/>
  <c r="OPA6" i="5"/>
  <c r="OOZ6" i="5"/>
  <c r="OOY6" i="5"/>
  <c r="OOX6" i="5"/>
  <c r="OOW6" i="5"/>
  <c r="OOV6" i="5"/>
  <c r="OOU6" i="5"/>
  <c r="OOT6" i="5"/>
  <c r="OOS6" i="5"/>
  <c r="OOR6" i="5"/>
  <c r="OOQ6" i="5"/>
  <c r="OOP6" i="5"/>
  <c r="OOO6" i="5"/>
  <c r="OON6" i="5"/>
  <c r="OOM6" i="5"/>
  <c r="OOL6" i="5"/>
  <c r="OOK6" i="5"/>
  <c r="OOJ6" i="5"/>
  <c r="OOI6" i="5"/>
  <c r="OOH6" i="5"/>
  <c r="OOG6" i="5"/>
  <c r="OOF6" i="5"/>
  <c r="OOE6" i="5"/>
  <c r="OOD6" i="5"/>
  <c r="OOC6" i="5"/>
  <c r="OOB6" i="5"/>
  <c r="OOA6" i="5"/>
  <c r="ONZ6" i="5"/>
  <c r="ONY6" i="5"/>
  <c r="ONX6" i="5"/>
  <c r="ONW6" i="5"/>
  <c r="ONV6" i="5"/>
  <c r="ONU6" i="5"/>
  <c r="ONT6" i="5"/>
  <c r="ONS6" i="5"/>
  <c r="ONR6" i="5"/>
  <c r="ONQ6" i="5"/>
  <c r="ONP6" i="5"/>
  <c r="ONO6" i="5"/>
  <c r="ONN6" i="5"/>
  <c r="ONM6" i="5"/>
  <c r="ONL6" i="5"/>
  <c r="ONK6" i="5"/>
  <c r="ONJ6" i="5"/>
  <c r="ONI6" i="5"/>
  <c r="ONH6" i="5"/>
  <c r="ONG6" i="5"/>
  <c r="ONF6" i="5"/>
  <c r="ONE6" i="5"/>
  <c r="OND6" i="5"/>
  <c r="ONC6" i="5"/>
  <c r="ONB6" i="5"/>
  <c r="ONA6" i="5"/>
  <c r="OMZ6" i="5"/>
  <c r="OMY6" i="5"/>
  <c r="OMX6" i="5"/>
  <c r="OMW6" i="5"/>
  <c r="OMV6" i="5"/>
  <c r="OMU6" i="5"/>
  <c r="OMT6" i="5"/>
  <c r="OMS6" i="5"/>
  <c r="OMR6" i="5"/>
  <c r="OMQ6" i="5"/>
  <c r="OMP6" i="5"/>
  <c r="OMO6" i="5"/>
  <c r="OMN6" i="5"/>
  <c r="OMM6" i="5"/>
  <c r="OML6" i="5"/>
  <c r="OMK6" i="5"/>
  <c r="OMJ6" i="5"/>
  <c r="OMI6" i="5"/>
  <c r="OMH6" i="5"/>
  <c r="OMG6" i="5"/>
  <c r="OMF6" i="5"/>
  <c r="OME6" i="5"/>
  <c r="OMD6" i="5"/>
  <c r="OMC6" i="5"/>
  <c r="OMB6" i="5"/>
  <c r="OMA6" i="5"/>
  <c r="OLZ6" i="5"/>
  <c r="OLY6" i="5"/>
  <c r="OLX6" i="5"/>
  <c r="OLW6" i="5"/>
  <c r="OLV6" i="5"/>
  <c r="OLU6" i="5"/>
  <c r="OLT6" i="5"/>
  <c r="OLS6" i="5"/>
  <c r="OLR6" i="5"/>
  <c r="OLQ6" i="5"/>
  <c r="OLP6" i="5"/>
  <c r="OLO6" i="5"/>
  <c r="OLN6" i="5"/>
  <c r="OLM6" i="5"/>
  <c r="OLL6" i="5"/>
  <c r="OLK6" i="5"/>
  <c r="OLJ6" i="5"/>
  <c r="OLI6" i="5"/>
  <c r="OLH6" i="5"/>
  <c r="OLG6" i="5"/>
  <c r="OLF6" i="5"/>
  <c r="OLE6" i="5"/>
  <c r="OLD6" i="5"/>
  <c r="OLC6" i="5"/>
  <c r="OLB6" i="5"/>
  <c r="OLA6" i="5"/>
  <c r="OKZ6" i="5"/>
  <c r="OKY6" i="5"/>
  <c r="OKX6" i="5"/>
  <c r="OKW6" i="5"/>
  <c r="OKV6" i="5"/>
  <c r="OKU6" i="5"/>
  <c r="OKT6" i="5"/>
  <c r="OKS6" i="5"/>
  <c r="OKR6" i="5"/>
  <c r="OKQ6" i="5"/>
  <c r="OKP6" i="5"/>
  <c r="OKO6" i="5"/>
  <c r="OKN6" i="5"/>
  <c r="OKM6" i="5"/>
  <c r="OKL6" i="5"/>
  <c r="OKK6" i="5"/>
  <c r="OKJ6" i="5"/>
  <c r="OKI6" i="5"/>
  <c r="OKH6" i="5"/>
  <c r="OKG6" i="5"/>
  <c r="OKF6" i="5"/>
  <c r="OKE6" i="5"/>
  <c r="OKD6" i="5"/>
  <c r="OKC6" i="5"/>
  <c r="OKB6" i="5"/>
  <c r="OKA6" i="5"/>
  <c r="OJZ6" i="5"/>
  <c r="OJY6" i="5"/>
  <c r="OJX6" i="5"/>
  <c r="OJW6" i="5"/>
  <c r="OJV6" i="5"/>
  <c r="OJU6" i="5"/>
  <c r="OJT6" i="5"/>
  <c r="OJS6" i="5"/>
  <c r="OJR6" i="5"/>
  <c r="OJQ6" i="5"/>
  <c r="OJP6" i="5"/>
  <c r="OJO6" i="5"/>
  <c r="OJN6" i="5"/>
  <c r="OJM6" i="5"/>
  <c r="OJL6" i="5"/>
  <c r="OJK6" i="5"/>
  <c r="OJJ6" i="5"/>
  <c r="OJI6" i="5"/>
  <c r="OJH6" i="5"/>
  <c r="OJG6" i="5"/>
  <c r="OJF6" i="5"/>
  <c r="OJE6" i="5"/>
  <c r="OJD6" i="5"/>
  <c r="OJC6" i="5"/>
  <c r="OJB6" i="5"/>
  <c r="OJA6" i="5"/>
  <c r="OIZ6" i="5"/>
  <c r="OIY6" i="5"/>
  <c r="OIX6" i="5"/>
  <c r="OIW6" i="5"/>
  <c r="OIV6" i="5"/>
  <c r="OIU6" i="5"/>
  <c r="OIT6" i="5"/>
  <c r="OIS6" i="5"/>
  <c r="OIR6" i="5"/>
  <c r="OIQ6" i="5"/>
  <c r="OIP6" i="5"/>
  <c r="OIO6" i="5"/>
  <c r="OIN6" i="5"/>
  <c r="OIM6" i="5"/>
  <c r="OIL6" i="5"/>
  <c r="OIK6" i="5"/>
  <c r="OIJ6" i="5"/>
  <c r="OII6" i="5"/>
  <c r="OIH6" i="5"/>
  <c r="OIG6" i="5"/>
  <c r="OIF6" i="5"/>
  <c r="OIE6" i="5"/>
  <c r="OID6" i="5"/>
  <c r="OIC6" i="5"/>
  <c r="OIB6" i="5"/>
  <c r="OIA6" i="5"/>
  <c r="OHZ6" i="5"/>
  <c r="OHY6" i="5"/>
  <c r="OHX6" i="5"/>
  <c r="OHW6" i="5"/>
  <c r="OHV6" i="5"/>
  <c r="OHU6" i="5"/>
  <c r="OHT6" i="5"/>
  <c r="OHS6" i="5"/>
  <c r="OHR6" i="5"/>
  <c r="OHQ6" i="5"/>
  <c r="OHP6" i="5"/>
  <c r="OHO6" i="5"/>
  <c r="OHN6" i="5"/>
  <c r="OHM6" i="5"/>
  <c r="OHL6" i="5"/>
  <c r="OHK6" i="5"/>
  <c r="OHJ6" i="5"/>
  <c r="OHI6" i="5"/>
  <c r="OHH6" i="5"/>
  <c r="OHG6" i="5"/>
  <c r="OHF6" i="5"/>
  <c r="OHE6" i="5"/>
  <c r="OHD6" i="5"/>
  <c r="OHC6" i="5"/>
  <c r="OHB6" i="5"/>
  <c r="OHA6" i="5"/>
  <c r="OGZ6" i="5"/>
  <c r="OGY6" i="5"/>
  <c r="OGX6" i="5"/>
  <c r="OGW6" i="5"/>
  <c r="OGV6" i="5"/>
  <c r="OGU6" i="5"/>
  <c r="OGT6" i="5"/>
  <c r="OGS6" i="5"/>
  <c r="OGR6" i="5"/>
  <c r="OGQ6" i="5"/>
  <c r="OGP6" i="5"/>
  <c r="OGO6" i="5"/>
  <c r="OGN6" i="5"/>
  <c r="OGM6" i="5"/>
  <c r="OGL6" i="5"/>
  <c r="OGK6" i="5"/>
  <c r="OGJ6" i="5"/>
  <c r="OGI6" i="5"/>
  <c r="OGH6" i="5"/>
  <c r="OGG6" i="5"/>
  <c r="OGF6" i="5"/>
  <c r="OGE6" i="5"/>
  <c r="OGD6" i="5"/>
  <c r="OGC6" i="5"/>
  <c r="OGB6" i="5"/>
  <c r="OGA6" i="5"/>
  <c r="OFZ6" i="5"/>
  <c r="OFY6" i="5"/>
  <c r="OFX6" i="5"/>
  <c r="OFW6" i="5"/>
  <c r="OFV6" i="5"/>
  <c r="OFU6" i="5"/>
  <c r="OFT6" i="5"/>
  <c r="OFS6" i="5"/>
  <c r="OFR6" i="5"/>
  <c r="OFQ6" i="5"/>
  <c r="OFP6" i="5"/>
  <c r="OFO6" i="5"/>
  <c r="OFN6" i="5"/>
  <c r="OFM6" i="5"/>
  <c r="OFL6" i="5"/>
  <c r="OFK6" i="5"/>
  <c r="OFJ6" i="5"/>
  <c r="OFI6" i="5"/>
  <c r="OFH6" i="5"/>
  <c r="OFG6" i="5"/>
  <c r="OFF6" i="5"/>
  <c r="OFE6" i="5"/>
  <c r="OFD6" i="5"/>
  <c r="OFC6" i="5"/>
  <c r="OFB6" i="5"/>
  <c r="OFA6" i="5"/>
  <c r="OEZ6" i="5"/>
  <c r="OEY6" i="5"/>
  <c r="OEX6" i="5"/>
  <c r="OEW6" i="5"/>
  <c r="OEV6" i="5"/>
  <c r="OEU6" i="5"/>
  <c r="OET6" i="5"/>
  <c r="OES6" i="5"/>
  <c r="OER6" i="5"/>
  <c r="OEQ6" i="5"/>
  <c r="OEP6" i="5"/>
  <c r="OEO6" i="5"/>
  <c r="OEN6" i="5"/>
  <c r="OEM6" i="5"/>
  <c r="OEL6" i="5"/>
  <c r="OEK6" i="5"/>
  <c r="OEJ6" i="5"/>
  <c r="OEI6" i="5"/>
  <c r="OEH6" i="5"/>
  <c r="OEG6" i="5"/>
  <c r="OEF6" i="5"/>
  <c r="OEE6" i="5"/>
  <c r="OED6" i="5"/>
  <c r="OEC6" i="5"/>
  <c r="OEB6" i="5"/>
  <c r="OEA6" i="5"/>
  <c r="ODZ6" i="5"/>
  <c r="ODY6" i="5"/>
  <c r="ODX6" i="5"/>
  <c r="ODW6" i="5"/>
  <c r="ODV6" i="5"/>
  <c r="ODU6" i="5"/>
  <c r="ODT6" i="5"/>
  <c r="ODS6" i="5"/>
  <c r="ODR6" i="5"/>
  <c r="ODQ6" i="5"/>
  <c r="ODP6" i="5"/>
  <c r="ODO6" i="5"/>
  <c r="ODN6" i="5"/>
  <c r="ODM6" i="5"/>
  <c r="ODL6" i="5"/>
  <c r="ODK6" i="5"/>
  <c r="ODJ6" i="5"/>
  <c r="ODI6" i="5"/>
  <c r="ODH6" i="5"/>
  <c r="ODG6" i="5"/>
  <c r="ODF6" i="5"/>
  <c r="ODE6" i="5"/>
  <c r="ODD6" i="5"/>
  <c r="ODC6" i="5"/>
  <c r="ODB6" i="5"/>
  <c r="ODA6" i="5"/>
  <c r="OCZ6" i="5"/>
  <c r="OCY6" i="5"/>
  <c r="OCX6" i="5"/>
  <c r="OCW6" i="5"/>
  <c r="OCV6" i="5"/>
  <c r="OCU6" i="5"/>
  <c r="OCT6" i="5"/>
  <c r="OCS6" i="5"/>
  <c r="OCR6" i="5"/>
  <c r="OCQ6" i="5"/>
  <c r="OCP6" i="5"/>
  <c r="OCO6" i="5"/>
  <c r="OCN6" i="5"/>
  <c r="OCM6" i="5"/>
  <c r="OCL6" i="5"/>
  <c r="OCK6" i="5"/>
  <c r="OCJ6" i="5"/>
  <c r="OCI6" i="5"/>
  <c r="OCH6" i="5"/>
  <c r="OCG6" i="5"/>
  <c r="OCF6" i="5"/>
  <c r="OCE6" i="5"/>
  <c r="OCD6" i="5"/>
  <c r="OCC6" i="5"/>
  <c r="OCB6" i="5"/>
  <c r="OCA6" i="5"/>
  <c r="OBZ6" i="5"/>
  <c r="OBY6" i="5"/>
  <c r="OBX6" i="5"/>
  <c r="OBW6" i="5"/>
  <c r="OBV6" i="5"/>
  <c r="OBU6" i="5"/>
  <c r="OBT6" i="5"/>
  <c r="OBS6" i="5"/>
  <c r="OBR6" i="5"/>
  <c r="OBQ6" i="5"/>
  <c r="OBP6" i="5"/>
  <c r="OBO6" i="5"/>
  <c r="OBN6" i="5"/>
  <c r="OBM6" i="5"/>
  <c r="OBL6" i="5"/>
  <c r="OBK6" i="5"/>
  <c r="OBJ6" i="5"/>
  <c r="OBI6" i="5"/>
  <c r="OBH6" i="5"/>
  <c r="OBG6" i="5"/>
  <c r="OBF6" i="5"/>
  <c r="OBE6" i="5"/>
  <c r="OBD6" i="5"/>
  <c r="OBC6" i="5"/>
  <c r="OBB6" i="5"/>
  <c r="OBA6" i="5"/>
  <c r="OAZ6" i="5"/>
  <c r="OAY6" i="5"/>
  <c r="OAX6" i="5"/>
  <c r="OAW6" i="5"/>
  <c r="OAV6" i="5"/>
  <c r="OAU6" i="5"/>
  <c r="OAT6" i="5"/>
  <c r="OAS6" i="5"/>
  <c r="OAR6" i="5"/>
  <c r="OAQ6" i="5"/>
  <c r="OAP6" i="5"/>
  <c r="OAO6" i="5"/>
  <c r="OAN6" i="5"/>
  <c r="OAM6" i="5"/>
  <c r="OAL6" i="5"/>
  <c r="OAK6" i="5"/>
  <c r="OAJ6" i="5"/>
  <c r="OAI6" i="5"/>
  <c r="OAH6" i="5"/>
  <c r="OAG6" i="5"/>
  <c r="OAF6" i="5"/>
  <c r="OAE6" i="5"/>
  <c r="OAD6" i="5"/>
  <c r="OAC6" i="5"/>
  <c r="OAB6" i="5"/>
  <c r="OAA6" i="5"/>
  <c r="NZZ6" i="5"/>
  <c r="NZY6" i="5"/>
  <c r="NZX6" i="5"/>
  <c r="NZW6" i="5"/>
  <c r="NZV6" i="5"/>
  <c r="NZU6" i="5"/>
  <c r="NZT6" i="5"/>
  <c r="NZS6" i="5"/>
  <c r="NZR6" i="5"/>
  <c r="NZQ6" i="5"/>
  <c r="NZP6" i="5"/>
  <c r="NZO6" i="5"/>
  <c r="NZN6" i="5"/>
  <c r="NZM6" i="5"/>
  <c r="NZL6" i="5"/>
  <c r="NZK6" i="5"/>
  <c r="NZJ6" i="5"/>
  <c r="NZI6" i="5"/>
  <c r="NZH6" i="5"/>
  <c r="NZG6" i="5"/>
  <c r="NZF6" i="5"/>
  <c r="NZE6" i="5"/>
  <c r="NZD6" i="5"/>
  <c r="NZC6" i="5"/>
  <c r="NZB6" i="5"/>
  <c r="NZA6" i="5"/>
  <c r="NYZ6" i="5"/>
  <c r="NYY6" i="5"/>
  <c r="NYX6" i="5"/>
  <c r="NYW6" i="5"/>
  <c r="NYV6" i="5"/>
  <c r="NYU6" i="5"/>
  <c r="NYT6" i="5"/>
  <c r="NYS6" i="5"/>
  <c r="NYR6" i="5"/>
  <c r="NYQ6" i="5"/>
  <c r="NYP6" i="5"/>
  <c r="NYO6" i="5"/>
  <c r="NYN6" i="5"/>
  <c r="NYM6" i="5"/>
  <c r="NYL6" i="5"/>
  <c r="NYK6" i="5"/>
  <c r="NYJ6" i="5"/>
  <c r="NYI6" i="5"/>
  <c r="NYH6" i="5"/>
  <c r="NYG6" i="5"/>
  <c r="NYF6" i="5"/>
  <c r="NYE6" i="5"/>
  <c r="NYD6" i="5"/>
  <c r="NYC6" i="5"/>
  <c r="NYB6" i="5"/>
  <c r="NYA6" i="5"/>
  <c r="NXZ6" i="5"/>
  <c r="NXY6" i="5"/>
  <c r="NXX6" i="5"/>
  <c r="NXW6" i="5"/>
  <c r="NXV6" i="5"/>
  <c r="NXU6" i="5"/>
  <c r="NXT6" i="5"/>
  <c r="NXS6" i="5"/>
  <c r="NXR6" i="5"/>
  <c r="NXQ6" i="5"/>
  <c r="NXP6" i="5"/>
  <c r="NXO6" i="5"/>
  <c r="NXN6" i="5"/>
  <c r="NXM6" i="5"/>
  <c r="NXL6" i="5"/>
  <c r="NXK6" i="5"/>
  <c r="NXJ6" i="5"/>
  <c r="NXI6" i="5"/>
  <c r="NXH6" i="5"/>
  <c r="NXG6" i="5"/>
  <c r="NXF6" i="5"/>
  <c r="NXE6" i="5"/>
  <c r="NXD6" i="5"/>
  <c r="NXC6" i="5"/>
  <c r="NXB6" i="5"/>
  <c r="NXA6" i="5"/>
  <c r="NWZ6" i="5"/>
  <c r="NWY6" i="5"/>
  <c r="NWX6" i="5"/>
  <c r="NWW6" i="5"/>
  <c r="NWV6" i="5"/>
  <c r="NWU6" i="5"/>
  <c r="NWT6" i="5"/>
  <c r="NWS6" i="5"/>
  <c r="NWR6" i="5"/>
  <c r="NWQ6" i="5"/>
  <c r="NWP6" i="5"/>
  <c r="NWO6" i="5"/>
  <c r="NWN6" i="5"/>
  <c r="NWM6" i="5"/>
  <c r="NWL6" i="5"/>
  <c r="NWK6" i="5"/>
  <c r="NWJ6" i="5"/>
  <c r="NWI6" i="5"/>
  <c r="NWH6" i="5"/>
  <c r="NWG6" i="5"/>
  <c r="NWF6" i="5"/>
  <c r="NWE6" i="5"/>
  <c r="NWD6" i="5"/>
  <c r="NWC6" i="5"/>
  <c r="NWB6" i="5"/>
  <c r="NWA6" i="5"/>
  <c r="NVZ6" i="5"/>
  <c r="NVY6" i="5"/>
  <c r="NVX6" i="5"/>
  <c r="NVW6" i="5"/>
  <c r="NVV6" i="5"/>
  <c r="NVU6" i="5"/>
  <c r="NVT6" i="5"/>
  <c r="NVS6" i="5"/>
  <c r="NVR6" i="5"/>
  <c r="NVQ6" i="5"/>
  <c r="NVP6" i="5"/>
  <c r="NVO6" i="5"/>
  <c r="NVN6" i="5"/>
  <c r="NVM6" i="5"/>
  <c r="NVL6" i="5"/>
  <c r="NVK6" i="5"/>
  <c r="NVJ6" i="5"/>
  <c r="NVI6" i="5"/>
  <c r="NVH6" i="5"/>
  <c r="NVG6" i="5"/>
  <c r="NVF6" i="5"/>
  <c r="NVE6" i="5"/>
  <c r="NVD6" i="5"/>
  <c r="NVC6" i="5"/>
  <c r="NVB6" i="5"/>
  <c r="NVA6" i="5"/>
  <c r="NUZ6" i="5"/>
  <c r="NUY6" i="5"/>
  <c r="NUX6" i="5"/>
  <c r="NUW6" i="5"/>
  <c r="NUV6" i="5"/>
  <c r="NUU6" i="5"/>
  <c r="NUT6" i="5"/>
  <c r="NUS6" i="5"/>
  <c r="NUR6" i="5"/>
  <c r="NUQ6" i="5"/>
  <c r="NUP6" i="5"/>
  <c r="NUO6" i="5"/>
  <c r="NUN6" i="5"/>
  <c r="NUM6" i="5"/>
  <c r="NUL6" i="5"/>
  <c r="NUK6" i="5"/>
  <c r="NUJ6" i="5"/>
  <c r="NUI6" i="5"/>
  <c r="NUH6" i="5"/>
  <c r="NUG6" i="5"/>
  <c r="NUF6" i="5"/>
  <c r="NUE6" i="5"/>
  <c r="NUD6" i="5"/>
  <c r="NUC6" i="5"/>
  <c r="NUB6" i="5"/>
  <c r="NUA6" i="5"/>
  <c r="NTZ6" i="5"/>
  <c r="NTY6" i="5"/>
  <c r="NTX6" i="5"/>
  <c r="NTW6" i="5"/>
  <c r="NTV6" i="5"/>
  <c r="NTU6" i="5"/>
  <c r="NTT6" i="5"/>
  <c r="NTS6" i="5"/>
  <c r="NTR6" i="5"/>
  <c r="NTQ6" i="5"/>
  <c r="NTP6" i="5"/>
  <c r="NTO6" i="5"/>
  <c r="NTN6" i="5"/>
  <c r="NTM6" i="5"/>
  <c r="NTL6" i="5"/>
  <c r="NTK6" i="5"/>
  <c r="NTJ6" i="5"/>
  <c r="NTI6" i="5"/>
  <c r="NTH6" i="5"/>
  <c r="NTG6" i="5"/>
  <c r="NTF6" i="5"/>
  <c r="NTE6" i="5"/>
  <c r="NTD6" i="5"/>
  <c r="NTC6" i="5"/>
  <c r="NTB6" i="5"/>
  <c r="NTA6" i="5"/>
  <c r="NSZ6" i="5"/>
  <c r="NSY6" i="5"/>
  <c r="NSX6" i="5"/>
  <c r="NSW6" i="5"/>
  <c r="NSV6" i="5"/>
  <c r="NSU6" i="5"/>
  <c r="NST6" i="5"/>
  <c r="NSS6" i="5"/>
  <c r="NSR6" i="5"/>
  <c r="NSQ6" i="5"/>
  <c r="NSP6" i="5"/>
  <c r="NSO6" i="5"/>
  <c r="NSN6" i="5"/>
  <c r="NSM6" i="5"/>
  <c r="NSL6" i="5"/>
  <c r="NSK6" i="5"/>
  <c r="NSJ6" i="5"/>
  <c r="NSI6" i="5"/>
  <c r="NSH6" i="5"/>
  <c r="NSG6" i="5"/>
  <c r="NSF6" i="5"/>
  <c r="NSE6" i="5"/>
  <c r="NSD6" i="5"/>
  <c r="NSC6" i="5"/>
  <c r="NSB6" i="5"/>
  <c r="NSA6" i="5"/>
  <c r="NRZ6" i="5"/>
  <c r="NRY6" i="5"/>
  <c r="NRX6" i="5"/>
  <c r="NRW6" i="5"/>
  <c r="NRV6" i="5"/>
  <c r="NRU6" i="5"/>
  <c r="NRT6" i="5"/>
  <c r="NRS6" i="5"/>
  <c r="NRR6" i="5"/>
  <c r="NRQ6" i="5"/>
  <c r="NRP6" i="5"/>
  <c r="NRO6" i="5"/>
  <c r="NRN6" i="5"/>
  <c r="NRM6" i="5"/>
  <c r="NRL6" i="5"/>
  <c r="NRK6" i="5"/>
  <c r="NRJ6" i="5"/>
  <c r="NRI6" i="5"/>
  <c r="NRH6" i="5"/>
  <c r="NRG6" i="5"/>
  <c r="NRF6" i="5"/>
  <c r="NRE6" i="5"/>
  <c r="NRD6" i="5"/>
  <c r="NRC6" i="5"/>
  <c r="NRB6" i="5"/>
  <c r="NRA6" i="5"/>
  <c r="NQZ6" i="5"/>
  <c r="NQY6" i="5"/>
  <c r="NQX6" i="5"/>
  <c r="NQW6" i="5"/>
  <c r="NQV6" i="5"/>
  <c r="NQU6" i="5"/>
  <c r="NQT6" i="5"/>
  <c r="NQS6" i="5"/>
  <c r="NQR6" i="5"/>
  <c r="NQQ6" i="5"/>
  <c r="NQP6" i="5"/>
  <c r="NQO6" i="5"/>
  <c r="NQN6" i="5"/>
  <c r="NQM6" i="5"/>
  <c r="NQL6" i="5"/>
  <c r="NQK6" i="5"/>
  <c r="NQJ6" i="5"/>
  <c r="NQI6" i="5"/>
  <c r="NQH6" i="5"/>
  <c r="NQG6" i="5"/>
  <c r="NQF6" i="5"/>
  <c r="NQE6" i="5"/>
  <c r="NQD6" i="5"/>
  <c r="NQC6" i="5"/>
  <c r="NQB6" i="5"/>
  <c r="NQA6" i="5"/>
  <c r="NPZ6" i="5"/>
  <c r="NPY6" i="5"/>
  <c r="NPX6" i="5"/>
  <c r="NPW6" i="5"/>
  <c r="NPV6" i="5"/>
  <c r="NPU6" i="5"/>
  <c r="NPT6" i="5"/>
  <c r="NPS6" i="5"/>
  <c r="NPR6" i="5"/>
  <c r="NPQ6" i="5"/>
  <c r="NPP6" i="5"/>
  <c r="NPO6" i="5"/>
  <c r="NPN6" i="5"/>
  <c r="NPM6" i="5"/>
  <c r="NPL6" i="5"/>
  <c r="NPK6" i="5"/>
  <c r="NPJ6" i="5"/>
  <c r="NPI6" i="5"/>
  <c r="NPH6" i="5"/>
  <c r="NPG6" i="5"/>
  <c r="NPF6" i="5"/>
  <c r="NPE6" i="5"/>
  <c r="NPD6" i="5"/>
  <c r="NPC6" i="5"/>
  <c r="NPB6" i="5"/>
  <c r="NPA6" i="5"/>
  <c r="NOZ6" i="5"/>
  <c r="NOY6" i="5"/>
  <c r="NOX6" i="5"/>
  <c r="NOW6" i="5"/>
  <c r="NOV6" i="5"/>
  <c r="NOU6" i="5"/>
  <c r="NOT6" i="5"/>
  <c r="NOS6" i="5"/>
  <c r="NOR6" i="5"/>
  <c r="NOQ6" i="5"/>
  <c r="NOP6" i="5"/>
  <c r="NOO6" i="5"/>
  <c r="NON6" i="5"/>
  <c r="NOM6" i="5"/>
  <c r="NOL6" i="5"/>
  <c r="NOK6" i="5"/>
  <c r="NOJ6" i="5"/>
  <c r="NOI6" i="5"/>
  <c r="NOH6" i="5"/>
  <c r="NOG6" i="5"/>
  <c r="NOF6" i="5"/>
  <c r="NOE6" i="5"/>
  <c r="NOD6" i="5"/>
  <c r="NOC6" i="5"/>
  <c r="NOB6" i="5"/>
  <c r="NOA6" i="5"/>
  <c r="NNZ6" i="5"/>
  <c r="NNY6" i="5"/>
  <c r="NNX6" i="5"/>
  <c r="NNW6" i="5"/>
  <c r="NNV6" i="5"/>
  <c r="NNU6" i="5"/>
  <c r="NNT6" i="5"/>
  <c r="NNS6" i="5"/>
  <c r="NNR6" i="5"/>
  <c r="NNQ6" i="5"/>
  <c r="NNP6" i="5"/>
  <c r="NNO6" i="5"/>
  <c r="NNN6" i="5"/>
  <c r="NNM6" i="5"/>
  <c r="NNL6" i="5"/>
  <c r="NNK6" i="5"/>
  <c r="NNJ6" i="5"/>
  <c r="NNI6" i="5"/>
  <c r="NNH6" i="5"/>
  <c r="NNG6" i="5"/>
  <c r="NNF6" i="5"/>
  <c r="NNE6" i="5"/>
  <c r="NND6" i="5"/>
  <c r="NNC6" i="5"/>
  <c r="NNB6" i="5"/>
  <c r="NNA6" i="5"/>
  <c r="NMZ6" i="5"/>
  <c r="NMY6" i="5"/>
  <c r="NMX6" i="5"/>
  <c r="NMW6" i="5"/>
  <c r="NMV6" i="5"/>
  <c r="NMU6" i="5"/>
  <c r="NMT6" i="5"/>
  <c r="NMS6" i="5"/>
  <c r="NMR6" i="5"/>
  <c r="NMQ6" i="5"/>
  <c r="NMP6" i="5"/>
  <c r="NMO6" i="5"/>
  <c r="NMN6" i="5"/>
  <c r="NMM6" i="5"/>
  <c r="NML6" i="5"/>
  <c r="NMK6" i="5"/>
  <c r="NMJ6" i="5"/>
  <c r="NMI6" i="5"/>
  <c r="NMH6" i="5"/>
  <c r="NMG6" i="5"/>
  <c r="NMF6" i="5"/>
  <c r="NME6" i="5"/>
  <c r="NMD6" i="5"/>
  <c r="NMC6" i="5"/>
  <c r="NMB6" i="5"/>
  <c r="NMA6" i="5"/>
  <c r="NLZ6" i="5"/>
  <c r="NLY6" i="5"/>
  <c r="NLX6" i="5"/>
  <c r="NLW6" i="5"/>
  <c r="NLV6" i="5"/>
  <c r="NLU6" i="5"/>
  <c r="NLT6" i="5"/>
  <c r="NLS6" i="5"/>
  <c r="NLR6" i="5"/>
  <c r="NLQ6" i="5"/>
  <c r="NLP6" i="5"/>
  <c r="NLO6" i="5"/>
  <c r="NLN6" i="5"/>
  <c r="NLM6" i="5"/>
  <c r="NLL6" i="5"/>
  <c r="NLK6" i="5"/>
  <c r="NLJ6" i="5"/>
  <c r="NLI6" i="5"/>
  <c r="NLH6" i="5"/>
  <c r="NLG6" i="5"/>
  <c r="NLF6" i="5"/>
  <c r="NLE6" i="5"/>
  <c r="NLD6" i="5"/>
  <c r="NLC6" i="5"/>
  <c r="NLB6" i="5"/>
  <c r="NLA6" i="5"/>
  <c r="NKZ6" i="5"/>
  <c r="NKY6" i="5"/>
  <c r="NKX6" i="5"/>
  <c r="NKW6" i="5"/>
  <c r="NKV6" i="5"/>
  <c r="NKU6" i="5"/>
  <c r="NKT6" i="5"/>
  <c r="NKS6" i="5"/>
  <c r="NKR6" i="5"/>
  <c r="NKQ6" i="5"/>
  <c r="NKP6" i="5"/>
  <c r="NKO6" i="5"/>
  <c r="NKN6" i="5"/>
  <c r="NKM6" i="5"/>
  <c r="NKL6" i="5"/>
  <c r="NKK6" i="5"/>
  <c r="NKJ6" i="5"/>
  <c r="NKI6" i="5"/>
  <c r="NKH6" i="5"/>
  <c r="NKG6" i="5"/>
  <c r="NKF6" i="5"/>
  <c r="NKE6" i="5"/>
  <c r="NKD6" i="5"/>
  <c r="NKC6" i="5"/>
  <c r="NKB6" i="5"/>
  <c r="NKA6" i="5"/>
  <c r="NJZ6" i="5"/>
  <c r="NJY6" i="5"/>
  <c r="NJX6" i="5"/>
  <c r="NJW6" i="5"/>
  <c r="NJV6" i="5"/>
  <c r="NJU6" i="5"/>
  <c r="NJT6" i="5"/>
  <c r="NJS6" i="5"/>
  <c r="NJR6" i="5"/>
  <c r="NJQ6" i="5"/>
  <c r="NJP6" i="5"/>
  <c r="NJO6" i="5"/>
  <c r="NJN6" i="5"/>
  <c r="NJM6" i="5"/>
  <c r="NJL6" i="5"/>
  <c r="NJK6" i="5"/>
  <c r="NJJ6" i="5"/>
  <c r="NJI6" i="5"/>
  <c r="NJH6" i="5"/>
  <c r="NJG6" i="5"/>
  <c r="NJF6" i="5"/>
  <c r="NJE6" i="5"/>
  <c r="NJD6" i="5"/>
  <c r="NJC6" i="5"/>
  <c r="NJB6" i="5"/>
  <c r="NJA6" i="5"/>
  <c r="NIZ6" i="5"/>
  <c r="NIY6" i="5"/>
  <c r="NIX6" i="5"/>
  <c r="NIW6" i="5"/>
  <c r="NIV6" i="5"/>
  <c r="NIU6" i="5"/>
  <c r="NIT6" i="5"/>
  <c r="NIS6" i="5"/>
  <c r="NIR6" i="5"/>
  <c r="NIQ6" i="5"/>
  <c r="NIP6" i="5"/>
  <c r="NIO6" i="5"/>
  <c r="NIN6" i="5"/>
  <c r="NIM6" i="5"/>
  <c r="NIL6" i="5"/>
  <c r="NIK6" i="5"/>
  <c r="NIJ6" i="5"/>
  <c r="NII6" i="5"/>
  <c r="NIH6" i="5"/>
  <c r="NIG6" i="5"/>
  <c r="NIF6" i="5"/>
  <c r="NIE6" i="5"/>
  <c r="NID6" i="5"/>
  <c r="NIC6" i="5"/>
  <c r="NIB6" i="5"/>
  <c r="NIA6" i="5"/>
  <c r="NHZ6" i="5"/>
  <c r="NHY6" i="5"/>
  <c r="NHX6" i="5"/>
  <c r="NHW6" i="5"/>
  <c r="NHV6" i="5"/>
  <c r="NHU6" i="5"/>
  <c r="NHT6" i="5"/>
  <c r="NHS6" i="5"/>
  <c r="NHR6" i="5"/>
  <c r="NHQ6" i="5"/>
  <c r="NHP6" i="5"/>
  <c r="NHO6" i="5"/>
  <c r="NHN6" i="5"/>
  <c r="NHM6" i="5"/>
  <c r="NHL6" i="5"/>
  <c r="NHK6" i="5"/>
  <c r="NHJ6" i="5"/>
  <c r="NHI6" i="5"/>
  <c r="NHH6" i="5"/>
  <c r="NHG6" i="5"/>
  <c r="NHF6" i="5"/>
  <c r="NHE6" i="5"/>
  <c r="NHD6" i="5"/>
  <c r="NHC6" i="5"/>
  <c r="NHB6" i="5"/>
  <c r="NHA6" i="5"/>
  <c r="NGZ6" i="5"/>
  <c r="NGY6" i="5"/>
  <c r="NGX6" i="5"/>
  <c r="NGW6" i="5"/>
  <c r="NGV6" i="5"/>
  <c r="NGU6" i="5"/>
  <c r="NGT6" i="5"/>
  <c r="NGS6" i="5"/>
  <c r="NGR6" i="5"/>
  <c r="NGQ6" i="5"/>
  <c r="NGP6" i="5"/>
  <c r="NGO6" i="5"/>
  <c r="NGN6" i="5"/>
  <c r="NGM6" i="5"/>
  <c r="NGL6" i="5"/>
  <c r="NGK6" i="5"/>
  <c r="NGJ6" i="5"/>
  <c r="NGI6" i="5"/>
  <c r="NGH6" i="5"/>
  <c r="NGG6" i="5"/>
  <c r="NGF6" i="5"/>
  <c r="NGE6" i="5"/>
  <c r="NGD6" i="5"/>
  <c r="NGC6" i="5"/>
  <c r="NGB6" i="5"/>
  <c r="NGA6" i="5"/>
  <c r="NFZ6" i="5"/>
  <c r="NFY6" i="5"/>
  <c r="NFX6" i="5"/>
  <c r="NFW6" i="5"/>
  <c r="NFV6" i="5"/>
  <c r="NFU6" i="5"/>
  <c r="NFT6" i="5"/>
  <c r="NFS6" i="5"/>
  <c r="NFR6" i="5"/>
  <c r="NFQ6" i="5"/>
  <c r="NFP6" i="5"/>
  <c r="NFO6" i="5"/>
  <c r="NFN6" i="5"/>
  <c r="NFM6" i="5"/>
  <c r="NFL6" i="5"/>
  <c r="NFK6" i="5"/>
  <c r="NFJ6" i="5"/>
  <c r="NFI6" i="5"/>
  <c r="NFH6" i="5"/>
  <c r="NFG6" i="5"/>
  <c r="NFF6" i="5"/>
  <c r="NFE6" i="5"/>
  <c r="NFD6" i="5"/>
  <c r="NFC6" i="5"/>
  <c r="NFB6" i="5"/>
  <c r="NFA6" i="5"/>
  <c r="NEZ6" i="5"/>
  <c r="NEY6" i="5"/>
  <c r="NEX6" i="5"/>
  <c r="NEW6" i="5"/>
  <c r="NEV6" i="5"/>
  <c r="NEU6" i="5"/>
  <c r="NET6" i="5"/>
  <c r="NES6" i="5"/>
  <c r="NER6" i="5"/>
  <c r="NEQ6" i="5"/>
  <c r="NEP6" i="5"/>
  <c r="NEO6" i="5"/>
  <c r="NEN6" i="5"/>
  <c r="NEM6" i="5"/>
  <c r="NEL6" i="5"/>
  <c r="NEK6" i="5"/>
  <c r="NEJ6" i="5"/>
  <c r="NEI6" i="5"/>
  <c r="NEH6" i="5"/>
  <c r="NEG6" i="5"/>
  <c r="NEF6" i="5"/>
  <c r="NEE6" i="5"/>
  <c r="NED6" i="5"/>
  <c r="NEC6" i="5"/>
  <c r="NEB6" i="5"/>
  <c r="NEA6" i="5"/>
  <c r="NDZ6" i="5"/>
  <c r="NDY6" i="5"/>
  <c r="NDX6" i="5"/>
  <c r="NDW6" i="5"/>
  <c r="NDV6" i="5"/>
  <c r="NDU6" i="5"/>
  <c r="NDT6" i="5"/>
  <c r="NDS6" i="5"/>
  <c r="NDR6" i="5"/>
  <c r="NDQ6" i="5"/>
  <c r="NDP6" i="5"/>
  <c r="NDO6" i="5"/>
  <c r="NDN6" i="5"/>
  <c r="NDM6" i="5"/>
  <c r="NDL6" i="5"/>
  <c r="NDK6" i="5"/>
  <c r="NDJ6" i="5"/>
  <c r="NDI6" i="5"/>
  <c r="NDH6" i="5"/>
  <c r="NDG6" i="5"/>
  <c r="NDF6" i="5"/>
  <c r="NDE6" i="5"/>
  <c r="NDD6" i="5"/>
  <c r="NDC6" i="5"/>
  <c r="NDB6" i="5"/>
  <c r="NDA6" i="5"/>
  <c r="NCZ6" i="5"/>
  <c r="NCY6" i="5"/>
  <c r="NCX6" i="5"/>
  <c r="NCW6" i="5"/>
  <c r="NCV6" i="5"/>
  <c r="NCU6" i="5"/>
  <c r="NCT6" i="5"/>
  <c r="NCS6" i="5"/>
  <c r="NCR6" i="5"/>
  <c r="NCQ6" i="5"/>
  <c r="NCP6" i="5"/>
  <c r="NCO6" i="5"/>
  <c r="NCN6" i="5"/>
  <c r="NCM6" i="5"/>
  <c r="NCL6" i="5"/>
  <c r="NCK6" i="5"/>
  <c r="NCJ6" i="5"/>
  <c r="NCI6" i="5"/>
  <c r="NCH6" i="5"/>
  <c r="NCG6" i="5"/>
  <c r="NCF6" i="5"/>
  <c r="NCE6" i="5"/>
  <c r="NCD6" i="5"/>
  <c r="NCC6" i="5"/>
  <c r="NCB6" i="5"/>
  <c r="NCA6" i="5"/>
  <c r="NBZ6" i="5"/>
  <c r="NBY6" i="5"/>
  <c r="NBX6" i="5"/>
  <c r="NBW6" i="5"/>
  <c r="NBV6" i="5"/>
  <c r="NBU6" i="5"/>
  <c r="NBT6" i="5"/>
  <c r="NBS6" i="5"/>
  <c r="NBR6" i="5"/>
  <c r="NBQ6" i="5"/>
  <c r="NBP6" i="5"/>
  <c r="NBO6" i="5"/>
  <c r="NBN6" i="5"/>
  <c r="NBM6" i="5"/>
  <c r="NBL6" i="5"/>
  <c r="NBK6" i="5"/>
  <c r="NBJ6" i="5"/>
  <c r="NBI6" i="5"/>
  <c r="NBH6" i="5"/>
  <c r="NBG6" i="5"/>
  <c r="NBF6" i="5"/>
  <c r="NBE6" i="5"/>
  <c r="NBD6" i="5"/>
  <c r="NBC6" i="5"/>
  <c r="NBB6" i="5"/>
  <c r="NBA6" i="5"/>
  <c r="NAZ6" i="5"/>
  <c r="NAY6" i="5"/>
  <c r="NAX6" i="5"/>
  <c r="NAW6" i="5"/>
  <c r="NAV6" i="5"/>
  <c r="NAU6" i="5"/>
  <c r="NAT6" i="5"/>
  <c r="NAS6" i="5"/>
  <c r="NAR6" i="5"/>
  <c r="NAQ6" i="5"/>
  <c r="NAP6" i="5"/>
  <c r="NAO6" i="5"/>
  <c r="NAN6" i="5"/>
  <c r="NAM6" i="5"/>
  <c r="NAL6" i="5"/>
  <c r="NAK6" i="5"/>
  <c r="NAJ6" i="5"/>
  <c r="NAI6" i="5"/>
  <c r="NAH6" i="5"/>
  <c r="NAG6" i="5"/>
  <c r="NAF6" i="5"/>
  <c r="NAE6" i="5"/>
  <c r="NAD6" i="5"/>
  <c r="NAC6" i="5"/>
  <c r="NAB6" i="5"/>
  <c r="NAA6" i="5"/>
  <c r="MZZ6" i="5"/>
  <c r="MZY6" i="5"/>
  <c r="MZX6" i="5"/>
  <c r="MZW6" i="5"/>
  <c r="MZV6" i="5"/>
  <c r="MZU6" i="5"/>
  <c r="MZT6" i="5"/>
  <c r="MZS6" i="5"/>
  <c r="MZR6" i="5"/>
  <c r="MZQ6" i="5"/>
  <c r="MZP6" i="5"/>
  <c r="MZO6" i="5"/>
  <c r="MZN6" i="5"/>
  <c r="MZM6" i="5"/>
  <c r="MZL6" i="5"/>
  <c r="MZK6" i="5"/>
  <c r="MZJ6" i="5"/>
  <c r="MZI6" i="5"/>
  <c r="MZH6" i="5"/>
  <c r="MZG6" i="5"/>
  <c r="MZF6" i="5"/>
  <c r="MZE6" i="5"/>
  <c r="MZD6" i="5"/>
  <c r="MZC6" i="5"/>
  <c r="MZB6" i="5"/>
  <c r="MZA6" i="5"/>
  <c r="MYZ6" i="5"/>
  <c r="MYY6" i="5"/>
  <c r="MYX6" i="5"/>
  <c r="MYW6" i="5"/>
  <c r="MYV6" i="5"/>
  <c r="MYU6" i="5"/>
  <c r="MYT6" i="5"/>
  <c r="MYS6" i="5"/>
  <c r="MYR6" i="5"/>
  <c r="MYQ6" i="5"/>
  <c r="MYP6" i="5"/>
  <c r="MYO6" i="5"/>
  <c r="MYN6" i="5"/>
  <c r="MYM6" i="5"/>
  <c r="MYL6" i="5"/>
  <c r="MYK6" i="5"/>
  <c r="MYJ6" i="5"/>
  <c r="MYI6" i="5"/>
  <c r="MYH6" i="5"/>
  <c r="MYG6" i="5"/>
  <c r="MYF6" i="5"/>
  <c r="MYE6" i="5"/>
  <c r="MYD6" i="5"/>
  <c r="MYC6" i="5"/>
  <c r="MYB6" i="5"/>
  <c r="MYA6" i="5"/>
  <c r="MXZ6" i="5"/>
  <c r="MXY6" i="5"/>
  <c r="MXX6" i="5"/>
  <c r="MXW6" i="5"/>
  <c r="MXV6" i="5"/>
  <c r="MXU6" i="5"/>
  <c r="MXT6" i="5"/>
  <c r="MXS6" i="5"/>
  <c r="MXR6" i="5"/>
  <c r="MXQ6" i="5"/>
  <c r="MXP6" i="5"/>
  <c r="MXO6" i="5"/>
  <c r="MXN6" i="5"/>
  <c r="MXM6" i="5"/>
  <c r="MXL6" i="5"/>
  <c r="MXK6" i="5"/>
  <c r="MXJ6" i="5"/>
  <c r="MXI6" i="5"/>
  <c r="MXH6" i="5"/>
  <c r="MXG6" i="5"/>
  <c r="MXF6" i="5"/>
  <c r="MXE6" i="5"/>
  <c r="MXD6" i="5"/>
  <c r="MXC6" i="5"/>
  <c r="MXB6" i="5"/>
  <c r="MXA6" i="5"/>
  <c r="MWZ6" i="5"/>
  <c r="MWY6" i="5"/>
  <c r="MWX6" i="5"/>
  <c r="MWW6" i="5"/>
  <c r="MWV6" i="5"/>
  <c r="MWU6" i="5"/>
  <c r="MWT6" i="5"/>
  <c r="MWS6" i="5"/>
  <c r="MWR6" i="5"/>
  <c r="MWQ6" i="5"/>
  <c r="MWP6" i="5"/>
  <c r="MWO6" i="5"/>
  <c r="MWN6" i="5"/>
  <c r="MWM6" i="5"/>
  <c r="MWL6" i="5"/>
  <c r="MWK6" i="5"/>
  <c r="MWJ6" i="5"/>
  <c r="MWI6" i="5"/>
  <c r="MWH6" i="5"/>
  <c r="MWG6" i="5"/>
  <c r="MWF6" i="5"/>
  <c r="MWE6" i="5"/>
  <c r="MWD6" i="5"/>
  <c r="MWC6" i="5"/>
  <c r="MWB6" i="5"/>
  <c r="MWA6" i="5"/>
  <c r="MVZ6" i="5"/>
  <c r="MVY6" i="5"/>
  <c r="MVX6" i="5"/>
  <c r="MVW6" i="5"/>
  <c r="MVV6" i="5"/>
  <c r="MVU6" i="5"/>
  <c r="MVT6" i="5"/>
  <c r="MVS6" i="5"/>
  <c r="MVR6" i="5"/>
  <c r="MVQ6" i="5"/>
  <c r="MVP6" i="5"/>
  <c r="MVO6" i="5"/>
  <c r="MVN6" i="5"/>
  <c r="MVM6" i="5"/>
  <c r="MVL6" i="5"/>
  <c r="MVK6" i="5"/>
  <c r="MVJ6" i="5"/>
  <c r="MVI6" i="5"/>
  <c r="MVH6" i="5"/>
  <c r="MVG6" i="5"/>
  <c r="MVF6" i="5"/>
  <c r="MVE6" i="5"/>
  <c r="MVD6" i="5"/>
  <c r="MVC6" i="5"/>
  <c r="MVB6" i="5"/>
  <c r="MVA6" i="5"/>
  <c r="MUZ6" i="5"/>
  <c r="MUY6" i="5"/>
  <c r="MUX6" i="5"/>
  <c r="MUW6" i="5"/>
  <c r="MUV6" i="5"/>
  <c r="MUU6" i="5"/>
  <c r="MUT6" i="5"/>
  <c r="MUS6" i="5"/>
  <c r="MUR6" i="5"/>
  <c r="MUQ6" i="5"/>
  <c r="MUP6" i="5"/>
  <c r="MUO6" i="5"/>
  <c r="MUN6" i="5"/>
  <c r="MUM6" i="5"/>
  <c r="MUL6" i="5"/>
  <c r="MUK6" i="5"/>
  <c r="MUJ6" i="5"/>
  <c r="MUI6" i="5"/>
  <c r="MUH6" i="5"/>
  <c r="MUG6" i="5"/>
  <c r="MUF6" i="5"/>
  <c r="MUE6" i="5"/>
  <c r="MUD6" i="5"/>
  <c r="MUC6" i="5"/>
  <c r="MUB6" i="5"/>
  <c r="MUA6" i="5"/>
  <c r="MTZ6" i="5"/>
  <c r="MTY6" i="5"/>
  <c r="MTX6" i="5"/>
  <c r="MTW6" i="5"/>
  <c r="MTV6" i="5"/>
  <c r="MTU6" i="5"/>
  <c r="MTT6" i="5"/>
  <c r="MTS6" i="5"/>
  <c r="MTR6" i="5"/>
  <c r="MTQ6" i="5"/>
  <c r="MTP6" i="5"/>
  <c r="MTO6" i="5"/>
  <c r="MTN6" i="5"/>
  <c r="MTM6" i="5"/>
  <c r="MTL6" i="5"/>
  <c r="MTK6" i="5"/>
  <c r="MTJ6" i="5"/>
  <c r="MTI6" i="5"/>
  <c r="MTH6" i="5"/>
  <c r="MTG6" i="5"/>
  <c r="MTF6" i="5"/>
  <c r="MTE6" i="5"/>
  <c r="MTD6" i="5"/>
  <c r="MTC6" i="5"/>
  <c r="MTB6" i="5"/>
  <c r="MTA6" i="5"/>
  <c r="MSZ6" i="5"/>
  <c r="MSY6" i="5"/>
  <c r="MSX6" i="5"/>
  <c r="MSW6" i="5"/>
  <c r="MSV6" i="5"/>
  <c r="MSU6" i="5"/>
  <c r="MST6" i="5"/>
  <c r="MSS6" i="5"/>
  <c r="MSR6" i="5"/>
  <c r="MSQ6" i="5"/>
  <c r="MSP6" i="5"/>
  <c r="MSO6" i="5"/>
  <c r="MSN6" i="5"/>
  <c r="MSM6" i="5"/>
  <c r="MSL6" i="5"/>
  <c r="MSK6" i="5"/>
  <c r="MSJ6" i="5"/>
  <c r="MSI6" i="5"/>
  <c r="MSH6" i="5"/>
  <c r="MSG6" i="5"/>
  <c r="MSF6" i="5"/>
  <c r="MSE6" i="5"/>
  <c r="MSD6" i="5"/>
  <c r="MSC6" i="5"/>
  <c r="MSB6" i="5"/>
  <c r="MSA6" i="5"/>
  <c r="MRZ6" i="5"/>
  <c r="MRY6" i="5"/>
  <c r="MRX6" i="5"/>
  <c r="MRW6" i="5"/>
  <c r="MRV6" i="5"/>
  <c r="MRU6" i="5"/>
  <c r="MRT6" i="5"/>
  <c r="MRS6" i="5"/>
  <c r="MRR6" i="5"/>
  <c r="MRQ6" i="5"/>
  <c r="MRP6" i="5"/>
  <c r="MRO6" i="5"/>
  <c r="MRN6" i="5"/>
  <c r="MRM6" i="5"/>
  <c r="MRL6" i="5"/>
  <c r="MRK6" i="5"/>
  <c r="MRJ6" i="5"/>
  <c r="MRI6" i="5"/>
  <c r="MRH6" i="5"/>
  <c r="MRG6" i="5"/>
  <c r="MRF6" i="5"/>
  <c r="MRE6" i="5"/>
  <c r="MRD6" i="5"/>
  <c r="MRC6" i="5"/>
  <c r="MRB6" i="5"/>
  <c r="MRA6" i="5"/>
  <c r="MQZ6" i="5"/>
  <c r="MQY6" i="5"/>
  <c r="MQX6" i="5"/>
  <c r="MQW6" i="5"/>
  <c r="MQV6" i="5"/>
  <c r="MQU6" i="5"/>
  <c r="MQT6" i="5"/>
  <c r="MQS6" i="5"/>
  <c r="MQR6" i="5"/>
  <c r="MQQ6" i="5"/>
  <c r="MQP6" i="5"/>
  <c r="MQO6" i="5"/>
  <c r="MQN6" i="5"/>
  <c r="MQM6" i="5"/>
  <c r="MQL6" i="5"/>
  <c r="MQK6" i="5"/>
  <c r="MQJ6" i="5"/>
  <c r="MQI6" i="5"/>
  <c r="MQH6" i="5"/>
  <c r="MQG6" i="5"/>
  <c r="MQF6" i="5"/>
  <c r="MQE6" i="5"/>
  <c r="MQD6" i="5"/>
  <c r="MQC6" i="5"/>
  <c r="MQB6" i="5"/>
  <c r="MQA6" i="5"/>
  <c r="MPZ6" i="5"/>
  <c r="MPY6" i="5"/>
  <c r="MPX6" i="5"/>
  <c r="MPW6" i="5"/>
  <c r="MPV6" i="5"/>
  <c r="MPU6" i="5"/>
  <c r="MPT6" i="5"/>
  <c r="MPS6" i="5"/>
  <c r="MPR6" i="5"/>
  <c r="MPQ6" i="5"/>
  <c r="MPP6" i="5"/>
  <c r="MPO6" i="5"/>
  <c r="MPN6" i="5"/>
  <c r="MPM6" i="5"/>
  <c r="MPL6" i="5"/>
  <c r="MPK6" i="5"/>
  <c r="MPJ6" i="5"/>
  <c r="MPI6" i="5"/>
  <c r="MPH6" i="5"/>
  <c r="MPG6" i="5"/>
  <c r="MPF6" i="5"/>
  <c r="MPE6" i="5"/>
  <c r="MPD6" i="5"/>
  <c r="MPC6" i="5"/>
  <c r="MPB6" i="5"/>
  <c r="MPA6" i="5"/>
  <c r="MOZ6" i="5"/>
  <c r="MOY6" i="5"/>
  <c r="MOX6" i="5"/>
  <c r="MOW6" i="5"/>
  <c r="MOV6" i="5"/>
  <c r="MOU6" i="5"/>
  <c r="MOT6" i="5"/>
  <c r="MOS6" i="5"/>
  <c r="MOR6" i="5"/>
  <c r="MOQ6" i="5"/>
  <c r="MOP6" i="5"/>
  <c r="MOO6" i="5"/>
  <c r="MON6" i="5"/>
  <c r="MOM6" i="5"/>
  <c r="MOL6" i="5"/>
  <c r="MOK6" i="5"/>
  <c r="MOJ6" i="5"/>
  <c r="MOI6" i="5"/>
  <c r="MOH6" i="5"/>
  <c r="MOG6" i="5"/>
  <c r="MOF6" i="5"/>
  <c r="MOE6" i="5"/>
  <c r="MOD6" i="5"/>
  <c r="MOC6" i="5"/>
  <c r="MOB6" i="5"/>
  <c r="MOA6" i="5"/>
  <c r="MNZ6" i="5"/>
  <c r="MNY6" i="5"/>
  <c r="MNX6" i="5"/>
  <c r="MNW6" i="5"/>
  <c r="MNV6" i="5"/>
  <c r="MNU6" i="5"/>
  <c r="MNT6" i="5"/>
  <c r="MNS6" i="5"/>
  <c r="MNR6" i="5"/>
  <c r="MNQ6" i="5"/>
  <c r="MNP6" i="5"/>
  <c r="MNO6" i="5"/>
  <c r="MNN6" i="5"/>
  <c r="MNM6" i="5"/>
  <c r="MNL6" i="5"/>
  <c r="MNK6" i="5"/>
  <c r="MNJ6" i="5"/>
  <c r="MNI6" i="5"/>
  <c r="MNH6" i="5"/>
  <c r="MNG6" i="5"/>
  <c r="MNF6" i="5"/>
  <c r="MNE6" i="5"/>
  <c r="MND6" i="5"/>
  <c r="MNC6" i="5"/>
  <c r="MNB6" i="5"/>
  <c r="MNA6" i="5"/>
  <c r="MMZ6" i="5"/>
  <c r="MMY6" i="5"/>
  <c r="MMX6" i="5"/>
  <c r="MMW6" i="5"/>
  <c r="MMV6" i="5"/>
  <c r="MMU6" i="5"/>
  <c r="MMT6" i="5"/>
  <c r="MMS6" i="5"/>
  <c r="MMR6" i="5"/>
  <c r="MMQ6" i="5"/>
  <c r="MMP6" i="5"/>
  <c r="MMO6" i="5"/>
  <c r="MMN6" i="5"/>
  <c r="MMM6" i="5"/>
  <c r="MML6" i="5"/>
  <c r="MMK6" i="5"/>
  <c r="MMJ6" i="5"/>
  <c r="MMI6" i="5"/>
  <c r="MMH6" i="5"/>
  <c r="MMG6" i="5"/>
  <c r="MMF6" i="5"/>
  <c r="MME6" i="5"/>
  <c r="MMD6" i="5"/>
  <c r="MMC6" i="5"/>
  <c r="MMB6" i="5"/>
  <c r="MMA6" i="5"/>
  <c r="MLZ6" i="5"/>
  <c r="MLY6" i="5"/>
  <c r="MLX6" i="5"/>
  <c r="MLW6" i="5"/>
  <c r="MLV6" i="5"/>
  <c r="MLU6" i="5"/>
  <c r="MLT6" i="5"/>
  <c r="MLS6" i="5"/>
  <c r="MLR6" i="5"/>
  <c r="MLQ6" i="5"/>
  <c r="MLP6" i="5"/>
  <c r="MLO6" i="5"/>
  <c r="MLN6" i="5"/>
  <c r="MLM6" i="5"/>
  <c r="MLL6" i="5"/>
  <c r="MLK6" i="5"/>
  <c r="MLJ6" i="5"/>
  <c r="MLI6" i="5"/>
  <c r="MLH6" i="5"/>
  <c r="MLG6" i="5"/>
  <c r="MLF6" i="5"/>
  <c r="MLE6" i="5"/>
  <c r="MLD6" i="5"/>
  <c r="MLC6" i="5"/>
  <c r="MLB6" i="5"/>
  <c r="MLA6" i="5"/>
  <c r="MKZ6" i="5"/>
  <c r="MKY6" i="5"/>
  <c r="MKX6" i="5"/>
  <c r="MKW6" i="5"/>
  <c r="MKV6" i="5"/>
  <c r="MKU6" i="5"/>
  <c r="MKT6" i="5"/>
  <c r="MKS6" i="5"/>
  <c r="MKR6" i="5"/>
  <c r="MKQ6" i="5"/>
  <c r="MKP6" i="5"/>
  <c r="MKO6" i="5"/>
  <c r="MKN6" i="5"/>
  <c r="MKM6" i="5"/>
  <c r="MKL6" i="5"/>
  <c r="MKK6" i="5"/>
  <c r="MKJ6" i="5"/>
  <c r="MKI6" i="5"/>
  <c r="MKH6" i="5"/>
  <c r="MKG6" i="5"/>
  <c r="MKF6" i="5"/>
  <c r="MKE6" i="5"/>
  <c r="MKD6" i="5"/>
  <c r="MKC6" i="5"/>
  <c r="MKB6" i="5"/>
  <c r="MKA6" i="5"/>
  <c r="MJZ6" i="5"/>
  <c r="MJY6" i="5"/>
  <c r="MJX6" i="5"/>
  <c r="MJW6" i="5"/>
  <c r="MJV6" i="5"/>
  <c r="MJU6" i="5"/>
  <c r="MJT6" i="5"/>
  <c r="MJS6" i="5"/>
  <c r="MJR6" i="5"/>
  <c r="MJQ6" i="5"/>
  <c r="MJP6" i="5"/>
  <c r="MJO6" i="5"/>
  <c r="MJN6" i="5"/>
  <c r="MJM6" i="5"/>
  <c r="MJL6" i="5"/>
  <c r="MJK6" i="5"/>
  <c r="MJJ6" i="5"/>
  <c r="MJI6" i="5"/>
  <c r="MJH6" i="5"/>
  <c r="MJG6" i="5"/>
  <c r="MJF6" i="5"/>
  <c r="MJE6" i="5"/>
  <c r="MJD6" i="5"/>
  <c r="MJC6" i="5"/>
  <c r="MJB6" i="5"/>
  <c r="MJA6" i="5"/>
  <c r="MIZ6" i="5"/>
  <c r="MIY6" i="5"/>
  <c r="MIX6" i="5"/>
  <c r="MIW6" i="5"/>
  <c r="MIV6" i="5"/>
  <c r="MIU6" i="5"/>
  <c r="MIT6" i="5"/>
  <c r="MIS6" i="5"/>
  <c r="MIR6" i="5"/>
  <c r="MIQ6" i="5"/>
  <c r="MIP6" i="5"/>
  <c r="MIO6" i="5"/>
  <c r="MIN6" i="5"/>
  <c r="MIM6" i="5"/>
  <c r="MIL6" i="5"/>
  <c r="MIK6" i="5"/>
  <c r="MIJ6" i="5"/>
  <c r="MII6" i="5"/>
  <c r="MIH6" i="5"/>
  <c r="MIG6" i="5"/>
  <c r="MIF6" i="5"/>
  <c r="MIE6" i="5"/>
  <c r="MID6" i="5"/>
  <c r="MIC6" i="5"/>
  <c r="MIB6" i="5"/>
  <c r="MIA6" i="5"/>
  <c r="MHZ6" i="5"/>
  <c r="MHY6" i="5"/>
  <c r="MHX6" i="5"/>
  <c r="MHW6" i="5"/>
  <c r="MHV6" i="5"/>
  <c r="MHU6" i="5"/>
  <c r="MHT6" i="5"/>
  <c r="MHS6" i="5"/>
  <c r="MHR6" i="5"/>
  <c r="MHQ6" i="5"/>
  <c r="MHP6" i="5"/>
  <c r="MHO6" i="5"/>
  <c r="MHN6" i="5"/>
  <c r="MHM6" i="5"/>
  <c r="MHL6" i="5"/>
  <c r="MHK6" i="5"/>
  <c r="MHJ6" i="5"/>
  <c r="MHI6" i="5"/>
  <c r="MHH6" i="5"/>
  <c r="MHG6" i="5"/>
  <c r="MHF6" i="5"/>
  <c r="MHE6" i="5"/>
  <c r="MHD6" i="5"/>
  <c r="MHC6" i="5"/>
  <c r="MHB6" i="5"/>
  <c r="MHA6" i="5"/>
  <c r="MGZ6" i="5"/>
  <c r="MGY6" i="5"/>
  <c r="MGX6" i="5"/>
  <c r="MGW6" i="5"/>
  <c r="MGV6" i="5"/>
  <c r="MGU6" i="5"/>
  <c r="MGT6" i="5"/>
  <c r="MGS6" i="5"/>
  <c r="MGR6" i="5"/>
  <c r="MGQ6" i="5"/>
  <c r="MGP6" i="5"/>
  <c r="MGO6" i="5"/>
  <c r="MGN6" i="5"/>
  <c r="MGM6" i="5"/>
  <c r="MGL6" i="5"/>
  <c r="MGK6" i="5"/>
  <c r="MGJ6" i="5"/>
  <c r="MGI6" i="5"/>
  <c r="MGH6" i="5"/>
  <c r="MGG6" i="5"/>
  <c r="MGF6" i="5"/>
  <c r="MGE6" i="5"/>
  <c r="MGD6" i="5"/>
  <c r="MGC6" i="5"/>
  <c r="MGB6" i="5"/>
  <c r="MGA6" i="5"/>
  <c r="MFZ6" i="5"/>
  <c r="MFY6" i="5"/>
  <c r="MFX6" i="5"/>
  <c r="MFW6" i="5"/>
  <c r="MFV6" i="5"/>
  <c r="MFU6" i="5"/>
  <c r="MFT6" i="5"/>
  <c r="MFS6" i="5"/>
  <c r="MFR6" i="5"/>
  <c r="MFQ6" i="5"/>
  <c r="MFP6" i="5"/>
  <c r="MFO6" i="5"/>
  <c r="MFN6" i="5"/>
  <c r="MFM6" i="5"/>
  <c r="MFL6" i="5"/>
  <c r="MFK6" i="5"/>
  <c r="MFJ6" i="5"/>
  <c r="MFI6" i="5"/>
  <c r="MFH6" i="5"/>
  <c r="MFG6" i="5"/>
  <c r="MFF6" i="5"/>
  <c r="MFE6" i="5"/>
  <c r="MFD6" i="5"/>
  <c r="MFC6" i="5"/>
  <c r="MFB6" i="5"/>
  <c r="MFA6" i="5"/>
  <c r="MEZ6" i="5"/>
  <c r="MEY6" i="5"/>
  <c r="MEX6" i="5"/>
  <c r="MEW6" i="5"/>
  <c r="MEV6" i="5"/>
  <c r="MEU6" i="5"/>
  <c r="MET6" i="5"/>
  <c r="MES6" i="5"/>
  <c r="MER6" i="5"/>
  <c r="MEQ6" i="5"/>
  <c r="MEP6" i="5"/>
  <c r="MEO6" i="5"/>
  <c r="MEN6" i="5"/>
  <c r="MEM6" i="5"/>
  <c r="MEL6" i="5"/>
  <c r="MEK6" i="5"/>
  <c r="MEJ6" i="5"/>
  <c r="MEI6" i="5"/>
  <c r="MEH6" i="5"/>
  <c r="MEG6" i="5"/>
  <c r="MEF6" i="5"/>
  <c r="MEE6" i="5"/>
  <c r="MED6" i="5"/>
  <c r="MEC6" i="5"/>
  <c r="MEB6" i="5"/>
  <c r="MEA6" i="5"/>
  <c r="MDZ6" i="5"/>
  <c r="MDY6" i="5"/>
  <c r="MDX6" i="5"/>
  <c r="MDW6" i="5"/>
  <c r="MDV6" i="5"/>
  <c r="MDU6" i="5"/>
  <c r="MDT6" i="5"/>
  <c r="MDS6" i="5"/>
  <c r="MDR6" i="5"/>
  <c r="MDQ6" i="5"/>
  <c r="MDP6" i="5"/>
  <c r="MDO6" i="5"/>
  <c r="MDN6" i="5"/>
  <c r="MDM6" i="5"/>
  <c r="MDL6" i="5"/>
  <c r="MDK6" i="5"/>
  <c r="MDJ6" i="5"/>
  <c r="MDI6" i="5"/>
  <c r="MDH6" i="5"/>
  <c r="MDG6" i="5"/>
  <c r="MDF6" i="5"/>
  <c r="MDE6" i="5"/>
  <c r="MDD6" i="5"/>
  <c r="MDC6" i="5"/>
  <c r="MDB6" i="5"/>
  <c r="MDA6" i="5"/>
  <c r="MCZ6" i="5"/>
  <c r="MCY6" i="5"/>
  <c r="MCX6" i="5"/>
  <c r="MCW6" i="5"/>
  <c r="MCV6" i="5"/>
  <c r="MCU6" i="5"/>
  <c r="MCT6" i="5"/>
  <c r="MCS6" i="5"/>
  <c r="MCR6" i="5"/>
  <c r="MCQ6" i="5"/>
  <c r="MCP6" i="5"/>
  <c r="MCO6" i="5"/>
  <c r="MCN6" i="5"/>
  <c r="MCM6" i="5"/>
  <c r="MCL6" i="5"/>
  <c r="MCK6" i="5"/>
  <c r="MCJ6" i="5"/>
  <c r="MCI6" i="5"/>
  <c r="MCH6" i="5"/>
  <c r="MCG6" i="5"/>
  <c r="MCF6" i="5"/>
  <c r="MCE6" i="5"/>
  <c r="MCD6" i="5"/>
  <c r="MCC6" i="5"/>
  <c r="MCB6" i="5"/>
  <c r="MCA6" i="5"/>
  <c r="MBZ6" i="5"/>
  <c r="MBY6" i="5"/>
  <c r="MBX6" i="5"/>
  <c r="MBW6" i="5"/>
  <c r="MBV6" i="5"/>
  <c r="MBU6" i="5"/>
  <c r="MBT6" i="5"/>
  <c r="MBS6" i="5"/>
  <c r="MBR6" i="5"/>
  <c r="MBQ6" i="5"/>
  <c r="MBP6" i="5"/>
  <c r="MBO6" i="5"/>
  <c r="MBN6" i="5"/>
  <c r="MBM6" i="5"/>
  <c r="MBL6" i="5"/>
  <c r="MBK6" i="5"/>
  <c r="MBJ6" i="5"/>
  <c r="MBI6" i="5"/>
  <c r="MBH6" i="5"/>
  <c r="MBG6" i="5"/>
  <c r="MBF6" i="5"/>
  <c r="MBE6" i="5"/>
  <c r="MBD6" i="5"/>
  <c r="MBC6" i="5"/>
  <c r="MBB6" i="5"/>
  <c r="MBA6" i="5"/>
  <c r="MAZ6" i="5"/>
  <c r="MAY6" i="5"/>
  <c r="MAX6" i="5"/>
  <c r="MAW6" i="5"/>
  <c r="MAV6" i="5"/>
  <c r="MAU6" i="5"/>
  <c r="MAT6" i="5"/>
  <c r="MAS6" i="5"/>
  <c r="MAR6" i="5"/>
  <c r="MAQ6" i="5"/>
  <c r="MAP6" i="5"/>
  <c r="MAO6" i="5"/>
  <c r="MAN6" i="5"/>
  <c r="MAM6" i="5"/>
  <c r="MAL6" i="5"/>
  <c r="MAK6" i="5"/>
  <c r="MAJ6" i="5"/>
  <c r="MAI6" i="5"/>
  <c r="MAH6" i="5"/>
  <c r="MAG6" i="5"/>
  <c r="MAF6" i="5"/>
  <c r="MAE6" i="5"/>
  <c r="MAD6" i="5"/>
  <c r="MAC6" i="5"/>
  <c r="MAB6" i="5"/>
  <c r="MAA6" i="5"/>
  <c r="LZZ6" i="5"/>
  <c r="LZY6" i="5"/>
  <c r="LZX6" i="5"/>
  <c r="LZW6" i="5"/>
  <c r="LZV6" i="5"/>
  <c r="LZU6" i="5"/>
  <c r="LZT6" i="5"/>
  <c r="LZS6" i="5"/>
  <c r="LZR6" i="5"/>
  <c r="LZQ6" i="5"/>
  <c r="LZP6" i="5"/>
  <c r="LZO6" i="5"/>
  <c r="LZN6" i="5"/>
  <c r="LZM6" i="5"/>
  <c r="LZL6" i="5"/>
  <c r="LZK6" i="5"/>
  <c r="LZJ6" i="5"/>
  <c r="LZI6" i="5"/>
  <c r="LZH6" i="5"/>
  <c r="LZG6" i="5"/>
  <c r="LZF6" i="5"/>
  <c r="LZE6" i="5"/>
  <c r="LZD6" i="5"/>
  <c r="LZC6" i="5"/>
  <c r="LZB6" i="5"/>
  <c r="LZA6" i="5"/>
  <c r="LYZ6" i="5"/>
  <c r="LYY6" i="5"/>
  <c r="LYX6" i="5"/>
  <c r="LYW6" i="5"/>
  <c r="LYV6" i="5"/>
  <c r="LYU6" i="5"/>
  <c r="LYT6" i="5"/>
  <c r="LYS6" i="5"/>
  <c r="LYR6" i="5"/>
  <c r="LYQ6" i="5"/>
  <c r="LYP6" i="5"/>
  <c r="LYO6" i="5"/>
  <c r="LYN6" i="5"/>
  <c r="LYM6" i="5"/>
  <c r="LYL6" i="5"/>
  <c r="LYK6" i="5"/>
  <c r="LYJ6" i="5"/>
  <c r="LYI6" i="5"/>
  <c r="LYH6" i="5"/>
  <c r="LYG6" i="5"/>
  <c r="LYF6" i="5"/>
  <c r="LYE6" i="5"/>
  <c r="LYD6" i="5"/>
  <c r="LYC6" i="5"/>
  <c r="LYB6" i="5"/>
  <c r="LYA6" i="5"/>
  <c r="LXZ6" i="5"/>
  <c r="LXY6" i="5"/>
  <c r="LXX6" i="5"/>
  <c r="LXW6" i="5"/>
  <c r="LXV6" i="5"/>
  <c r="LXU6" i="5"/>
  <c r="LXT6" i="5"/>
  <c r="LXS6" i="5"/>
  <c r="LXR6" i="5"/>
  <c r="LXQ6" i="5"/>
  <c r="LXP6" i="5"/>
  <c r="LXO6" i="5"/>
  <c r="LXN6" i="5"/>
  <c r="LXM6" i="5"/>
  <c r="LXL6" i="5"/>
  <c r="LXK6" i="5"/>
  <c r="LXJ6" i="5"/>
  <c r="LXI6" i="5"/>
  <c r="LXH6" i="5"/>
  <c r="LXG6" i="5"/>
  <c r="LXF6" i="5"/>
  <c r="LXE6" i="5"/>
  <c r="LXD6" i="5"/>
  <c r="LXC6" i="5"/>
  <c r="LXB6" i="5"/>
  <c r="LXA6" i="5"/>
  <c r="LWZ6" i="5"/>
  <c r="LWY6" i="5"/>
  <c r="LWX6" i="5"/>
  <c r="LWW6" i="5"/>
  <c r="LWV6" i="5"/>
  <c r="LWU6" i="5"/>
  <c r="LWT6" i="5"/>
  <c r="LWS6" i="5"/>
  <c r="LWR6" i="5"/>
  <c r="LWQ6" i="5"/>
  <c r="LWP6" i="5"/>
  <c r="LWO6" i="5"/>
  <c r="LWN6" i="5"/>
  <c r="LWM6" i="5"/>
  <c r="LWL6" i="5"/>
  <c r="LWK6" i="5"/>
  <c r="LWJ6" i="5"/>
  <c r="LWI6" i="5"/>
  <c r="LWH6" i="5"/>
  <c r="LWG6" i="5"/>
  <c r="LWF6" i="5"/>
  <c r="LWE6" i="5"/>
  <c r="LWD6" i="5"/>
  <c r="LWC6" i="5"/>
  <c r="LWB6" i="5"/>
  <c r="LWA6" i="5"/>
  <c r="LVZ6" i="5"/>
  <c r="LVY6" i="5"/>
  <c r="LVX6" i="5"/>
  <c r="LVW6" i="5"/>
  <c r="LVV6" i="5"/>
  <c r="LVU6" i="5"/>
  <c r="LVT6" i="5"/>
  <c r="LVS6" i="5"/>
  <c r="LVR6" i="5"/>
  <c r="LVQ6" i="5"/>
  <c r="LVP6" i="5"/>
  <c r="LVO6" i="5"/>
  <c r="LVN6" i="5"/>
  <c r="LVM6" i="5"/>
  <c r="LVL6" i="5"/>
  <c r="LVK6" i="5"/>
  <c r="LVJ6" i="5"/>
  <c r="LVI6" i="5"/>
  <c r="LVH6" i="5"/>
  <c r="LVG6" i="5"/>
  <c r="LVF6" i="5"/>
  <c r="LVE6" i="5"/>
  <c r="LVD6" i="5"/>
  <c r="LVC6" i="5"/>
  <c r="LVB6" i="5"/>
  <c r="LVA6" i="5"/>
  <c r="LUZ6" i="5"/>
  <c r="LUY6" i="5"/>
  <c r="LUX6" i="5"/>
  <c r="LUW6" i="5"/>
  <c r="LUV6" i="5"/>
  <c r="LUU6" i="5"/>
  <c r="LUT6" i="5"/>
  <c r="LUS6" i="5"/>
  <c r="LUR6" i="5"/>
  <c r="LUQ6" i="5"/>
  <c r="LUP6" i="5"/>
  <c r="LUO6" i="5"/>
  <c r="LUN6" i="5"/>
  <c r="LUM6" i="5"/>
  <c r="LUL6" i="5"/>
  <c r="LUK6" i="5"/>
  <c r="LUJ6" i="5"/>
  <c r="LUI6" i="5"/>
  <c r="LUH6" i="5"/>
  <c r="LUG6" i="5"/>
  <c r="LUF6" i="5"/>
  <c r="LUE6" i="5"/>
  <c r="LUD6" i="5"/>
  <c r="LUC6" i="5"/>
  <c r="LUB6" i="5"/>
  <c r="LUA6" i="5"/>
  <c r="LTZ6" i="5"/>
  <c r="LTY6" i="5"/>
  <c r="LTX6" i="5"/>
  <c r="LTW6" i="5"/>
  <c r="LTV6" i="5"/>
  <c r="LTU6" i="5"/>
  <c r="LTT6" i="5"/>
  <c r="LTS6" i="5"/>
  <c r="LTR6" i="5"/>
  <c r="LTQ6" i="5"/>
  <c r="LTP6" i="5"/>
  <c r="LTO6" i="5"/>
  <c r="LTN6" i="5"/>
  <c r="LTM6" i="5"/>
  <c r="LTL6" i="5"/>
  <c r="LTK6" i="5"/>
  <c r="LTJ6" i="5"/>
  <c r="LTI6" i="5"/>
  <c r="LTH6" i="5"/>
  <c r="LTG6" i="5"/>
  <c r="LTF6" i="5"/>
  <c r="LTE6" i="5"/>
  <c r="LTD6" i="5"/>
  <c r="LTC6" i="5"/>
  <c r="LTB6" i="5"/>
  <c r="LTA6" i="5"/>
  <c r="LSZ6" i="5"/>
  <c r="LSY6" i="5"/>
  <c r="LSX6" i="5"/>
  <c r="LSW6" i="5"/>
  <c r="LSV6" i="5"/>
  <c r="LSU6" i="5"/>
  <c r="LST6" i="5"/>
  <c r="LSS6" i="5"/>
  <c r="LSR6" i="5"/>
  <c r="LSQ6" i="5"/>
  <c r="LSP6" i="5"/>
  <c r="LSO6" i="5"/>
  <c r="LSN6" i="5"/>
  <c r="LSM6" i="5"/>
  <c r="LSL6" i="5"/>
  <c r="LSK6" i="5"/>
  <c r="LSJ6" i="5"/>
  <c r="LSI6" i="5"/>
  <c r="LSH6" i="5"/>
  <c r="LSG6" i="5"/>
  <c r="LSF6" i="5"/>
  <c r="LSE6" i="5"/>
  <c r="LSD6" i="5"/>
  <c r="LSC6" i="5"/>
  <c r="LSB6" i="5"/>
  <c r="LSA6" i="5"/>
  <c r="LRZ6" i="5"/>
  <c r="LRY6" i="5"/>
  <c r="LRX6" i="5"/>
  <c r="LRW6" i="5"/>
  <c r="LRV6" i="5"/>
  <c r="LRU6" i="5"/>
  <c r="LRT6" i="5"/>
  <c r="LRS6" i="5"/>
  <c r="LRR6" i="5"/>
  <c r="LRQ6" i="5"/>
  <c r="LRP6" i="5"/>
  <c r="LRO6" i="5"/>
  <c r="LRN6" i="5"/>
  <c r="LRM6" i="5"/>
  <c r="LRL6" i="5"/>
  <c r="LRK6" i="5"/>
  <c r="LRJ6" i="5"/>
  <c r="LRI6" i="5"/>
  <c r="LRH6" i="5"/>
  <c r="LRG6" i="5"/>
  <c r="LRF6" i="5"/>
  <c r="LRE6" i="5"/>
  <c r="LRD6" i="5"/>
  <c r="LRC6" i="5"/>
  <c r="LRB6" i="5"/>
  <c r="LRA6" i="5"/>
  <c r="LQZ6" i="5"/>
  <c r="LQY6" i="5"/>
  <c r="LQX6" i="5"/>
  <c r="LQW6" i="5"/>
  <c r="LQV6" i="5"/>
  <c r="LQU6" i="5"/>
  <c r="LQT6" i="5"/>
  <c r="LQS6" i="5"/>
  <c r="LQR6" i="5"/>
  <c r="LQQ6" i="5"/>
  <c r="LQP6" i="5"/>
  <c r="LQO6" i="5"/>
  <c r="LQN6" i="5"/>
  <c r="LQM6" i="5"/>
  <c r="LQL6" i="5"/>
  <c r="LQK6" i="5"/>
  <c r="LQJ6" i="5"/>
  <c r="LQI6" i="5"/>
  <c r="LQH6" i="5"/>
  <c r="LQG6" i="5"/>
  <c r="LQF6" i="5"/>
  <c r="LQE6" i="5"/>
  <c r="LQD6" i="5"/>
  <c r="LQC6" i="5"/>
  <c r="LQB6" i="5"/>
  <c r="LQA6" i="5"/>
  <c r="LPZ6" i="5"/>
  <c r="LPY6" i="5"/>
  <c r="LPX6" i="5"/>
  <c r="LPW6" i="5"/>
  <c r="LPV6" i="5"/>
  <c r="LPU6" i="5"/>
  <c r="LPT6" i="5"/>
  <c r="LPS6" i="5"/>
  <c r="LPR6" i="5"/>
  <c r="LPQ6" i="5"/>
  <c r="LPP6" i="5"/>
  <c r="LPO6" i="5"/>
  <c r="LPN6" i="5"/>
  <c r="LPM6" i="5"/>
  <c r="LPL6" i="5"/>
  <c r="LPK6" i="5"/>
  <c r="LPJ6" i="5"/>
  <c r="LPI6" i="5"/>
  <c r="LPH6" i="5"/>
  <c r="LPG6" i="5"/>
  <c r="LPF6" i="5"/>
  <c r="LPE6" i="5"/>
  <c r="LPD6" i="5"/>
  <c r="LPC6" i="5"/>
  <c r="LPB6" i="5"/>
  <c r="LPA6" i="5"/>
  <c r="LOZ6" i="5"/>
  <c r="LOY6" i="5"/>
  <c r="LOX6" i="5"/>
  <c r="LOW6" i="5"/>
  <c r="LOV6" i="5"/>
  <c r="LOU6" i="5"/>
  <c r="LOT6" i="5"/>
  <c r="LOS6" i="5"/>
  <c r="LOR6" i="5"/>
  <c r="LOQ6" i="5"/>
  <c r="LOP6" i="5"/>
  <c r="LOO6" i="5"/>
  <c r="LON6" i="5"/>
  <c r="LOM6" i="5"/>
  <c r="LOL6" i="5"/>
  <c r="LOK6" i="5"/>
  <c r="LOJ6" i="5"/>
  <c r="LOI6" i="5"/>
  <c r="LOH6" i="5"/>
  <c r="LOG6" i="5"/>
  <c r="LOF6" i="5"/>
  <c r="LOE6" i="5"/>
  <c r="LOD6" i="5"/>
  <c r="LOC6" i="5"/>
  <c r="LOB6" i="5"/>
  <c r="LOA6" i="5"/>
  <c r="LNZ6" i="5"/>
  <c r="LNY6" i="5"/>
  <c r="LNX6" i="5"/>
  <c r="LNW6" i="5"/>
  <c r="LNV6" i="5"/>
  <c r="LNU6" i="5"/>
  <c r="LNT6" i="5"/>
  <c r="LNS6" i="5"/>
  <c r="LNR6" i="5"/>
  <c r="LNQ6" i="5"/>
  <c r="LNP6" i="5"/>
  <c r="LNO6" i="5"/>
  <c r="LNN6" i="5"/>
  <c r="LNM6" i="5"/>
  <c r="LNL6" i="5"/>
  <c r="LNK6" i="5"/>
  <c r="LNJ6" i="5"/>
  <c r="LNI6" i="5"/>
  <c r="LNH6" i="5"/>
  <c r="LNG6" i="5"/>
  <c r="LNF6" i="5"/>
  <c r="LNE6" i="5"/>
  <c r="LND6" i="5"/>
  <c r="LNC6" i="5"/>
  <c r="LNB6" i="5"/>
  <c r="LNA6" i="5"/>
  <c r="LMZ6" i="5"/>
  <c r="LMY6" i="5"/>
  <c r="LMX6" i="5"/>
  <c r="LMW6" i="5"/>
  <c r="LMV6" i="5"/>
  <c r="LMU6" i="5"/>
  <c r="LMT6" i="5"/>
  <c r="LMS6" i="5"/>
  <c r="LMR6" i="5"/>
  <c r="LMQ6" i="5"/>
  <c r="LMP6" i="5"/>
  <c r="LMO6" i="5"/>
  <c r="LMN6" i="5"/>
  <c r="LMM6" i="5"/>
  <c r="LML6" i="5"/>
  <c r="LMK6" i="5"/>
  <c r="LMJ6" i="5"/>
  <c r="LMI6" i="5"/>
  <c r="LMH6" i="5"/>
  <c r="LMG6" i="5"/>
  <c r="LMF6" i="5"/>
  <c r="LME6" i="5"/>
  <c r="LMD6" i="5"/>
  <c r="LMC6" i="5"/>
  <c r="LMB6" i="5"/>
  <c r="LMA6" i="5"/>
  <c r="LLZ6" i="5"/>
  <c r="LLY6" i="5"/>
  <c r="LLX6" i="5"/>
  <c r="LLW6" i="5"/>
  <c r="LLV6" i="5"/>
  <c r="LLU6" i="5"/>
  <c r="LLT6" i="5"/>
  <c r="LLS6" i="5"/>
  <c r="LLR6" i="5"/>
  <c r="LLQ6" i="5"/>
  <c r="LLP6" i="5"/>
  <c r="LLO6" i="5"/>
  <c r="LLN6" i="5"/>
  <c r="LLM6" i="5"/>
  <c r="LLL6" i="5"/>
  <c r="LLK6" i="5"/>
  <c r="LLJ6" i="5"/>
  <c r="LLI6" i="5"/>
  <c r="LLH6" i="5"/>
  <c r="LLG6" i="5"/>
  <c r="LLF6" i="5"/>
  <c r="LLE6" i="5"/>
  <c r="LLD6" i="5"/>
  <c r="LLC6" i="5"/>
  <c r="LLB6" i="5"/>
  <c r="LLA6" i="5"/>
  <c r="LKZ6" i="5"/>
  <c r="LKY6" i="5"/>
  <c r="LKX6" i="5"/>
  <c r="LKW6" i="5"/>
  <c r="LKV6" i="5"/>
  <c r="LKU6" i="5"/>
  <c r="LKT6" i="5"/>
  <c r="LKS6" i="5"/>
  <c r="LKR6" i="5"/>
  <c r="LKQ6" i="5"/>
  <c r="LKP6" i="5"/>
  <c r="LKO6" i="5"/>
  <c r="LKN6" i="5"/>
  <c r="LKM6" i="5"/>
  <c r="LKL6" i="5"/>
  <c r="LKK6" i="5"/>
  <c r="LKJ6" i="5"/>
  <c r="LKI6" i="5"/>
  <c r="LKH6" i="5"/>
  <c r="LKG6" i="5"/>
  <c r="LKF6" i="5"/>
  <c r="LKE6" i="5"/>
  <c r="LKD6" i="5"/>
  <c r="LKC6" i="5"/>
  <c r="LKB6" i="5"/>
  <c r="LKA6" i="5"/>
  <c r="LJZ6" i="5"/>
  <c r="LJY6" i="5"/>
  <c r="LJX6" i="5"/>
  <c r="LJW6" i="5"/>
  <c r="LJV6" i="5"/>
  <c r="LJU6" i="5"/>
  <c r="LJT6" i="5"/>
  <c r="LJS6" i="5"/>
  <c r="LJR6" i="5"/>
  <c r="LJQ6" i="5"/>
  <c r="LJP6" i="5"/>
  <c r="LJO6" i="5"/>
  <c r="LJN6" i="5"/>
  <c r="LJM6" i="5"/>
  <c r="LJL6" i="5"/>
  <c r="LJK6" i="5"/>
  <c r="LJJ6" i="5"/>
  <c r="LJI6" i="5"/>
  <c r="LJH6" i="5"/>
  <c r="LJG6" i="5"/>
  <c r="LJF6" i="5"/>
  <c r="LJE6" i="5"/>
  <c r="LJD6" i="5"/>
  <c r="LJC6" i="5"/>
  <c r="LJB6" i="5"/>
  <c r="LJA6" i="5"/>
  <c r="LIZ6" i="5"/>
  <c r="LIY6" i="5"/>
  <c r="LIX6" i="5"/>
  <c r="LIW6" i="5"/>
  <c r="LIV6" i="5"/>
  <c r="LIU6" i="5"/>
  <c r="LIT6" i="5"/>
  <c r="LIS6" i="5"/>
  <c r="LIR6" i="5"/>
  <c r="LIQ6" i="5"/>
  <c r="LIP6" i="5"/>
  <c r="LIO6" i="5"/>
  <c r="LIN6" i="5"/>
  <c r="LIM6" i="5"/>
  <c r="LIL6" i="5"/>
  <c r="LIK6" i="5"/>
  <c r="LIJ6" i="5"/>
  <c r="LII6" i="5"/>
  <c r="LIH6" i="5"/>
  <c r="LIG6" i="5"/>
  <c r="LIF6" i="5"/>
  <c r="LIE6" i="5"/>
  <c r="LID6" i="5"/>
  <c r="LIC6" i="5"/>
  <c r="LIB6" i="5"/>
  <c r="LIA6" i="5"/>
  <c r="LHZ6" i="5"/>
  <c r="LHY6" i="5"/>
  <c r="LHX6" i="5"/>
  <c r="LHW6" i="5"/>
  <c r="LHV6" i="5"/>
  <c r="LHU6" i="5"/>
  <c r="LHT6" i="5"/>
  <c r="LHS6" i="5"/>
  <c r="LHR6" i="5"/>
  <c r="LHQ6" i="5"/>
  <c r="LHP6" i="5"/>
  <c r="LHO6" i="5"/>
  <c r="LHN6" i="5"/>
  <c r="LHM6" i="5"/>
  <c r="LHL6" i="5"/>
  <c r="LHK6" i="5"/>
  <c r="LHJ6" i="5"/>
  <c r="LHI6" i="5"/>
  <c r="LHH6" i="5"/>
  <c r="LHG6" i="5"/>
  <c r="LHF6" i="5"/>
  <c r="LHE6" i="5"/>
  <c r="LHD6" i="5"/>
  <c r="LHC6" i="5"/>
  <c r="LHB6" i="5"/>
  <c r="LHA6" i="5"/>
  <c r="LGZ6" i="5"/>
  <c r="LGY6" i="5"/>
  <c r="LGX6" i="5"/>
  <c r="LGW6" i="5"/>
  <c r="LGV6" i="5"/>
  <c r="LGU6" i="5"/>
  <c r="LGT6" i="5"/>
  <c r="LGS6" i="5"/>
  <c r="LGR6" i="5"/>
  <c r="LGQ6" i="5"/>
  <c r="LGP6" i="5"/>
  <c r="LGO6" i="5"/>
  <c r="LGN6" i="5"/>
  <c r="LGM6" i="5"/>
  <c r="LGL6" i="5"/>
  <c r="LGK6" i="5"/>
  <c r="LGJ6" i="5"/>
  <c r="LGI6" i="5"/>
  <c r="LGH6" i="5"/>
  <c r="LGG6" i="5"/>
  <c r="LGF6" i="5"/>
  <c r="LGE6" i="5"/>
  <c r="LGD6" i="5"/>
  <c r="LGC6" i="5"/>
  <c r="LGB6" i="5"/>
  <c r="LGA6" i="5"/>
  <c r="LFZ6" i="5"/>
  <c r="LFY6" i="5"/>
  <c r="LFX6" i="5"/>
  <c r="LFW6" i="5"/>
  <c r="LFV6" i="5"/>
  <c r="LFU6" i="5"/>
  <c r="LFT6" i="5"/>
  <c r="LFS6" i="5"/>
  <c r="LFR6" i="5"/>
  <c r="LFQ6" i="5"/>
  <c r="LFP6" i="5"/>
  <c r="LFO6" i="5"/>
  <c r="LFN6" i="5"/>
  <c r="LFM6" i="5"/>
  <c r="LFL6" i="5"/>
  <c r="LFK6" i="5"/>
  <c r="LFJ6" i="5"/>
  <c r="LFI6" i="5"/>
  <c r="LFH6" i="5"/>
  <c r="LFG6" i="5"/>
  <c r="LFF6" i="5"/>
  <c r="LFE6" i="5"/>
  <c r="LFD6" i="5"/>
  <c r="LFC6" i="5"/>
  <c r="LFB6" i="5"/>
  <c r="LFA6" i="5"/>
  <c r="LEZ6" i="5"/>
  <c r="LEY6" i="5"/>
  <c r="LEX6" i="5"/>
  <c r="LEW6" i="5"/>
  <c r="LEV6" i="5"/>
  <c r="LEU6" i="5"/>
  <c r="LET6" i="5"/>
  <c r="LES6" i="5"/>
  <c r="LER6" i="5"/>
  <c r="LEQ6" i="5"/>
  <c r="LEP6" i="5"/>
  <c r="LEO6" i="5"/>
  <c r="LEN6" i="5"/>
  <c r="LEM6" i="5"/>
  <c r="LEL6" i="5"/>
  <c r="LEK6" i="5"/>
  <c r="LEJ6" i="5"/>
  <c r="LEI6" i="5"/>
  <c r="LEH6" i="5"/>
  <c r="LEG6" i="5"/>
  <c r="LEF6" i="5"/>
  <c r="LEE6" i="5"/>
  <c r="LED6" i="5"/>
  <c r="LEC6" i="5"/>
  <c r="LEB6" i="5"/>
  <c r="LEA6" i="5"/>
  <c r="LDZ6" i="5"/>
  <c r="LDY6" i="5"/>
  <c r="LDX6" i="5"/>
  <c r="LDW6" i="5"/>
  <c r="LDV6" i="5"/>
  <c r="LDU6" i="5"/>
  <c r="LDT6" i="5"/>
  <c r="LDS6" i="5"/>
  <c r="LDR6" i="5"/>
  <c r="LDQ6" i="5"/>
  <c r="LDP6" i="5"/>
  <c r="LDO6" i="5"/>
  <c r="LDN6" i="5"/>
  <c r="LDM6" i="5"/>
  <c r="LDL6" i="5"/>
  <c r="LDK6" i="5"/>
  <c r="LDJ6" i="5"/>
  <c r="LDI6" i="5"/>
  <c r="LDH6" i="5"/>
  <c r="LDG6" i="5"/>
  <c r="LDF6" i="5"/>
  <c r="LDE6" i="5"/>
  <c r="LDD6" i="5"/>
  <c r="LDC6" i="5"/>
  <c r="LDB6" i="5"/>
  <c r="LDA6" i="5"/>
  <c r="LCZ6" i="5"/>
  <c r="LCY6" i="5"/>
  <c r="LCX6" i="5"/>
  <c r="LCW6" i="5"/>
  <c r="LCV6" i="5"/>
  <c r="LCU6" i="5"/>
  <c r="LCT6" i="5"/>
  <c r="LCS6" i="5"/>
  <c r="LCR6" i="5"/>
  <c r="LCQ6" i="5"/>
  <c r="LCP6" i="5"/>
  <c r="LCO6" i="5"/>
  <c r="LCN6" i="5"/>
  <c r="LCM6" i="5"/>
  <c r="LCL6" i="5"/>
  <c r="LCK6" i="5"/>
  <c r="LCJ6" i="5"/>
  <c r="LCI6" i="5"/>
  <c r="LCH6" i="5"/>
  <c r="LCG6" i="5"/>
  <c r="LCF6" i="5"/>
  <c r="LCE6" i="5"/>
  <c r="LCD6" i="5"/>
  <c r="LCC6" i="5"/>
  <c r="LCB6" i="5"/>
  <c r="LCA6" i="5"/>
  <c r="LBZ6" i="5"/>
  <c r="LBY6" i="5"/>
  <c r="LBX6" i="5"/>
  <c r="LBW6" i="5"/>
  <c r="LBV6" i="5"/>
  <c r="LBU6" i="5"/>
  <c r="LBT6" i="5"/>
  <c r="LBS6" i="5"/>
  <c r="LBR6" i="5"/>
  <c r="LBQ6" i="5"/>
  <c r="LBP6" i="5"/>
  <c r="LBO6" i="5"/>
  <c r="LBN6" i="5"/>
  <c r="LBM6" i="5"/>
  <c r="LBL6" i="5"/>
  <c r="LBK6" i="5"/>
  <c r="LBJ6" i="5"/>
  <c r="LBI6" i="5"/>
  <c r="LBH6" i="5"/>
  <c r="LBG6" i="5"/>
  <c r="LBF6" i="5"/>
  <c r="LBE6" i="5"/>
  <c r="LBD6" i="5"/>
  <c r="LBC6" i="5"/>
  <c r="LBB6" i="5"/>
  <c r="LBA6" i="5"/>
  <c r="LAZ6" i="5"/>
  <c r="LAY6" i="5"/>
  <c r="LAX6" i="5"/>
  <c r="LAW6" i="5"/>
  <c r="LAV6" i="5"/>
  <c r="LAU6" i="5"/>
  <c r="LAT6" i="5"/>
  <c r="LAS6" i="5"/>
  <c r="LAR6" i="5"/>
  <c r="LAQ6" i="5"/>
  <c r="LAP6" i="5"/>
  <c r="LAO6" i="5"/>
  <c r="LAN6" i="5"/>
  <c r="LAM6" i="5"/>
  <c r="LAL6" i="5"/>
  <c r="LAK6" i="5"/>
  <c r="LAJ6" i="5"/>
  <c r="LAI6" i="5"/>
  <c r="LAH6" i="5"/>
  <c r="LAG6" i="5"/>
  <c r="LAF6" i="5"/>
  <c r="LAE6" i="5"/>
  <c r="LAD6" i="5"/>
  <c r="LAC6" i="5"/>
  <c r="LAB6" i="5"/>
  <c r="LAA6" i="5"/>
  <c r="KZZ6" i="5"/>
  <c r="KZY6" i="5"/>
  <c r="KZX6" i="5"/>
  <c r="KZW6" i="5"/>
  <c r="KZV6" i="5"/>
  <c r="KZU6" i="5"/>
  <c r="KZT6" i="5"/>
  <c r="KZS6" i="5"/>
  <c r="KZR6" i="5"/>
  <c r="KZQ6" i="5"/>
  <c r="KZP6" i="5"/>
  <c r="KZO6" i="5"/>
  <c r="KZN6" i="5"/>
  <c r="KZM6" i="5"/>
  <c r="KZL6" i="5"/>
  <c r="KZK6" i="5"/>
  <c r="KZJ6" i="5"/>
  <c r="KZI6" i="5"/>
  <c r="KZH6" i="5"/>
  <c r="KZG6" i="5"/>
  <c r="KZF6" i="5"/>
  <c r="KZE6" i="5"/>
  <c r="KZD6" i="5"/>
  <c r="KZC6" i="5"/>
  <c r="KZB6" i="5"/>
  <c r="KZA6" i="5"/>
  <c r="KYZ6" i="5"/>
  <c r="KYY6" i="5"/>
  <c r="KYX6" i="5"/>
  <c r="KYW6" i="5"/>
  <c r="KYV6" i="5"/>
  <c r="KYU6" i="5"/>
  <c r="KYT6" i="5"/>
  <c r="KYS6" i="5"/>
  <c r="KYR6" i="5"/>
  <c r="KYQ6" i="5"/>
  <c r="KYP6" i="5"/>
  <c r="KYO6" i="5"/>
  <c r="KYN6" i="5"/>
  <c r="KYM6" i="5"/>
  <c r="KYL6" i="5"/>
  <c r="KYK6" i="5"/>
  <c r="KYJ6" i="5"/>
  <c r="KYI6" i="5"/>
  <c r="KYH6" i="5"/>
  <c r="KYG6" i="5"/>
  <c r="KYF6" i="5"/>
  <c r="KYE6" i="5"/>
  <c r="KYD6" i="5"/>
  <c r="KYC6" i="5"/>
  <c r="KYB6" i="5"/>
  <c r="KYA6" i="5"/>
  <c r="KXZ6" i="5"/>
  <c r="KXY6" i="5"/>
  <c r="KXX6" i="5"/>
  <c r="KXW6" i="5"/>
  <c r="KXV6" i="5"/>
  <c r="KXU6" i="5"/>
  <c r="KXT6" i="5"/>
  <c r="KXS6" i="5"/>
  <c r="KXR6" i="5"/>
  <c r="KXQ6" i="5"/>
  <c r="KXP6" i="5"/>
  <c r="KXO6" i="5"/>
  <c r="KXN6" i="5"/>
  <c r="KXM6" i="5"/>
  <c r="KXL6" i="5"/>
  <c r="KXK6" i="5"/>
  <c r="KXJ6" i="5"/>
  <c r="KXI6" i="5"/>
  <c r="KXH6" i="5"/>
  <c r="KXG6" i="5"/>
  <c r="KXF6" i="5"/>
  <c r="KXE6" i="5"/>
  <c r="KXD6" i="5"/>
  <c r="KXC6" i="5"/>
  <c r="KXB6" i="5"/>
  <c r="KXA6" i="5"/>
  <c r="KWZ6" i="5"/>
  <c r="KWY6" i="5"/>
  <c r="KWX6" i="5"/>
  <c r="KWW6" i="5"/>
  <c r="KWV6" i="5"/>
  <c r="KWU6" i="5"/>
  <c r="KWT6" i="5"/>
  <c r="KWS6" i="5"/>
  <c r="KWR6" i="5"/>
  <c r="KWQ6" i="5"/>
  <c r="KWP6" i="5"/>
  <c r="KWO6" i="5"/>
  <c r="KWN6" i="5"/>
  <c r="KWM6" i="5"/>
  <c r="KWL6" i="5"/>
  <c r="KWK6" i="5"/>
  <c r="KWJ6" i="5"/>
  <c r="KWI6" i="5"/>
  <c r="KWH6" i="5"/>
  <c r="KWG6" i="5"/>
  <c r="KWF6" i="5"/>
  <c r="KWE6" i="5"/>
  <c r="KWD6" i="5"/>
  <c r="KWC6" i="5"/>
  <c r="KWB6" i="5"/>
  <c r="KWA6" i="5"/>
  <c r="KVZ6" i="5"/>
  <c r="KVY6" i="5"/>
  <c r="KVX6" i="5"/>
  <c r="KVW6" i="5"/>
  <c r="KVV6" i="5"/>
  <c r="KVU6" i="5"/>
  <c r="KVT6" i="5"/>
  <c r="KVS6" i="5"/>
  <c r="KVR6" i="5"/>
  <c r="KVQ6" i="5"/>
  <c r="KVP6" i="5"/>
  <c r="KVO6" i="5"/>
  <c r="KVN6" i="5"/>
  <c r="KVM6" i="5"/>
  <c r="KVL6" i="5"/>
  <c r="KVK6" i="5"/>
  <c r="KVJ6" i="5"/>
  <c r="KVI6" i="5"/>
  <c r="KVH6" i="5"/>
  <c r="KVG6" i="5"/>
  <c r="KVF6" i="5"/>
  <c r="KVE6" i="5"/>
  <c r="KVD6" i="5"/>
  <c r="KVC6" i="5"/>
  <c r="KVB6" i="5"/>
  <c r="KVA6" i="5"/>
  <c r="KUZ6" i="5"/>
  <c r="KUY6" i="5"/>
  <c r="KUX6" i="5"/>
  <c r="KUW6" i="5"/>
  <c r="KUV6" i="5"/>
  <c r="KUU6" i="5"/>
  <c r="KUT6" i="5"/>
  <c r="KUS6" i="5"/>
  <c r="KUR6" i="5"/>
  <c r="KUQ6" i="5"/>
  <c r="KUP6" i="5"/>
  <c r="KUO6" i="5"/>
  <c r="KUN6" i="5"/>
  <c r="KUM6" i="5"/>
  <c r="KUL6" i="5"/>
  <c r="KUK6" i="5"/>
  <c r="KUJ6" i="5"/>
  <c r="KUI6" i="5"/>
  <c r="KUH6" i="5"/>
  <c r="KUG6" i="5"/>
  <c r="KUF6" i="5"/>
  <c r="KUE6" i="5"/>
  <c r="KUD6" i="5"/>
  <c r="KUC6" i="5"/>
  <c r="KUB6" i="5"/>
  <c r="KUA6" i="5"/>
  <c r="KTZ6" i="5"/>
  <c r="KTY6" i="5"/>
  <c r="KTX6" i="5"/>
  <c r="KTW6" i="5"/>
  <c r="KTV6" i="5"/>
  <c r="KTU6" i="5"/>
  <c r="KTT6" i="5"/>
  <c r="KTS6" i="5"/>
  <c r="KTR6" i="5"/>
  <c r="KTQ6" i="5"/>
  <c r="KTP6" i="5"/>
  <c r="KTO6" i="5"/>
  <c r="KTN6" i="5"/>
  <c r="KTM6" i="5"/>
  <c r="KTL6" i="5"/>
  <c r="KTK6" i="5"/>
  <c r="KTJ6" i="5"/>
  <c r="KTI6" i="5"/>
  <c r="KTH6" i="5"/>
  <c r="KTG6" i="5"/>
  <c r="KTF6" i="5"/>
  <c r="KTE6" i="5"/>
  <c r="KTD6" i="5"/>
  <c r="KTC6" i="5"/>
  <c r="KTB6" i="5"/>
  <c r="KTA6" i="5"/>
  <c r="KSZ6" i="5"/>
  <c r="KSY6" i="5"/>
  <c r="KSX6" i="5"/>
  <c r="KSW6" i="5"/>
  <c r="KSV6" i="5"/>
  <c r="KSU6" i="5"/>
  <c r="KST6" i="5"/>
  <c r="KSS6" i="5"/>
  <c r="KSR6" i="5"/>
  <c r="KSQ6" i="5"/>
  <c r="KSP6" i="5"/>
  <c r="KSO6" i="5"/>
  <c r="KSN6" i="5"/>
  <c r="KSM6" i="5"/>
  <c r="KSL6" i="5"/>
  <c r="KSK6" i="5"/>
  <c r="KSJ6" i="5"/>
  <c r="KSI6" i="5"/>
  <c r="KSH6" i="5"/>
  <c r="KSG6" i="5"/>
  <c r="KSF6" i="5"/>
  <c r="KSE6" i="5"/>
  <c r="KSD6" i="5"/>
  <c r="KSC6" i="5"/>
  <c r="KSB6" i="5"/>
  <c r="KSA6" i="5"/>
  <c r="KRZ6" i="5"/>
  <c r="KRY6" i="5"/>
  <c r="KRX6" i="5"/>
  <c r="KRW6" i="5"/>
  <c r="KRV6" i="5"/>
  <c r="KRU6" i="5"/>
  <c r="KRT6" i="5"/>
  <c r="KRS6" i="5"/>
  <c r="KRR6" i="5"/>
  <c r="KRQ6" i="5"/>
  <c r="KRP6" i="5"/>
  <c r="KRO6" i="5"/>
  <c r="KRN6" i="5"/>
  <c r="KRM6" i="5"/>
  <c r="KRL6" i="5"/>
  <c r="KRK6" i="5"/>
  <c r="KRJ6" i="5"/>
  <c r="KRI6" i="5"/>
  <c r="KRH6" i="5"/>
  <c r="KRG6" i="5"/>
  <c r="KRF6" i="5"/>
  <c r="KRE6" i="5"/>
  <c r="KRD6" i="5"/>
  <c r="KRC6" i="5"/>
  <c r="KRB6" i="5"/>
  <c r="KRA6" i="5"/>
  <c r="KQZ6" i="5"/>
  <c r="KQY6" i="5"/>
  <c r="KQX6" i="5"/>
  <c r="KQW6" i="5"/>
  <c r="KQV6" i="5"/>
  <c r="KQU6" i="5"/>
  <c r="KQT6" i="5"/>
  <c r="KQS6" i="5"/>
  <c r="KQR6" i="5"/>
  <c r="KQQ6" i="5"/>
  <c r="KQP6" i="5"/>
  <c r="KQO6" i="5"/>
  <c r="KQN6" i="5"/>
  <c r="KQM6" i="5"/>
  <c r="KQL6" i="5"/>
  <c r="KQK6" i="5"/>
  <c r="KQJ6" i="5"/>
  <c r="KQI6" i="5"/>
  <c r="KQH6" i="5"/>
  <c r="KQG6" i="5"/>
  <c r="KQF6" i="5"/>
  <c r="KQE6" i="5"/>
  <c r="KQD6" i="5"/>
  <c r="KQC6" i="5"/>
  <c r="KQB6" i="5"/>
  <c r="KQA6" i="5"/>
  <c r="KPZ6" i="5"/>
  <c r="KPY6" i="5"/>
  <c r="KPX6" i="5"/>
  <c r="KPW6" i="5"/>
  <c r="KPV6" i="5"/>
  <c r="KPU6" i="5"/>
  <c r="KPT6" i="5"/>
  <c r="KPS6" i="5"/>
  <c r="KPR6" i="5"/>
  <c r="KPQ6" i="5"/>
  <c r="KPP6" i="5"/>
  <c r="KPO6" i="5"/>
  <c r="KPN6" i="5"/>
  <c r="KPM6" i="5"/>
  <c r="KPL6" i="5"/>
  <c r="KPK6" i="5"/>
  <c r="KPJ6" i="5"/>
  <c r="KPI6" i="5"/>
  <c r="KPH6" i="5"/>
  <c r="KPG6" i="5"/>
  <c r="KPF6" i="5"/>
  <c r="KPE6" i="5"/>
  <c r="KPD6" i="5"/>
  <c r="KPC6" i="5"/>
  <c r="KPB6" i="5"/>
  <c r="KPA6" i="5"/>
  <c r="KOZ6" i="5"/>
  <c r="KOY6" i="5"/>
  <c r="KOX6" i="5"/>
  <c r="KOW6" i="5"/>
  <c r="KOV6" i="5"/>
  <c r="KOU6" i="5"/>
  <c r="KOT6" i="5"/>
  <c r="KOS6" i="5"/>
  <c r="KOR6" i="5"/>
  <c r="KOQ6" i="5"/>
  <c r="KOP6" i="5"/>
  <c r="KOO6" i="5"/>
  <c r="KON6" i="5"/>
  <c r="KOM6" i="5"/>
  <c r="KOL6" i="5"/>
  <c r="KOK6" i="5"/>
  <c r="KOJ6" i="5"/>
  <c r="KOI6" i="5"/>
  <c r="KOH6" i="5"/>
  <c r="KOG6" i="5"/>
  <c r="KOF6" i="5"/>
  <c r="KOE6" i="5"/>
  <c r="KOD6" i="5"/>
  <c r="KOC6" i="5"/>
  <c r="KOB6" i="5"/>
  <c r="KOA6" i="5"/>
  <c r="KNZ6" i="5"/>
  <c r="KNY6" i="5"/>
  <c r="KNX6" i="5"/>
  <c r="KNW6" i="5"/>
  <c r="KNV6" i="5"/>
  <c r="KNU6" i="5"/>
  <c r="KNT6" i="5"/>
  <c r="KNS6" i="5"/>
  <c r="KNR6" i="5"/>
  <c r="KNQ6" i="5"/>
  <c r="KNP6" i="5"/>
  <c r="KNO6" i="5"/>
  <c r="KNN6" i="5"/>
  <c r="KNM6" i="5"/>
  <c r="KNL6" i="5"/>
  <c r="KNK6" i="5"/>
  <c r="KNJ6" i="5"/>
  <c r="KNI6" i="5"/>
  <c r="KNH6" i="5"/>
  <c r="KNG6" i="5"/>
  <c r="KNF6" i="5"/>
  <c r="KNE6" i="5"/>
  <c r="KND6" i="5"/>
  <c r="KNC6" i="5"/>
  <c r="KNB6" i="5"/>
  <c r="KNA6" i="5"/>
  <c r="KMZ6" i="5"/>
  <c r="KMY6" i="5"/>
  <c r="KMX6" i="5"/>
  <c r="KMW6" i="5"/>
  <c r="KMV6" i="5"/>
  <c r="KMU6" i="5"/>
  <c r="KMT6" i="5"/>
  <c r="KMS6" i="5"/>
  <c r="KMR6" i="5"/>
  <c r="KMQ6" i="5"/>
  <c r="KMP6" i="5"/>
  <c r="KMO6" i="5"/>
  <c r="KMN6" i="5"/>
  <c r="KMM6" i="5"/>
  <c r="KML6" i="5"/>
  <c r="KMK6" i="5"/>
  <c r="KMJ6" i="5"/>
  <c r="KMI6" i="5"/>
  <c r="KMH6" i="5"/>
  <c r="KMG6" i="5"/>
  <c r="KMF6" i="5"/>
  <c r="KME6" i="5"/>
  <c r="KMD6" i="5"/>
  <c r="KMC6" i="5"/>
  <c r="KMB6" i="5"/>
  <c r="KMA6" i="5"/>
  <c r="KLZ6" i="5"/>
  <c r="KLY6" i="5"/>
  <c r="KLX6" i="5"/>
  <c r="KLW6" i="5"/>
  <c r="KLV6" i="5"/>
  <c r="KLU6" i="5"/>
  <c r="KLT6" i="5"/>
  <c r="KLS6" i="5"/>
  <c r="KLR6" i="5"/>
  <c r="KLQ6" i="5"/>
  <c r="KLP6" i="5"/>
  <c r="KLO6" i="5"/>
  <c r="KLN6" i="5"/>
  <c r="KLM6" i="5"/>
  <c r="KLL6" i="5"/>
  <c r="KLK6" i="5"/>
  <c r="KLJ6" i="5"/>
  <c r="KLI6" i="5"/>
  <c r="KLH6" i="5"/>
  <c r="KLG6" i="5"/>
  <c r="KLF6" i="5"/>
  <c r="KLE6" i="5"/>
  <c r="KLD6" i="5"/>
  <c r="KLC6" i="5"/>
  <c r="KLB6" i="5"/>
  <c r="KLA6" i="5"/>
  <c r="KKZ6" i="5"/>
  <c r="KKY6" i="5"/>
  <c r="KKX6" i="5"/>
  <c r="KKW6" i="5"/>
  <c r="KKV6" i="5"/>
  <c r="KKU6" i="5"/>
  <c r="KKT6" i="5"/>
  <c r="KKS6" i="5"/>
  <c r="KKR6" i="5"/>
  <c r="KKQ6" i="5"/>
  <c r="KKP6" i="5"/>
  <c r="KKO6" i="5"/>
  <c r="KKN6" i="5"/>
  <c r="KKM6" i="5"/>
  <c r="KKL6" i="5"/>
  <c r="KKK6" i="5"/>
  <c r="KKJ6" i="5"/>
  <c r="KKI6" i="5"/>
  <c r="KKH6" i="5"/>
  <c r="KKG6" i="5"/>
  <c r="KKF6" i="5"/>
  <c r="KKE6" i="5"/>
  <c r="KKD6" i="5"/>
  <c r="KKC6" i="5"/>
  <c r="KKB6" i="5"/>
  <c r="KKA6" i="5"/>
  <c r="KJZ6" i="5"/>
  <c r="KJY6" i="5"/>
  <c r="KJX6" i="5"/>
  <c r="KJW6" i="5"/>
  <c r="KJV6" i="5"/>
  <c r="KJU6" i="5"/>
  <c r="KJT6" i="5"/>
  <c r="KJS6" i="5"/>
  <c r="KJR6" i="5"/>
  <c r="KJQ6" i="5"/>
  <c r="KJP6" i="5"/>
  <c r="KJO6" i="5"/>
  <c r="KJN6" i="5"/>
  <c r="KJM6" i="5"/>
  <c r="KJL6" i="5"/>
  <c r="KJK6" i="5"/>
  <c r="KJJ6" i="5"/>
  <c r="KJI6" i="5"/>
  <c r="KJH6" i="5"/>
  <c r="KJG6" i="5"/>
  <c r="KJF6" i="5"/>
  <c r="KJE6" i="5"/>
  <c r="KJD6" i="5"/>
  <c r="KJC6" i="5"/>
  <c r="KJB6" i="5"/>
  <c r="KJA6" i="5"/>
  <c r="KIZ6" i="5"/>
  <c r="KIY6" i="5"/>
  <c r="KIX6" i="5"/>
  <c r="KIW6" i="5"/>
  <c r="KIV6" i="5"/>
  <c r="KIU6" i="5"/>
  <c r="KIT6" i="5"/>
  <c r="KIS6" i="5"/>
  <c r="KIR6" i="5"/>
  <c r="KIQ6" i="5"/>
  <c r="KIP6" i="5"/>
  <c r="KIO6" i="5"/>
  <c r="KIN6" i="5"/>
  <c r="KIM6" i="5"/>
  <c r="KIL6" i="5"/>
  <c r="KIK6" i="5"/>
  <c r="KIJ6" i="5"/>
  <c r="KII6" i="5"/>
  <c r="KIH6" i="5"/>
  <c r="KIG6" i="5"/>
  <c r="KIF6" i="5"/>
  <c r="KIE6" i="5"/>
  <c r="KID6" i="5"/>
  <c r="KIC6" i="5"/>
  <c r="KIB6" i="5"/>
  <c r="KIA6" i="5"/>
  <c r="KHZ6" i="5"/>
  <c r="KHY6" i="5"/>
  <c r="KHX6" i="5"/>
  <c r="KHW6" i="5"/>
  <c r="KHV6" i="5"/>
  <c r="KHU6" i="5"/>
  <c r="KHT6" i="5"/>
  <c r="KHS6" i="5"/>
  <c r="KHR6" i="5"/>
  <c r="KHQ6" i="5"/>
  <c r="KHP6" i="5"/>
  <c r="KHO6" i="5"/>
  <c r="KHN6" i="5"/>
  <c r="KHM6" i="5"/>
  <c r="KHL6" i="5"/>
  <c r="KHK6" i="5"/>
  <c r="KHJ6" i="5"/>
  <c r="KHI6" i="5"/>
  <c r="KHH6" i="5"/>
  <c r="KHG6" i="5"/>
  <c r="KHF6" i="5"/>
  <c r="KHE6" i="5"/>
  <c r="KHD6" i="5"/>
  <c r="KHC6" i="5"/>
  <c r="KHB6" i="5"/>
  <c r="KHA6" i="5"/>
  <c r="KGZ6" i="5"/>
  <c r="KGY6" i="5"/>
  <c r="KGX6" i="5"/>
  <c r="KGW6" i="5"/>
  <c r="KGV6" i="5"/>
  <c r="KGU6" i="5"/>
  <c r="KGT6" i="5"/>
  <c r="KGS6" i="5"/>
  <c r="KGR6" i="5"/>
  <c r="KGQ6" i="5"/>
  <c r="KGP6" i="5"/>
  <c r="KGO6" i="5"/>
  <c r="KGN6" i="5"/>
  <c r="KGM6" i="5"/>
  <c r="KGL6" i="5"/>
  <c r="KGK6" i="5"/>
  <c r="KGJ6" i="5"/>
  <c r="KGI6" i="5"/>
  <c r="KGH6" i="5"/>
  <c r="KGG6" i="5"/>
  <c r="KGF6" i="5"/>
  <c r="KGE6" i="5"/>
  <c r="KGD6" i="5"/>
  <c r="KGC6" i="5"/>
  <c r="KGB6" i="5"/>
  <c r="KGA6" i="5"/>
  <c r="KFZ6" i="5"/>
  <c r="KFY6" i="5"/>
  <c r="KFX6" i="5"/>
  <c r="KFW6" i="5"/>
  <c r="KFV6" i="5"/>
  <c r="KFU6" i="5"/>
  <c r="KFT6" i="5"/>
  <c r="KFS6" i="5"/>
  <c r="KFR6" i="5"/>
  <c r="KFQ6" i="5"/>
  <c r="KFP6" i="5"/>
  <c r="KFO6" i="5"/>
  <c r="KFN6" i="5"/>
  <c r="KFM6" i="5"/>
  <c r="KFL6" i="5"/>
  <c r="KFK6" i="5"/>
  <c r="KFJ6" i="5"/>
  <c r="KFI6" i="5"/>
  <c r="KFH6" i="5"/>
  <c r="KFG6" i="5"/>
  <c r="KFF6" i="5"/>
  <c r="KFE6" i="5"/>
  <c r="KFD6" i="5"/>
  <c r="KFC6" i="5"/>
  <c r="KFB6" i="5"/>
  <c r="KFA6" i="5"/>
  <c r="KEZ6" i="5"/>
  <c r="KEY6" i="5"/>
  <c r="KEX6" i="5"/>
  <c r="KEW6" i="5"/>
  <c r="KEV6" i="5"/>
  <c r="KEU6" i="5"/>
  <c r="KET6" i="5"/>
  <c r="KES6" i="5"/>
  <c r="KER6" i="5"/>
  <c r="KEQ6" i="5"/>
  <c r="KEP6" i="5"/>
  <c r="KEO6" i="5"/>
  <c r="KEN6" i="5"/>
  <c r="KEM6" i="5"/>
  <c r="KEL6" i="5"/>
  <c r="KEK6" i="5"/>
  <c r="KEJ6" i="5"/>
  <c r="KEI6" i="5"/>
  <c r="KEH6" i="5"/>
  <c r="KEG6" i="5"/>
  <c r="KEF6" i="5"/>
  <c r="KEE6" i="5"/>
  <c r="KED6" i="5"/>
  <c r="KEC6" i="5"/>
  <c r="KEB6" i="5"/>
  <c r="KEA6" i="5"/>
  <c r="KDZ6" i="5"/>
  <c r="KDY6" i="5"/>
  <c r="KDX6" i="5"/>
  <c r="KDW6" i="5"/>
  <c r="KDV6" i="5"/>
  <c r="KDU6" i="5"/>
  <c r="KDT6" i="5"/>
  <c r="KDS6" i="5"/>
  <c r="KDR6" i="5"/>
  <c r="KDQ6" i="5"/>
  <c r="KDP6" i="5"/>
  <c r="KDO6" i="5"/>
  <c r="KDN6" i="5"/>
  <c r="KDM6" i="5"/>
  <c r="KDL6" i="5"/>
  <c r="KDK6" i="5"/>
  <c r="KDJ6" i="5"/>
  <c r="KDI6" i="5"/>
  <c r="KDH6" i="5"/>
  <c r="KDG6" i="5"/>
  <c r="KDF6" i="5"/>
  <c r="KDE6" i="5"/>
  <c r="KDD6" i="5"/>
  <c r="KDC6" i="5"/>
  <c r="KDB6" i="5"/>
  <c r="KDA6" i="5"/>
  <c r="KCZ6" i="5"/>
  <c r="KCY6" i="5"/>
  <c r="KCX6" i="5"/>
  <c r="KCW6" i="5"/>
  <c r="KCV6" i="5"/>
  <c r="KCU6" i="5"/>
  <c r="KCT6" i="5"/>
  <c r="KCS6" i="5"/>
  <c r="KCR6" i="5"/>
  <c r="KCQ6" i="5"/>
  <c r="KCP6" i="5"/>
  <c r="KCO6" i="5"/>
  <c r="KCN6" i="5"/>
  <c r="KCM6" i="5"/>
  <c r="KCL6" i="5"/>
  <c r="KCK6" i="5"/>
  <c r="KCJ6" i="5"/>
  <c r="KCI6" i="5"/>
  <c r="KCH6" i="5"/>
  <c r="KCG6" i="5"/>
  <c r="KCF6" i="5"/>
  <c r="KCE6" i="5"/>
  <c r="KCD6" i="5"/>
  <c r="KCC6" i="5"/>
  <c r="KCB6" i="5"/>
  <c r="KCA6" i="5"/>
  <c r="KBZ6" i="5"/>
  <c r="KBY6" i="5"/>
  <c r="KBX6" i="5"/>
  <c r="KBW6" i="5"/>
  <c r="KBV6" i="5"/>
  <c r="KBU6" i="5"/>
  <c r="KBT6" i="5"/>
  <c r="KBS6" i="5"/>
  <c r="KBR6" i="5"/>
  <c r="KBQ6" i="5"/>
  <c r="KBP6" i="5"/>
  <c r="KBO6" i="5"/>
  <c r="KBN6" i="5"/>
  <c r="KBM6" i="5"/>
  <c r="KBL6" i="5"/>
  <c r="KBK6" i="5"/>
  <c r="KBJ6" i="5"/>
  <c r="KBI6" i="5"/>
  <c r="KBH6" i="5"/>
  <c r="KBG6" i="5"/>
  <c r="KBF6" i="5"/>
  <c r="KBE6" i="5"/>
  <c r="KBD6" i="5"/>
  <c r="KBC6" i="5"/>
  <c r="KBB6" i="5"/>
  <c r="KBA6" i="5"/>
  <c r="KAZ6" i="5"/>
  <c r="KAY6" i="5"/>
  <c r="KAX6" i="5"/>
  <c r="KAW6" i="5"/>
  <c r="KAV6" i="5"/>
  <c r="KAU6" i="5"/>
  <c r="KAT6" i="5"/>
  <c r="KAS6" i="5"/>
  <c r="KAR6" i="5"/>
  <c r="KAQ6" i="5"/>
  <c r="KAP6" i="5"/>
  <c r="KAO6" i="5"/>
  <c r="KAN6" i="5"/>
  <c r="KAM6" i="5"/>
  <c r="KAL6" i="5"/>
  <c r="KAK6" i="5"/>
  <c r="KAJ6" i="5"/>
  <c r="KAI6" i="5"/>
  <c r="KAH6" i="5"/>
  <c r="KAG6" i="5"/>
  <c r="KAF6" i="5"/>
  <c r="KAE6" i="5"/>
  <c r="KAD6" i="5"/>
  <c r="KAC6" i="5"/>
  <c r="KAB6" i="5"/>
  <c r="KAA6" i="5"/>
  <c r="JZZ6" i="5"/>
  <c r="JZY6" i="5"/>
  <c r="JZX6" i="5"/>
  <c r="JZW6" i="5"/>
  <c r="JZV6" i="5"/>
  <c r="JZU6" i="5"/>
  <c r="JZT6" i="5"/>
  <c r="JZS6" i="5"/>
  <c r="JZR6" i="5"/>
  <c r="JZQ6" i="5"/>
  <c r="JZP6" i="5"/>
  <c r="JZO6" i="5"/>
  <c r="JZN6" i="5"/>
  <c r="JZM6" i="5"/>
  <c r="JZL6" i="5"/>
  <c r="JZK6" i="5"/>
  <c r="JZJ6" i="5"/>
  <c r="JZI6" i="5"/>
  <c r="JZH6" i="5"/>
  <c r="JZG6" i="5"/>
  <c r="JZF6" i="5"/>
  <c r="JZE6" i="5"/>
  <c r="JZD6" i="5"/>
  <c r="JZC6" i="5"/>
  <c r="JZB6" i="5"/>
  <c r="JZA6" i="5"/>
  <c r="JYZ6" i="5"/>
  <c r="JYY6" i="5"/>
  <c r="JYX6" i="5"/>
  <c r="JYW6" i="5"/>
  <c r="JYV6" i="5"/>
  <c r="JYU6" i="5"/>
  <c r="JYT6" i="5"/>
  <c r="JYS6" i="5"/>
  <c r="JYR6" i="5"/>
  <c r="JYQ6" i="5"/>
  <c r="JYP6" i="5"/>
  <c r="JYO6" i="5"/>
  <c r="JYN6" i="5"/>
  <c r="JYM6" i="5"/>
  <c r="JYL6" i="5"/>
  <c r="JYK6" i="5"/>
  <c r="JYJ6" i="5"/>
  <c r="JYI6" i="5"/>
  <c r="JYH6" i="5"/>
  <c r="JYG6" i="5"/>
  <c r="JYF6" i="5"/>
  <c r="JYE6" i="5"/>
  <c r="JYD6" i="5"/>
  <c r="JYC6" i="5"/>
  <c r="JYB6" i="5"/>
  <c r="JYA6" i="5"/>
  <c r="JXZ6" i="5"/>
  <c r="JXY6" i="5"/>
  <c r="JXX6" i="5"/>
  <c r="JXW6" i="5"/>
  <c r="JXV6" i="5"/>
  <c r="JXU6" i="5"/>
  <c r="JXT6" i="5"/>
  <c r="JXS6" i="5"/>
  <c r="JXR6" i="5"/>
  <c r="JXQ6" i="5"/>
  <c r="JXP6" i="5"/>
  <c r="JXO6" i="5"/>
  <c r="JXN6" i="5"/>
  <c r="JXM6" i="5"/>
  <c r="JXL6" i="5"/>
  <c r="JXK6" i="5"/>
  <c r="JXJ6" i="5"/>
  <c r="JXI6" i="5"/>
  <c r="JXH6" i="5"/>
  <c r="JXG6" i="5"/>
  <c r="JXF6" i="5"/>
  <c r="JXE6" i="5"/>
  <c r="JXD6" i="5"/>
  <c r="JXC6" i="5"/>
  <c r="JXB6" i="5"/>
  <c r="JXA6" i="5"/>
  <c r="JWZ6" i="5"/>
  <c r="JWY6" i="5"/>
  <c r="JWX6" i="5"/>
  <c r="JWW6" i="5"/>
  <c r="JWV6" i="5"/>
  <c r="JWU6" i="5"/>
  <c r="JWT6" i="5"/>
  <c r="JWS6" i="5"/>
  <c r="JWR6" i="5"/>
  <c r="JWQ6" i="5"/>
  <c r="JWP6" i="5"/>
  <c r="JWO6" i="5"/>
  <c r="JWN6" i="5"/>
  <c r="JWM6" i="5"/>
  <c r="JWL6" i="5"/>
  <c r="JWK6" i="5"/>
  <c r="JWJ6" i="5"/>
  <c r="JWI6" i="5"/>
  <c r="JWH6" i="5"/>
  <c r="JWG6" i="5"/>
  <c r="JWF6" i="5"/>
  <c r="JWE6" i="5"/>
  <c r="JWD6" i="5"/>
  <c r="JWC6" i="5"/>
  <c r="JWB6" i="5"/>
  <c r="JWA6" i="5"/>
  <c r="JVZ6" i="5"/>
  <c r="JVY6" i="5"/>
  <c r="JVX6" i="5"/>
  <c r="JVW6" i="5"/>
  <c r="JVV6" i="5"/>
  <c r="JVU6" i="5"/>
  <c r="JVT6" i="5"/>
  <c r="JVS6" i="5"/>
  <c r="JVR6" i="5"/>
  <c r="JVQ6" i="5"/>
  <c r="JVP6" i="5"/>
  <c r="JVO6" i="5"/>
  <c r="JVN6" i="5"/>
  <c r="JVM6" i="5"/>
  <c r="JVL6" i="5"/>
  <c r="JVK6" i="5"/>
  <c r="JVJ6" i="5"/>
  <c r="JVI6" i="5"/>
  <c r="JVH6" i="5"/>
  <c r="JVG6" i="5"/>
  <c r="JVF6" i="5"/>
  <c r="JVE6" i="5"/>
  <c r="JVD6" i="5"/>
  <c r="JVC6" i="5"/>
  <c r="JVB6" i="5"/>
  <c r="JVA6" i="5"/>
  <c r="JUZ6" i="5"/>
  <c r="JUY6" i="5"/>
  <c r="JUX6" i="5"/>
  <c r="JUW6" i="5"/>
  <c r="JUV6" i="5"/>
  <c r="JUU6" i="5"/>
  <c r="JUT6" i="5"/>
  <c r="JUS6" i="5"/>
  <c r="JUR6" i="5"/>
  <c r="JUQ6" i="5"/>
  <c r="JUP6" i="5"/>
  <c r="JUO6" i="5"/>
  <c r="JUN6" i="5"/>
  <c r="JUM6" i="5"/>
  <c r="JUL6" i="5"/>
  <c r="JUK6" i="5"/>
  <c r="JUJ6" i="5"/>
  <c r="JUI6" i="5"/>
  <c r="JUH6" i="5"/>
  <c r="JUG6" i="5"/>
  <c r="JUF6" i="5"/>
  <c r="JUE6" i="5"/>
  <c r="JUD6" i="5"/>
  <c r="JUC6" i="5"/>
  <c r="JUB6" i="5"/>
  <c r="JUA6" i="5"/>
  <c r="JTZ6" i="5"/>
  <c r="JTY6" i="5"/>
  <c r="JTX6" i="5"/>
  <c r="JTW6" i="5"/>
  <c r="JTV6" i="5"/>
  <c r="JTU6" i="5"/>
  <c r="JTT6" i="5"/>
  <c r="JTS6" i="5"/>
  <c r="JTR6" i="5"/>
  <c r="JTQ6" i="5"/>
  <c r="JTP6" i="5"/>
  <c r="JTO6" i="5"/>
  <c r="JTN6" i="5"/>
  <c r="JTM6" i="5"/>
  <c r="JTL6" i="5"/>
  <c r="JTK6" i="5"/>
  <c r="JTJ6" i="5"/>
  <c r="JTI6" i="5"/>
  <c r="JTH6" i="5"/>
  <c r="JTG6" i="5"/>
  <c r="JTF6" i="5"/>
  <c r="JTE6" i="5"/>
  <c r="JTD6" i="5"/>
  <c r="JTC6" i="5"/>
  <c r="JTB6" i="5"/>
  <c r="JTA6" i="5"/>
  <c r="JSZ6" i="5"/>
  <c r="JSY6" i="5"/>
  <c r="JSX6" i="5"/>
  <c r="JSW6" i="5"/>
  <c r="JSV6" i="5"/>
  <c r="JSU6" i="5"/>
  <c r="JST6" i="5"/>
  <c r="JSS6" i="5"/>
  <c r="JSR6" i="5"/>
  <c r="JSQ6" i="5"/>
  <c r="JSP6" i="5"/>
  <c r="JSO6" i="5"/>
  <c r="JSN6" i="5"/>
  <c r="JSM6" i="5"/>
  <c r="JSL6" i="5"/>
  <c r="JSK6" i="5"/>
  <c r="JSJ6" i="5"/>
  <c r="JSI6" i="5"/>
  <c r="JSH6" i="5"/>
  <c r="JSG6" i="5"/>
  <c r="JSF6" i="5"/>
  <c r="JSE6" i="5"/>
  <c r="JSD6" i="5"/>
  <c r="JSC6" i="5"/>
  <c r="JSB6" i="5"/>
  <c r="JSA6" i="5"/>
  <c r="JRZ6" i="5"/>
  <c r="JRY6" i="5"/>
  <c r="JRX6" i="5"/>
  <c r="JRW6" i="5"/>
  <c r="JRV6" i="5"/>
  <c r="JRU6" i="5"/>
  <c r="JRT6" i="5"/>
  <c r="JRS6" i="5"/>
  <c r="JRR6" i="5"/>
  <c r="JRQ6" i="5"/>
  <c r="JRP6" i="5"/>
  <c r="JRO6" i="5"/>
  <c r="JRN6" i="5"/>
  <c r="JRM6" i="5"/>
  <c r="JRL6" i="5"/>
  <c r="JRK6" i="5"/>
  <c r="JRJ6" i="5"/>
  <c r="JRI6" i="5"/>
  <c r="JRH6" i="5"/>
  <c r="JRG6" i="5"/>
  <c r="JRF6" i="5"/>
  <c r="JRE6" i="5"/>
  <c r="JRD6" i="5"/>
  <c r="JRC6" i="5"/>
  <c r="JRB6" i="5"/>
  <c r="JRA6" i="5"/>
  <c r="JQZ6" i="5"/>
  <c r="JQY6" i="5"/>
  <c r="JQX6" i="5"/>
  <c r="JQW6" i="5"/>
  <c r="JQV6" i="5"/>
  <c r="JQU6" i="5"/>
  <c r="JQT6" i="5"/>
  <c r="JQS6" i="5"/>
  <c r="JQR6" i="5"/>
  <c r="JQQ6" i="5"/>
  <c r="JQP6" i="5"/>
  <c r="JQO6" i="5"/>
  <c r="JQN6" i="5"/>
  <c r="JQM6" i="5"/>
  <c r="JQL6" i="5"/>
  <c r="JQK6" i="5"/>
  <c r="JQJ6" i="5"/>
  <c r="JQI6" i="5"/>
  <c r="JQH6" i="5"/>
  <c r="JQG6" i="5"/>
  <c r="JQF6" i="5"/>
  <c r="JQE6" i="5"/>
  <c r="JQD6" i="5"/>
  <c r="JQC6" i="5"/>
  <c r="JQB6" i="5"/>
  <c r="JQA6" i="5"/>
  <c r="JPZ6" i="5"/>
  <c r="JPY6" i="5"/>
  <c r="JPX6" i="5"/>
  <c r="JPW6" i="5"/>
  <c r="JPV6" i="5"/>
  <c r="JPU6" i="5"/>
  <c r="JPT6" i="5"/>
  <c r="JPS6" i="5"/>
  <c r="JPR6" i="5"/>
  <c r="JPQ6" i="5"/>
  <c r="JPP6" i="5"/>
  <c r="JPO6" i="5"/>
  <c r="JPN6" i="5"/>
  <c r="JPM6" i="5"/>
  <c r="JPL6" i="5"/>
  <c r="JPK6" i="5"/>
  <c r="JPJ6" i="5"/>
  <c r="JPI6" i="5"/>
  <c r="JPH6" i="5"/>
  <c r="JPG6" i="5"/>
  <c r="JPF6" i="5"/>
  <c r="JPE6" i="5"/>
  <c r="JPD6" i="5"/>
  <c r="JPC6" i="5"/>
  <c r="JPB6" i="5"/>
  <c r="JPA6" i="5"/>
  <c r="JOZ6" i="5"/>
  <c r="JOY6" i="5"/>
  <c r="JOX6" i="5"/>
  <c r="JOW6" i="5"/>
  <c r="JOV6" i="5"/>
  <c r="JOU6" i="5"/>
  <c r="JOT6" i="5"/>
  <c r="JOS6" i="5"/>
  <c r="JOR6" i="5"/>
  <c r="JOQ6" i="5"/>
  <c r="JOP6" i="5"/>
  <c r="JOO6" i="5"/>
  <c r="JON6" i="5"/>
  <c r="JOM6" i="5"/>
  <c r="JOL6" i="5"/>
  <c r="JOK6" i="5"/>
  <c r="JOJ6" i="5"/>
  <c r="JOI6" i="5"/>
  <c r="JOH6" i="5"/>
  <c r="JOG6" i="5"/>
  <c r="JOF6" i="5"/>
  <c r="JOE6" i="5"/>
  <c r="JOD6" i="5"/>
  <c r="JOC6" i="5"/>
  <c r="JOB6" i="5"/>
  <c r="JOA6" i="5"/>
  <c r="JNZ6" i="5"/>
  <c r="JNY6" i="5"/>
  <c r="JNX6" i="5"/>
  <c r="JNW6" i="5"/>
  <c r="JNV6" i="5"/>
  <c r="JNU6" i="5"/>
  <c r="JNT6" i="5"/>
  <c r="JNS6" i="5"/>
  <c r="JNR6" i="5"/>
  <c r="JNQ6" i="5"/>
  <c r="JNP6" i="5"/>
  <c r="JNO6" i="5"/>
  <c r="JNN6" i="5"/>
  <c r="JNM6" i="5"/>
  <c r="JNL6" i="5"/>
  <c r="JNK6" i="5"/>
  <c r="JNJ6" i="5"/>
  <c r="JNI6" i="5"/>
  <c r="JNH6" i="5"/>
  <c r="JNG6" i="5"/>
  <c r="JNF6" i="5"/>
  <c r="JNE6" i="5"/>
  <c r="JND6" i="5"/>
  <c r="JNC6" i="5"/>
  <c r="JNB6" i="5"/>
  <c r="JNA6" i="5"/>
  <c r="JMZ6" i="5"/>
  <c r="JMY6" i="5"/>
  <c r="JMX6" i="5"/>
  <c r="JMW6" i="5"/>
  <c r="JMV6" i="5"/>
  <c r="JMU6" i="5"/>
  <c r="JMT6" i="5"/>
  <c r="JMS6" i="5"/>
  <c r="JMR6" i="5"/>
  <c r="JMQ6" i="5"/>
  <c r="JMP6" i="5"/>
  <c r="JMO6" i="5"/>
  <c r="JMN6" i="5"/>
  <c r="JMM6" i="5"/>
  <c r="JML6" i="5"/>
  <c r="JMK6" i="5"/>
  <c r="JMJ6" i="5"/>
  <c r="JMI6" i="5"/>
  <c r="JMH6" i="5"/>
  <c r="JMG6" i="5"/>
  <c r="JMF6" i="5"/>
  <c r="JME6" i="5"/>
  <c r="JMD6" i="5"/>
  <c r="JMC6" i="5"/>
  <c r="JMB6" i="5"/>
  <c r="JMA6" i="5"/>
  <c r="JLZ6" i="5"/>
  <c r="JLY6" i="5"/>
  <c r="JLX6" i="5"/>
  <c r="JLW6" i="5"/>
  <c r="JLV6" i="5"/>
  <c r="JLU6" i="5"/>
  <c r="JLT6" i="5"/>
  <c r="JLS6" i="5"/>
  <c r="JLR6" i="5"/>
  <c r="JLQ6" i="5"/>
  <c r="JLP6" i="5"/>
  <c r="JLO6" i="5"/>
  <c r="JLN6" i="5"/>
  <c r="JLM6" i="5"/>
  <c r="JLL6" i="5"/>
  <c r="JLK6" i="5"/>
  <c r="JLJ6" i="5"/>
  <c r="JLI6" i="5"/>
  <c r="JLH6" i="5"/>
  <c r="JLG6" i="5"/>
  <c r="JLF6" i="5"/>
  <c r="JLE6" i="5"/>
  <c r="JLD6" i="5"/>
  <c r="JLC6" i="5"/>
  <c r="JLB6" i="5"/>
  <c r="JLA6" i="5"/>
  <c r="JKZ6" i="5"/>
  <c r="JKY6" i="5"/>
  <c r="JKX6" i="5"/>
  <c r="JKW6" i="5"/>
  <c r="JKV6" i="5"/>
  <c r="JKU6" i="5"/>
  <c r="JKT6" i="5"/>
  <c r="JKS6" i="5"/>
  <c r="JKR6" i="5"/>
  <c r="JKQ6" i="5"/>
  <c r="JKP6" i="5"/>
  <c r="JKO6" i="5"/>
  <c r="JKN6" i="5"/>
  <c r="JKM6" i="5"/>
  <c r="JKL6" i="5"/>
  <c r="JKK6" i="5"/>
  <c r="JKJ6" i="5"/>
  <c r="JKI6" i="5"/>
  <c r="JKH6" i="5"/>
  <c r="JKG6" i="5"/>
  <c r="JKF6" i="5"/>
  <c r="JKE6" i="5"/>
  <c r="JKD6" i="5"/>
  <c r="JKC6" i="5"/>
  <c r="JKB6" i="5"/>
  <c r="JKA6" i="5"/>
  <c r="JJZ6" i="5"/>
  <c r="JJY6" i="5"/>
  <c r="JJX6" i="5"/>
  <c r="JJW6" i="5"/>
  <c r="JJV6" i="5"/>
  <c r="JJU6" i="5"/>
  <c r="JJT6" i="5"/>
  <c r="JJS6" i="5"/>
  <c r="JJR6" i="5"/>
  <c r="JJQ6" i="5"/>
  <c r="JJP6" i="5"/>
  <c r="JJO6" i="5"/>
  <c r="JJN6" i="5"/>
  <c r="JJM6" i="5"/>
  <c r="JJL6" i="5"/>
  <c r="JJK6" i="5"/>
  <c r="JJJ6" i="5"/>
  <c r="JJI6" i="5"/>
  <c r="JJH6" i="5"/>
  <c r="JJG6" i="5"/>
  <c r="JJF6" i="5"/>
  <c r="JJE6" i="5"/>
  <c r="JJD6" i="5"/>
  <c r="JJC6" i="5"/>
  <c r="JJB6" i="5"/>
  <c r="JJA6" i="5"/>
  <c r="JIZ6" i="5"/>
  <c r="JIY6" i="5"/>
  <c r="JIX6" i="5"/>
  <c r="JIW6" i="5"/>
  <c r="JIV6" i="5"/>
  <c r="JIU6" i="5"/>
  <c r="JIT6" i="5"/>
  <c r="JIS6" i="5"/>
  <c r="JIR6" i="5"/>
  <c r="JIQ6" i="5"/>
  <c r="JIP6" i="5"/>
  <c r="JIO6" i="5"/>
  <c r="JIN6" i="5"/>
  <c r="JIM6" i="5"/>
  <c r="JIL6" i="5"/>
  <c r="JIK6" i="5"/>
  <c r="JIJ6" i="5"/>
  <c r="JII6" i="5"/>
  <c r="JIH6" i="5"/>
  <c r="JIG6" i="5"/>
  <c r="JIF6" i="5"/>
  <c r="JIE6" i="5"/>
  <c r="JID6" i="5"/>
  <c r="JIC6" i="5"/>
  <c r="JIB6" i="5"/>
  <c r="JIA6" i="5"/>
  <c r="JHZ6" i="5"/>
  <c r="JHY6" i="5"/>
  <c r="JHX6" i="5"/>
  <c r="JHW6" i="5"/>
  <c r="JHV6" i="5"/>
  <c r="JHU6" i="5"/>
  <c r="JHT6" i="5"/>
  <c r="JHS6" i="5"/>
  <c r="JHR6" i="5"/>
  <c r="JHQ6" i="5"/>
  <c r="JHP6" i="5"/>
  <c r="JHO6" i="5"/>
  <c r="JHN6" i="5"/>
  <c r="JHM6" i="5"/>
  <c r="JHL6" i="5"/>
  <c r="JHK6" i="5"/>
  <c r="JHJ6" i="5"/>
  <c r="JHI6" i="5"/>
  <c r="JHH6" i="5"/>
  <c r="JHG6" i="5"/>
  <c r="JHF6" i="5"/>
  <c r="JHE6" i="5"/>
  <c r="JHD6" i="5"/>
  <c r="JHC6" i="5"/>
  <c r="JHB6" i="5"/>
  <c r="JHA6" i="5"/>
  <c r="JGZ6" i="5"/>
  <c r="JGY6" i="5"/>
  <c r="JGX6" i="5"/>
  <c r="JGW6" i="5"/>
  <c r="JGV6" i="5"/>
  <c r="JGU6" i="5"/>
  <c r="JGT6" i="5"/>
  <c r="JGS6" i="5"/>
  <c r="JGR6" i="5"/>
  <c r="JGQ6" i="5"/>
  <c r="JGP6" i="5"/>
  <c r="JGO6" i="5"/>
  <c r="JGN6" i="5"/>
  <c r="JGM6" i="5"/>
  <c r="JGL6" i="5"/>
  <c r="JGK6" i="5"/>
  <c r="JGJ6" i="5"/>
  <c r="JGI6" i="5"/>
  <c r="JGH6" i="5"/>
  <c r="JGG6" i="5"/>
  <c r="JGF6" i="5"/>
  <c r="JGE6" i="5"/>
  <c r="JGD6" i="5"/>
  <c r="JGC6" i="5"/>
  <c r="JGB6" i="5"/>
  <c r="JGA6" i="5"/>
  <c r="JFZ6" i="5"/>
  <c r="JFY6" i="5"/>
  <c r="JFX6" i="5"/>
  <c r="JFW6" i="5"/>
  <c r="JFV6" i="5"/>
  <c r="JFU6" i="5"/>
  <c r="JFT6" i="5"/>
  <c r="JFS6" i="5"/>
  <c r="JFR6" i="5"/>
  <c r="JFQ6" i="5"/>
  <c r="JFP6" i="5"/>
  <c r="JFO6" i="5"/>
  <c r="JFN6" i="5"/>
  <c r="JFM6" i="5"/>
  <c r="JFL6" i="5"/>
  <c r="JFK6" i="5"/>
  <c r="JFJ6" i="5"/>
  <c r="JFI6" i="5"/>
  <c r="JFH6" i="5"/>
  <c r="JFG6" i="5"/>
  <c r="JFF6" i="5"/>
  <c r="JFE6" i="5"/>
  <c r="JFD6" i="5"/>
  <c r="JFC6" i="5"/>
  <c r="JFB6" i="5"/>
  <c r="JFA6" i="5"/>
  <c r="JEZ6" i="5"/>
  <c r="JEY6" i="5"/>
  <c r="JEX6" i="5"/>
  <c r="JEW6" i="5"/>
  <c r="JEV6" i="5"/>
  <c r="JEU6" i="5"/>
  <c r="JET6" i="5"/>
  <c r="JES6" i="5"/>
  <c r="JER6" i="5"/>
  <c r="JEQ6" i="5"/>
  <c r="JEP6" i="5"/>
  <c r="JEO6" i="5"/>
  <c r="JEN6" i="5"/>
  <c r="JEM6" i="5"/>
  <c r="JEL6" i="5"/>
  <c r="JEK6" i="5"/>
  <c r="JEJ6" i="5"/>
  <c r="JEI6" i="5"/>
  <c r="JEH6" i="5"/>
  <c r="JEG6" i="5"/>
  <c r="JEF6" i="5"/>
  <c r="JEE6" i="5"/>
  <c r="JED6" i="5"/>
  <c r="JEC6" i="5"/>
  <c r="JEB6" i="5"/>
  <c r="JEA6" i="5"/>
  <c r="JDZ6" i="5"/>
  <c r="JDY6" i="5"/>
  <c r="JDX6" i="5"/>
  <c r="JDW6" i="5"/>
  <c r="JDV6" i="5"/>
  <c r="JDU6" i="5"/>
  <c r="JDT6" i="5"/>
  <c r="JDS6" i="5"/>
  <c r="JDR6" i="5"/>
  <c r="JDQ6" i="5"/>
  <c r="JDP6" i="5"/>
  <c r="JDO6" i="5"/>
  <c r="JDN6" i="5"/>
  <c r="JDM6" i="5"/>
  <c r="JDL6" i="5"/>
  <c r="JDK6" i="5"/>
  <c r="JDJ6" i="5"/>
  <c r="JDI6" i="5"/>
  <c r="JDH6" i="5"/>
  <c r="JDG6" i="5"/>
  <c r="JDF6" i="5"/>
  <c r="JDE6" i="5"/>
  <c r="JDD6" i="5"/>
  <c r="JDC6" i="5"/>
  <c r="JDB6" i="5"/>
  <c r="JDA6" i="5"/>
  <c r="JCZ6" i="5"/>
  <c r="JCY6" i="5"/>
  <c r="JCX6" i="5"/>
  <c r="JCW6" i="5"/>
  <c r="JCV6" i="5"/>
  <c r="JCU6" i="5"/>
  <c r="JCT6" i="5"/>
  <c r="JCS6" i="5"/>
  <c r="JCR6" i="5"/>
  <c r="JCQ6" i="5"/>
  <c r="JCP6" i="5"/>
  <c r="JCO6" i="5"/>
  <c r="JCN6" i="5"/>
  <c r="JCM6" i="5"/>
  <c r="JCL6" i="5"/>
  <c r="JCK6" i="5"/>
  <c r="JCJ6" i="5"/>
  <c r="JCI6" i="5"/>
  <c r="JCH6" i="5"/>
  <c r="JCG6" i="5"/>
  <c r="JCF6" i="5"/>
  <c r="JCE6" i="5"/>
  <c r="JCD6" i="5"/>
  <c r="JCC6" i="5"/>
  <c r="JCB6" i="5"/>
  <c r="JCA6" i="5"/>
  <c r="JBZ6" i="5"/>
  <c r="JBY6" i="5"/>
  <c r="JBX6" i="5"/>
  <c r="JBW6" i="5"/>
  <c r="JBV6" i="5"/>
  <c r="JBU6" i="5"/>
  <c r="JBT6" i="5"/>
  <c r="JBS6" i="5"/>
  <c r="JBR6" i="5"/>
  <c r="JBQ6" i="5"/>
  <c r="JBP6" i="5"/>
  <c r="JBO6" i="5"/>
  <c r="JBN6" i="5"/>
  <c r="JBM6" i="5"/>
  <c r="JBL6" i="5"/>
  <c r="JBK6" i="5"/>
  <c r="JBJ6" i="5"/>
  <c r="JBI6" i="5"/>
  <c r="JBH6" i="5"/>
  <c r="JBG6" i="5"/>
  <c r="JBF6" i="5"/>
  <c r="JBE6" i="5"/>
  <c r="JBD6" i="5"/>
  <c r="JBC6" i="5"/>
  <c r="JBB6" i="5"/>
  <c r="JBA6" i="5"/>
  <c r="JAZ6" i="5"/>
  <c r="JAY6" i="5"/>
  <c r="JAX6" i="5"/>
  <c r="JAW6" i="5"/>
  <c r="JAV6" i="5"/>
  <c r="JAU6" i="5"/>
  <c r="JAT6" i="5"/>
  <c r="JAS6" i="5"/>
  <c r="JAR6" i="5"/>
  <c r="JAQ6" i="5"/>
  <c r="JAP6" i="5"/>
  <c r="JAO6" i="5"/>
  <c r="JAN6" i="5"/>
  <c r="JAM6" i="5"/>
  <c r="JAL6" i="5"/>
  <c r="JAK6" i="5"/>
  <c r="JAJ6" i="5"/>
  <c r="JAI6" i="5"/>
  <c r="JAH6" i="5"/>
  <c r="JAG6" i="5"/>
  <c r="JAF6" i="5"/>
  <c r="JAE6" i="5"/>
  <c r="JAD6" i="5"/>
  <c r="JAC6" i="5"/>
  <c r="JAB6" i="5"/>
  <c r="JAA6" i="5"/>
  <c r="IZZ6" i="5"/>
  <c r="IZY6" i="5"/>
  <c r="IZX6" i="5"/>
  <c r="IZW6" i="5"/>
  <c r="IZV6" i="5"/>
  <c r="IZU6" i="5"/>
  <c r="IZT6" i="5"/>
  <c r="IZS6" i="5"/>
  <c r="IZR6" i="5"/>
  <c r="IZQ6" i="5"/>
  <c r="IZP6" i="5"/>
  <c r="IZO6" i="5"/>
  <c r="IZN6" i="5"/>
  <c r="IZM6" i="5"/>
  <c r="IZL6" i="5"/>
  <c r="IZK6" i="5"/>
  <c r="IZJ6" i="5"/>
  <c r="IZI6" i="5"/>
  <c r="IZH6" i="5"/>
  <c r="IZG6" i="5"/>
  <c r="IZF6" i="5"/>
  <c r="IZE6" i="5"/>
  <c r="IZD6" i="5"/>
  <c r="IZC6" i="5"/>
  <c r="IZB6" i="5"/>
  <c r="IZA6" i="5"/>
  <c r="IYZ6" i="5"/>
  <c r="IYY6" i="5"/>
  <c r="IYX6" i="5"/>
  <c r="IYW6" i="5"/>
  <c r="IYV6" i="5"/>
  <c r="IYU6" i="5"/>
  <c r="IYT6" i="5"/>
  <c r="IYS6" i="5"/>
  <c r="IYR6" i="5"/>
  <c r="IYQ6" i="5"/>
  <c r="IYP6" i="5"/>
  <c r="IYO6" i="5"/>
  <c r="IYN6" i="5"/>
  <c r="IYM6" i="5"/>
  <c r="IYL6" i="5"/>
  <c r="IYK6" i="5"/>
  <c r="IYJ6" i="5"/>
  <c r="IYI6" i="5"/>
  <c r="IYH6" i="5"/>
  <c r="IYG6" i="5"/>
  <c r="IYF6" i="5"/>
  <c r="IYE6" i="5"/>
  <c r="IYD6" i="5"/>
  <c r="IYC6" i="5"/>
  <c r="IYB6" i="5"/>
  <c r="IYA6" i="5"/>
  <c r="IXZ6" i="5"/>
  <c r="IXY6" i="5"/>
  <c r="IXX6" i="5"/>
  <c r="IXW6" i="5"/>
  <c r="IXV6" i="5"/>
  <c r="IXU6" i="5"/>
  <c r="IXT6" i="5"/>
  <c r="IXS6" i="5"/>
  <c r="IXR6" i="5"/>
  <c r="IXQ6" i="5"/>
  <c r="IXP6" i="5"/>
  <c r="IXO6" i="5"/>
  <c r="IXN6" i="5"/>
  <c r="IXM6" i="5"/>
  <c r="IXL6" i="5"/>
  <c r="IXK6" i="5"/>
  <c r="IXJ6" i="5"/>
  <c r="IXI6" i="5"/>
  <c r="IXH6" i="5"/>
  <c r="IXG6" i="5"/>
  <c r="IXF6" i="5"/>
  <c r="IXE6" i="5"/>
  <c r="IXD6" i="5"/>
  <c r="IXC6" i="5"/>
  <c r="IXB6" i="5"/>
  <c r="IXA6" i="5"/>
  <c r="IWZ6" i="5"/>
  <c r="IWY6" i="5"/>
  <c r="IWX6" i="5"/>
  <c r="IWW6" i="5"/>
  <c r="IWV6" i="5"/>
  <c r="IWU6" i="5"/>
  <c r="IWT6" i="5"/>
  <c r="IWS6" i="5"/>
  <c r="IWR6" i="5"/>
  <c r="IWQ6" i="5"/>
  <c r="IWP6" i="5"/>
  <c r="IWO6" i="5"/>
  <c r="IWN6" i="5"/>
  <c r="IWM6" i="5"/>
  <c r="IWL6" i="5"/>
  <c r="IWK6" i="5"/>
  <c r="IWJ6" i="5"/>
  <c r="IWI6" i="5"/>
  <c r="IWH6" i="5"/>
  <c r="IWG6" i="5"/>
  <c r="IWF6" i="5"/>
  <c r="IWE6" i="5"/>
  <c r="IWD6" i="5"/>
  <c r="IWC6" i="5"/>
  <c r="IWB6" i="5"/>
  <c r="IWA6" i="5"/>
  <c r="IVZ6" i="5"/>
  <c r="IVY6" i="5"/>
  <c r="IVX6" i="5"/>
  <c r="IVW6" i="5"/>
  <c r="IVV6" i="5"/>
  <c r="IVU6" i="5"/>
  <c r="IVT6" i="5"/>
  <c r="IVS6" i="5"/>
  <c r="IVR6" i="5"/>
  <c r="IVQ6" i="5"/>
  <c r="IVP6" i="5"/>
  <c r="IVO6" i="5"/>
  <c r="IVN6" i="5"/>
  <c r="IVM6" i="5"/>
  <c r="IVL6" i="5"/>
  <c r="IVK6" i="5"/>
  <c r="IVJ6" i="5"/>
  <c r="IVI6" i="5"/>
  <c r="IVH6" i="5"/>
  <c r="IVG6" i="5"/>
  <c r="IVF6" i="5"/>
  <c r="IVE6" i="5"/>
  <c r="IVD6" i="5"/>
  <c r="IVC6" i="5"/>
  <c r="IVB6" i="5"/>
  <c r="IVA6" i="5"/>
  <c r="IUZ6" i="5"/>
  <c r="IUY6" i="5"/>
  <c r="IUX6" i="5"/>
  <c r="IUW6" i="5"/>
  <c r="IUV6" i="5"/>
  <c r="IUU6" i="5"/>
  <c r="IUT6" i="5"/>
  <c r="IUS6" i="5"/>
  <c r="IUR6" i="5"/>
  <c r="IUQ6" i="5"/>
  <c r="IUP6" i="5"/>
  <c r="IUO6" i="5"/>
  <c r="IUN6" i="5"/>
  <c r="IUM6" i="5"/>
  <c r="IUL6" i="5"/>
  <c r="IUK6" i="5"/>
  <c r="IUJ6" i="5"/>
  <c r="IUI6" i="5"/>
  <c r="IUH6" i="5"/>
  <c r="IUG6" i="5"/>
  <c r="IUF6" i="5"/>
  <c r="IUE6" i="5"/>
  <c r="IUD6" i="5"/>
  <c r="IUC6" i="5"/>
  <c r="IUB6" i="5"/>
  <c r="IUA6" i="5"/>
  <c r="ITZ6" i="5"/>
  <c r="ITY6" i="5"/>
  <c r="ITX6" i="5"/>
  <c r="ITW6" i="5"/>
  <c r="ITV6" i="5"/>
  <c r="ITU6" i="5"/>
  <c r="ITT6" i="5"/>
  <c r="ITS6" i="5"/>
  <c r="ITR6" i="5"/>
  <c r="ITQ6" i="5"/>
  <c r="ITP6" i="5"/>
  <c r="ITO6" i="5"/>
  <c r="ITN6" i="5"/>
  <c r="ITM6" i="5"/>
  <c r="ITL6" i="5"/>
  <c r="ITK6" i="5"/>
  <c r="ITJ6" i="5"/>
  <c r="ITI6" i="5"/>
  <c r="ITH6" i="5"/>
  <c r="ITG6" i="5"/>
  <c r="ITF6" i="5"/>
  <c r="ITE6" i="5"/>
  <c r="ITD6" i="5"/>
  <c r="ITC6" i="5"/>
  <c r="ITB6" i="5"/>
  <c r="ITA6" i="5"/>
  <c r="ISZ6" i="5"/>
  <c r="ISY6" i="5"/>
  <c r="ISX6" i="5"/>
  <c r="ISW6" i="5"/>
  <c r="ISV6" i="5"/>
  <c r="ISU6" i="5"/>
  <c r="IST6" i="5"/>
  <c r="ISS6" i="5"/>
  <c r="ISR6" i="5"/>
  <c r="ISQ6" i="5"/>
  <c r="ISP6" i="5"/>
  <c r="ISO6" i="5"/>
  <c r="ISN6" i="5"/>
  <c r="ISM6" i="5"/>
  <c r="ISL6" i="5"/>
  <c r="ISK6" i="5"/>
  <c r="ISJ6" i="5"/>
  <c r="ISI6" i="5"/>
  <c r="ISH6" i="5"/>
  <c r="ISG6" i="5"/>
  <c r="ISF6" i="5"/>
  <c r="ISE6" i="5"/>
  <c r="ISD6" i="5"/>
  <c r="ISC6" i="5"/>
  <c r="ISB6" i="5"/>
  <c r="ISA6" i="5"/>
  <c r="IRZ6" i="5"/>
  <c r="IRY6" i="5"/>
  <c r="IRX6" i="5"/>
  <c r="IRW6" i="5"/>
  <c r="IRV6" i="5"/>
  <c r="IRU6" i="5"/>
  <c r="IRT6" i="5"/>
  <c r="IRS6" i="5"/>
  <c r="IRR6" i="5"/>
  <c r="IRQ6" i="5"/>
  <c r="IRP6" i="5"/>
  <c r="IRO6" i="5"/>
  <c r="IRN6" i="5"/>
  <c r="IRM6" i="5"/>
  <c r="IRL6" i="5"/>
  <c r="IRK6" i="5"/>
  <c r="IRJ6" i="5"/>
  <c r="IRI6" i="5"/>
  <c r="IRH6" i="5"/>
  <c r="IRG6" i="5"/>
  <c r="IRF6" i="5"/>
  <c r="IRE6" i="5"/>
  <c r="IRD6" i="5"/>
  <c r="IRC6" i="5"/>
  <c r="IRB6" i="5"/>
  <c r="IRA6" i="5"/>
  <c r="IQZ6" i="5"/>
  <c r="IQY6" i="5"/>
  <c r="IQX6" i="5"/>
  <c r="IQW6" i="5"/>
  <c r="IQV6" i="5"/>
  <c r="IQU6" i="5"/>
  <c r="IQT6" i="5"/>
  <c r="IQS6" i="5"/>
  <c r="IQR6" i="5"/>
  <c r="IQQ6" i="5"/>
  <c r="IQP6" i="5"/>
  <c r="IQO6" i="5"/>
  <c r="IQN6" i="5"/>
  <c r="IQM6" i="5"/>
  <c r="IQL6" i="5"/>
  <c r="IQK6" i="5"/>
  <c r="IQJ6" i="5"/>
  <c r="IQI6" i="5"/>
  <c r="IQH6" i="5"/>
  <c r="IQG6" i="5"/>
  <c r="IQF6" i="5"/>
  <c r="IQE6" i="5"/>
  <c r="IQD6" i="5"/>
  <c r="IQC6" i="5"/>
  <c r="IQB6" i="5"/>
  <c r="IQA6" i="5"/>
  <c r="IPZ6" i="5"/>
  <c r="IPY6" i="5"/>
  <c r="IPX6" i="5"/>
  <c r="IPW6" i="5"/>
  <c r="IPV6" i="5"/>
  <c r="IPU6" i="5"/>
  <c r="IPT6" i="5"/>
  <c r="IPS6" i="5"/>
  <c r="IPR6" i="5"/>
  <c r="IPQ6" i="5"/>
  <c r="IPP6" i="5"/>
  <c r="IPO6" i="5"/>
  <c r="IPN6" i="5"/>
  <c r="IPM6" i="5"/>
  <c r="IPL6" i="5"/>
  <c r="IPK6" i="5"/>
  <c r="IPJ6" i="5"/>
  <c r="IPI6" i="5"/>
  <c r="IPH6" i="5"/>
  <c r="IPG6" i="5"/>
  <c r="IPF6" i="5"/>
  <c r="IPE6" i="5"/>
  <c r="IPD6" i="5"/>
  <c r="IPC6" i="5"/>
  <c r="IPB6" i="5"/>
  <c r="IPA6" i="5"/>
  <c r="IOZ6" i="5"/>
  <c r="IOY6" i="5"/>
  <c r="IOX6" i="5"/>
  <c r="IOW6" i="5"/>
  <c r="IOV6" i="5"/>
  <c r="IOU6" i="5"/>
  <c r="IOT6" i="5"/>
  <c r="IOS6" i="5"/>
  <c r="IOR6" i="5"/>
  <c r="IOQ6" i="5"/>
  <c r="IOP6" i="5"/>
  <c r="IOO6" i="5"/>
  <c r="ION6" i="5"/>
  <c r="IOM6" i="5"/>
  <c r="IOL6" i="5"/>
  <c r="IOK6" i="5"/>
  <c r="IOJ6" i="5"/>
  <c r="IOI6" i="5"/>
  <c r="IOH6" i="5"/>
  <c r="IOG6" i="5"/>
  <c r="IOF6" i="5"/>
  <c r="IOE6" i="5"/>
  <c r="IOD6" i="5"/>
  <c r="IOC6" i="5"/>
  <c r="IOB6" i="5"/>
  <c r="IOA6" i="5"/>
  <c r="INZ6" i="5"/>
  <c r="INY6" i="5"/>
  <c r="INX6" i="5"/>
  <c r="INW6" i="5"/>
  <c r="INV6" i="5"/>
  <c r="INU6" i="5"/>
  <c r="INT6" i="5"/>
  <c r="INS6" i="5"/>
  <c r="INR6" i="5"/>
  <c r="INQ6" i="5"/>
  <c r="INP6" i="5"/>
  <c r="INO6" i="5"/>
  <c r="INN6" i="5"/>
  <c r="INM6" i="5"/>
  <c r="INL6" i="5"/>
  <c r="INK6" i="5"/>
  <c r="INJ6" i="5"/>
  <c r="INI6" i="5"/>
  <c r="INH6" i="5"/>
  <c r="ING6" i="5"/>
  <c r="INF6" i="5"/>
  <c r="INE6" i="5"/>
  <c r="IND6" i="5"/>
  <c r="INC6" i="5"/>
  <c r="INB6" i="5"/>
  <c r="INA6" i="5"/>
  <c r="IMZ6" i="5"/>
  <c r="IMY6" i="5"/>
  <c r="IMX6" i="5"/>
  <c r="IMW6" i="5"/>
  <c r="IMV6" i="5"/>
  <c r="IMU6" i="5"/>
  <c r="IMT6" i="5"/>
  <c r="IMS6" i="5"/>
  <c r="IMR6" i="5"/>
  <c r="IMQ6" i="5"/>
  <c r="IMP6" i="5"/>
  <c r="IMO6" i="5"/>
  <c r="IMN6" i="5"/>
  <c r="IMM6" i="5"/>
  <c r="IML6" i="5"/>
  <c r="IMK6" i="5"/>
  <c r="IMJ6" i="5"/>
  <c r="IMI6" i="5"/>
  <c r="IMH6" i="5"/>
  <c r="IMG6" i="5"/>
  <c r="IMF6" i="5"/>
  <c r="IME6" i="5"/>
  <c r="IMD6" i="5"/>
  <c r="IMC6" i="5"/>
  <c r="IMB6" i="5"/>
  <c r="IMA6" i="5"/>
  <c r="ILZ6" i="5"/>
  <c r="ILY6" i="5"/>
  <c r="ILX6" i="5"/>
  <c r="ILW6" i="5"/>
  <c r="ILV6" i="5"/>
  <c r="ILU6" i="5"/>
  <c r="ILT6" i="5"/>
  <c r="ILS6" i="5"/>
  <c r="ILR6" i="5"/>
  <c r="ILQ6" i="5"/>
  <c r="ILP6" i="5"/>
  <c r="ILO6" i="5"/>
  <c r="ILN6" i="5"/>
  <c r="ILM6" i="5"/>
  <c r="ILL6" i="5"/>
  <c r="ILK6" i="5"/>
  <c r="ILJ6" i="5"/>
  <c r="ILI6" i="5"/>
  <c r="ILH6" i="5"/>
  <c r="ILG6" i="5"/>
  <c r="ILF6" i="5"/>
  <c r="ILE6" i="5"/>
  <c r="ILD6" i="5"/>
  <c r="ILC6" i="5"/>
  <c r="ILB6" i="5"/>
  <c r="ILA6" i="5"/>
  <c r="IKZ6" i="5"/>
  <c r="IKY6" i="5"/>
  <c r="IKX6" i="5"/>
  <c r="IKW6" i="5"/>
  <c r="IKV6" i="5"/>
  <c r="IKU6" i="5"/>
  <c r="IKT6" i="5"/>
  <c r="IKS6" i="5"/>
  <c r="IKR6" i="5"/>
  <c r="IKQ6" i="5"/>
  <c r="IKP6" i="5"/>
  <c r="IKO6" i="5"/>
  <c r="IKN6" i="5"/>
  <c r="IKM6" i="5"/>
  <c r="IKL6" i="5"/>
  <c r="IKK6" i="5"/>
  <c r="IKJ6" i="5"/>
  <c r="IKI6" i="5"/>
  <c r="IKH6" i="5"/>
  <c r="IKG6" i="5"/>
  <c r="IKF6" i="5"/>
  <c r="IKE6" i="5"/>
  <c r="IKD6" i="5"/>
  <c r="IKC6" i="5"/>
  <c r="IKB6" i="5"/>
  <c r="IKA6" i="5"/>
  <c r="IJZ6" i="5"/>
  <c r="IJY6" i="5"/>
  <c r="IJX6" i="5"/>
  <c r="IJW6" i="5"/>
  <c r="IJV6" i="5"/>
  <c r="IJU6" i="5"/>
  <c r="IJT6" i="5"/>
  <c r="IJS6" i="5"/>
  <c r="IJR6" i="5"/>
  <c r="IJQ6" i="5"/>
  <c r="IJP6" i="5"/>
  <c r="IJO6" i="5"/>
  <c r="IJN6" i="5"/>
  <c r="IJM6" i="5"/>
  <c r="IJL6" i="5"/>
  <c r="IJK6" i="5"/>
  <c r="IJJ6" i="5"/>
  <c r="IJI6" i="5"/>
  <c r="IJH6" i="5"/>
  <c r="IJG6" i="5"/>
  <c r="IJF6" i="5"/>
  <c r="IJE6" i="5"/>
  <c r="IJD6" i="5"/>
  <c r="IJC6" i="5"/>
  <c r="IJB6" i="5"/>
  <c r="IJA6" i="5"/>
  <c r="IIZ6" i="5"/>
  <c r="IIY6" i="5"/>
  <c r="IIX6" i="5"/>
  <c r="IIW6" i="5"/>
  <c r="IIV6" i="5"/>
  <c r="IIU6" i="5"/>
  <c r="IIT6" i="5"/>
  <c r="IIS6" i="5"/>
  <c r="IIR6" i="5"/>
  <c r="IIQ6" i="5"/>
  <c r="IIP6" i="5"/>
  <c r="IIO6" i="5"/>
  <c r="IIN6" i="5"/>
  <c r="IIM6" i="5"/>
  <c r="IIL6" i="5"/>
  <c r="IIK6" i="5"/>
  <c r="IIJ6" i="5"/>
  <c r="III6" i="5"/>
  <c r="IIH6" i="5"/>
  <c r="IIG6" i="5"/>
  <c r="IIF6" i="5"/>
  <c r="IIE6" i="5"/>
  <c r="IID6" i="5"/>
  <c r="IIC6" i="5"/>
  <c r="IIB6" i="5"/>
  <c r="IIA6" i="5"/>
  <c r="IHZ6" i="5"/>
  <c r="IHY6" i="5"/>
  <c r="IHX6" i="5"/>
  <c r="IHW6" i="5"/>
  <c r="IHV6" i="5"/>
  <c r="IHU6" i="5"/>
  <c r="IHT6" i="5"/>
  <c r="IHS6" i="5"/>
  <c r="IHR6" i="5"/>
  <c r="IHQ6" i="5"/>
  <c r="IHP6" i="5"/>
  <c r="IHO6" i="5"/>
  <c r="IHN6" i="5"/>
  <c r="IHM6" i="5"/>
  <c r="IHL6" i="5"/>
  <c r="IHK6" i="5"/>
  <c r="IHJ6" i="5"/>
  <c r="IHI6" i="5"/>
  <c r="IHH6" i="5"/>
  <c r="IHG6" i="5"/>
  <c r="IHF6" i="5"/>
  <c r="IHE6" i="5"/>
  <c r="IHD6" i="5"/>
  <c r="IHC6" i="5"/>
  <c r="IHB6" i="5"/>
  <c r="IHA6" i="5"/>
  <c r="IGZ6" i="5"/>
  <c r="IGY6" i="5"/>
  <c r="IGX6" i="5"/>
  <c r="IGW6" i="5"/>
  <c r="IGV6" i="5"/>
  <c r="IGU6" i="5"/>
  <c r="IGT6" i="5"/>
  <c r="IGS6" i="5"/>
  <c r="IGR6" i="5"/>
  <c r="IGQ6" i="5"/>
  <c r="IGP6" i="5"/>
  <c r="IGO6" i="5"/>
  <c r="IGN6" i="5"/>
  <c r="IGM6" i="5"/>
  <c r="IGL6" i="5"/>
  <c r="IGK6" i="5"/>
  <c r="IGJ6" i="5"/>
  <c r="IGI6" i="5"/>
  <c r="IGH6" i="5"/>
  <c r="IGG6" i="5"/>
  <c r="IGF6" i="5"/>
  <c r="IGE6" i="5"/>
  <c r="IGD6" i="5"/>
  <c r="IGC6" i="5"/>
  <c r="IGB6" i="5"/>
  <c r="IGA6" i="5"/>
  <c r="IFZ6" i="5"/>
  <c r="IFY6" i="5"/>
  <c r="IFX6" i="5"/>
  <c r="IFW6" i="5"/>
  <c r="IFV6" i="5"/>
  <c r="IFU6" i="5"/>
  <c r="IFT6" i="5"/>
  <c r="IFS6" i="5"/>
  <c r="IFR6" i="5"/>
  <c r="IFQ6" i="5"/>
  <c r="IFP6" i="5"/>
  <c r="IFO6" i="5"/>
  <c r="IFN6" i="5"/>
  <c r="IFM6" i="5"/>
  <c r="IFL6" i="5"/>
  <c r="IFK6" i="5"/>
  <c r="IFJ6" i="5"/>
  <c r="IFI6" i="5"/>
  <c r="IFH6" i="5"/>
  <c r="IFG6" i="5"/>
  <c r="IFF6" i="5"/>
  <c r="IFE6" i="5"/>
  <c r="IFD6" i="5"/>
  <c r="IFC6" i="5"/>
  <c r="IFB6" i="5"/>
  <c r="IFA6" i="5"/>
  <c r="IEZ6" i="5"/>
  <c r="IEY6" i="5"/>
  <c r="IEX6" i="5"/>
  <c r="IEW6" i="5"/>
  <c r="IEV6" i="5"/>
  <c r="IEU6" i="5"/>
  <c r="IET6" i="5"/>
  <c r="IES6" i="5"/>
  <c r="IER6" i="5"/>
  <c r="IEQ6" i="5"/>
  <c r="IEP6" i="5"/>
  <c r="IEO6" i="5"/>
  <c r="IEN6" i="5"/>
  <c r="IEM6" i="5"/>
  <c r="IEL6" i="5"/>
  <c r="IEK6" i="5"/>
  <c r="IEJ6" i="5"/>
  <c r="IEI6" i="5"/>
  <c r="IEH6" i="5"/>
  <c r="IEG6" i="5"/>
  <c r="IEF6" i="5"/>
  <c r="IEE6" i="5"/>
  <c r="IED6" i="5"/>
  <c r="IEC6" i="5"/>
  <c r="IEB6" i="5"/>
  <c r="IEA6" i="5"/>
  <c r="IDZ6" i="5"/>
  <c r="IDY6" i="5"/>
  <c r="IDX6" i="5"/>
  <c r="IDW6" i="5"/>
  <c r="IDV6" i="5"/>
  <c r="IDU6" i="5"/>
  <c r="IDT6" i="5"/>
  <c r="IDS6" i="5"/>
  <c r="IDR6" i="5"/>
  <c r="IDQ6" i="5"/>
  <c r="IDP6" i="5"/>
  <c r="IDO6" i="5"/>
  <c r="IDN6" i="5"/>
  <c r="IDM6" i="5"/>
  <c r="IDL6" i="5"/>
  <c r="IDK6" i="5"/>
  <c r="IDJ6" i="5"/>
  <c r="IDI6" i="5"/>
  <c r="IDH6" i="5"/>
  <c r="IDG6" i="5"/>
  <c r="IDF6" i="5"/>
  <c r="IDE6" i="5"/>
  <c r="IDD6" i="5"/>
  <c r="IDC6" i="5"/>
  <c r="IDB6" i="5"/>
  <c r="IDA6" i="5"/>
  <c r="ICZ6" i="5"/>
  <c r="ICY6" i="5"/>
  <c r="ICX6" i="5"/>
  <c r="ICW6" i="5"/>
  <c r="ICV6" i="5"/>
  <c r="ICU6" i="5"/>
  <c r="ICT6" i="5"/>
  <c r="ICS6" i="5"/>
  <c r="ICR6" i="5"/>
  <c r="ICQ6" i="5"/>
  <c r="ICP6" i="5"/>
  <c r="ICO6" i="5"/>
  <c r="ICN6" i="5"/>
  <c r="ICM6" i="5"/>
  <c r="ICL6" i="5"/>
  <c r="ICK6" i="5"/>
  <c r="ICJ6" i="5"/>
  <c r="ICI6" i="5"/>
  <c r="ICH6" i="5"/>
  <c r="ICG6" i="5"/>
  <c r="ICF6" i="5"/>
  <c r="ICE6" i="5"/>
  <c r="ICD6" i="5"/>
  <c r="ICC6" i="5"/>
  <c r="ICB6" i="5"/>
  <c r="ICA6" i="5"/>
  <c r="IBZ6" i="5"/>
  <c r="IBY6" i="5"/>
  <c r="IBX6" i="5"/>
  <c r="IBW6" i="5"/>
  <c r="IBV6" i="5"/>
  <c r="IBU6" i="5"/>
  <c r="IBT6" i="5"/>
  <c r="IBS6" i="5"/>
  <c r="IBR6" i="5"/>
  <c r="IBQ6" i="5"/>
  <c r="IBP6" i="5"/>
  <c r="IBO6" i="5"/>
  <c r="IBN6" i="5"/>
  <c r="IBM6" i="5"/>
  <c r="IBL6" i="5"/>
  <c r="IBK6" i="5"/>
  <c r="IBJ6" i="5"/>
  <c r="IBI6" i="5"/>
  <c r="IBH6" i="5"/>
  <c r="IBG6" i="5"/>
  <c r="IBF6" i="5"/>
  <c r="IBE6" i="5"/>
  <c r="IBD6" i="5"/>
  <c r="IBC6" i="5"/>
  <c r="IBB6" i="5"/>
  <c r="IBA6" i="5"/>
  <c r="IAZ6" i="5"/>
  <c r="IAY6" i="5"/>
  <c r="IAX6" i="5"/>
  <c r="IAW6" i="5"/>
  <c r="IAV6" i="5"/>
  <c r="IAU6" i="5"/>
  <c r="IAT6" i="5"/>
  <c r="IAS6" i="5"/>
  <c r="IAR6" i="5"/>
  <c r="IAQ6" i="5"/>
  <c r="IAP6" i="5"/>
  <c r="IAO6" i="5"/>
  <c r="IAN6" i="5"/>
  <c r="IAM6" i="5"/>
  <c r="IAL6" i="5"/>
  <c r="IAK6" i="5"/>
  <c r="IAJ6" i="5"/>
  <c r="IAI6" i="5"/>
  <c r="IAH6" i="5"/>
  <c r="IAG6" i="5"/>
  <c r="IAF6" i="5"/>
  <c r="IAE6" i="5"/>
  <c r="IAD6" i="5"/>
  <c r="IAC6" i="5"/>
  <c r="IAB6" i="5"/>
  <c r="IAA6" i="5"/>
  <c r="HZZ6" i="5"/>
  <c r="HZY6" i="5"/>
  <c r="HZX6" i="5"/>
  <c r="HZW6" i="5"/>
  <c r="HZV6" i="5"/>
  <c r="HZU6" i="5"/>
  <c r="HZT6" i="5"/>
  <c r="HZS6" i="5"/>
  <c r="HZR6" i="5"/>
  <c r="HZQ6" i="5"/>
  <c r="HZP6" i="5"/>
  <c r="HZO6" i="5"/>
  <c r="HZN6" i="5"/>
  <c r="HZM6" i="5"/>
  <c r="HZL6" i="5"/>
  <c r="HZK6" i="5"/>
  <c r="HZJ6" i="5"/>
  <c r="HZI6" i="5"/>
  <c r="HZH6" i="5"/>
  <c r="HZG6" i="5"/>
  <c r="HZF6" i="5"/>
  <c r="HZE6" i="5"/>
  <c r="HZD6" i="5"/>
  <c r="HZC6" i="5"/>
  <c r="HZB6" i="5"/>
  <c r="HZA6" i="5"/>
  <c r="HYZ6" i="5"/>
  <c r="HYY6" i="5"/>
  <c r="HYX6" i="5"/>
  <c r="HYW6" i="5"/>
  <c r="HYV6" i="5"/>
  <c r="HYU6" i="5"/>
  <c r="HYT6" i="5"/>
  <c r="HYS6" i="5"/>
  <c r="HYR6" i="5"/>
  <c r="HYQ6" i="5"/>
  <c r="HYP6" i="5"/>
  <c r="HYO6" i="5"/>
  <c r="HYN6" i="5"/>
  <c r="HYM6" i="5"/>
  <c r="HYL6" i="5"/>
  <c r="HYK6" i="5"/>
  <c r="HYJ6" i="5"/>
  <c r="HYI6" i="5"/>
  <c r="HYH6" i="5"/>
  <c r="HYG6" i="5"/>
  <c r="HYF6" i="5"/>
  <c r="HYE6" i="5"/>
  <c r="HYD6" i="5"/>
  <c r="HYC6" i="5"/>
  <c r="HYB6" i="5"/>
  <c r="HYA6" i="5"/>
  <c r="HXZ6" i="5"/>
  <c r="HXY6" i="5"/>
  <c r="HXX6" i="5"/>
  <c r="HXW6" i="5"/>
  <c r="HXV6" i="5"/>
  <c r="HXU6" i="5"/>
  <c r="HXT6" i="5"/>
  <c r="HXS6" i="5"/>
  <c r="HXR6" i="5"/>
  <c r="HXQ6" i="5"/>
  <c r="HXP6" i="5"/>
  <c r="HXO6" i="5"/>
  <c r="HXN6" i="5"/>
  <c r="HXM6" i="5"/>
  <c r="HXL6" i="5"/>
  <c r="HXK6" i="5"/>
  <c r="HXJ6" i="5"/>
  <c r="HXI6" i="5"/>
  <c r="HXH6" i="5"/>
  <c r="HXG6" i="5"/>
  <c r="HXF6" i="5"/>
  <c r="HXE6" i="5"/>
  <c r="HXD6" i="5"/>
  <c r="HXC6" i="5"/>
  <c r="HXB6" i="5"/>
  <c r="HXA6" i="5"/>
  <c r="HWZ6" i="5"/>
  <c r="HWY6" i="5"/>
  <c r="HWX6" i="5"/>
  <c r="HWW6" i="5"/>
  <c r="HWV6" i="5"/>
  <c r="HWU6" i="5"/>
  <c r="HWT6" i="5"/>
  <c r="HWS6" i="5"/>
  <c r="HWR6" i="5"/>
  <c r="HWQ6" i="5"/>
  <c r="HWP6" i="5"/>
  <c r="HWO6" i="5"/>
  <c r="HWN6" i="5"/>
  <c r="HWM6" i="5"/>
  <c r="HWL6" i="5"/>
  <c r="HWK6" i="5"/>
  <c r="HWJ6" i="5"/>
  <c r="HWI6" i="5"/>
  <c r="HWH6" i="5"/>
  <c r="HWG6" i="5"/>
  <c r="HWF6" i="5"/>
  <c r="HWE6" i="5"/>
  <c r="HWD6" i="5"/>
  <c r="HWC6" i="5"/>
  <c r="HWB6" i="5"/>
  <c r="HWA6" i="5"/>
  <c r="HVZ6" i="5"/>
  <c r="HVY6" i="5"/>
  <c r="HVX6" i="5"/>
  <c r="HVW6" i="5"/>
  <c r="HVV6" i="5"/>
  <c r="HVU6" i="5"/>
  <c r="HVT6" i="5"/>
  <c r="HVS6" i="5"/>
  <c r="HVR6" i="5"/>
  <c r="HVQ6" i="5"/>
  <c r="HVP6" i="5"/>
  <c r="HVO6" i="5"/>
  <c r="HVN6" i="5"/>
  <c r="HVM6" i="5"/>
  <c r="HVL6" i="5"/>
  <c r="HVK6" i="5"/>
  <c r="HVJ6" i="5"/>
  <c r="HVI6" i="5"/>
  <c r="HVH6" i="5"/>
  <c r="HVG6" i="5"/>
  <c r="HVF6" i="5"/>
  <c r="HVE6" i="5"/>
  <c r="HVD6" i="5"/>
  <c r="HVC6" i="5"/>
  <c r="HVB6" i="5"/>
  <c r="HVA6" i="5"/>
  <c r="HUZ6" i="5"/>
  <c r="HUY6" i="5"/>
  <c r="HUX6" i="5"/>
  <c r="HUW6" i="5"/>
  <c r="HUV6" i="5"/>
  <c r="HUU6" i="5"/>
  <c r="HUT6" i="5"/>
  <c r="HUS6" i="5"/>
  <c r="HUR6" i="5"/>
  <c r="HUQ6" i="5"/>
  <c r="HUP6" i="5"/>
  <c r="HUO6" i="5"/>
  <c r="HUN6" i="5"/>
  <c r="HUM6" i="5"/>
  <c r="HUL6" i="5"/>
  <c r="HUK6" i="5"/>
  <c r="HUJ6" i="5"/>
  <c r="HUI6" i="5"/>
  <c r="HUH6" i="5"/>
  <c r="HUG6" i="5"/>
  <c r="HUF6" i="5"/>
  <c r="HUE6" i="5"/>
  <c r="HUD6" i="5"/>
  <c r="HUC6" i="5"/>
  <c r="HUB6" i="5"/>
  <c r="HUA6" i="5"/>
  <c r="HTZ6" i="5"/>
  <c r="HTY6" i="5"/>
  <c r="HTX6" i="5"/>
  <c r="HTW6" i="5"/>
  <c r="HTV6" i="5"/>
  <c r="HTU6" i="5"/>
  <c r="HTT6" i="5"/>
  <c r="HTS6" i="5"/>
  <c r="HTR6" i="5"/>
  <c r="HTQ6" i="5"/>
  <c r="HTP6" i="5"/>
  <c r="HTO6" i="5"/>
  <c r="HTN6" i="5"/>
  <c r="HTM6" i="5"/>
  <c r="HTL6" i="5"/>
  <c r="HTK6" i="5"/>
  <c r="HTJ6" i="5"/>
  <c r="HTI6" i="5"/>
  <c r="HTH6" i="5"/>
  <c r="HTG6" i="5"/>
  <c r="HTF6" i="5"/>
  <c r="HTE6" i="5"/>
  <c r="HTD6" i="5"/>
  <c r="HTC6" i="5"/>
  <c r="HTB6" i="5"/>
  <c r="HTA6" i="5"/>
  <c r="HSZ6" i="5"/>
  <c r="HSY6" i="5"/>
  <c r="HSX6" i="5"/>
  <c r="HSW6" i="5"/>
  <c r="HSV6" i="5"/>
  <c r="HSU6" i="5"/>
  <c r="HST6" i="5"/>
  <c r="HSS6" i="5"/>
  <c r="HSR6" i="5"/>
  <c r="HSQ6" i="5"/>
  <c r="HSP6" i="5"/>
  <c r="HSO6" i="5"/>
  <c r="HSN6" i="5"/>
  <c r="HSM6" i="5"/>
  <c r="HSL6" i="5"/>
  <c r="HSK6" i="5"/>
  <c r="HSJ6" i="5"/>
  <c r="HSI6" i="5"/>
  <c r="HSH6" i="5"/>
  <c r="HSG6" i="5"/>
  <c r="HSF6" i="5"/>
  <c r="HSE6" i="5"/>
  <c r="HSD6" i="5"/>
  <c r="HSC6" i="5"/>
  <c r="HSB6" i="5"/>
  <c r="HSA6" i="5"/>
  <c r="HRZ6" i="5"/>
  <c r="HRY6" i="5"/>
  <c r="HRX6" i="5"/>
  <c r="HRW6" i="5"/>
  <c r="HRV6" i="5"/>
  <c r="HRU6" i="5"/>
  <c r="HRT6" i="5"/>
  <c r="HRS6" i="5"/>
  <c r="HRR6" i="5"/>
  <c r="HRQ6" i="5"/>
  <c r="HRP6" i="5"/>
  <c r="HRO6" i="5"/>
  <c r="HRN6" i="5"/>
  <c r="HRM6" i="5"/>
  <c r="HRL6" i="5"/>
  <c r="HRK6" i="5"/>
  <c r="HRJ6" i="5"/>
  <c r="HRI6" i="5"/>
  <c r="HRH6" i="5"/>
  <c r="HRG6" i="5"/>
  <c r="HRF6" i="5"/>
  <c r="HRE6" i="5"/>
  <c r="HRD6" i="5"/>
  <c r="HRC6" i="5"/>
  <c r="HRB6" i="5"/>
  <c r="HRA6" i="5"/>
  <c r="HQZ6" i="5"/>
  <c r="HQY6" i="5"/>
  <c r="HQX6" i="5"/>
  <c r="HQW6" i="5"/>
  <c r="HQV6" i="5"/>
  <c r="HQU6" i="5"/>
  <c r="HQT6" i="5"/>
  <c r="HQS6" i="5"/>
  <c r="HQR6" i="5"/>
  <c r="HQQ6" i="5"/>
  <c r="HQP6" i="5"/>
  <c r="HQO6" i="5"/>
  <c r="HQN6" i="5"/>
  <c r="HQM6" i="5"/>
  <c r="HQL6" i="5"/>
  <c r="HQK6" i="5"/>
  <c r="HQJ6" i="5"/>
  <c r="HQI6" i="5"/>
  <c r="HQH6" i="5"/>
  <c r="HQG6" i="5"/>
  <c r="HQF6" i="5"/>
  <c r="HQE6" i="5"/>
  <c r="HQD6" i="5"/>
  <c r="HQC6" i="5"/>
  <c r="HQB6" i="5"/>
  <c r="HQA6" i="5"/>
  <c r="HPZ6" i="5"/>
  <c r="HPY6" i="5"/>
  <c r="HPX6" i="5"/>
  <c r="HPW6" i="5"/>
  <c r="HPV6" i="5"/>
  <c r="HPU6" i="5"/>
  <c r="HPT6" i="5"/>
  <c r="HPS6" i="5"/>
  <c r="HPR6" i="5"/>
  <c r="HPQ6" i="5"/>
  <c r="HPP6" i="5"/>
  <c r="HPO6" i="5"/>
  <c r="HPN6" i="5"/>
  <c r="HPM6" i="5"/>
  <c r="HPL6" i="5"/>
  <c r="HPK6" i="5"/>
  <c r="HPJ6" i="5"/>
  <c r="HPI6" i="5"/>
  <c r="HPH6" i="5"/>
  <c r="HPG6" i="5"/>
  <c r="HPF6" i="5"/>
  <c r="HPE6" i="5"/>
  <c r="HPD6" i="5"/>
  <c r="HPC6" i="5"/>
  <c r="HPB6" i="5"/>
  <c r="HPA6" i="5"/>
  <c r="HOZ6" i="5"/>
  <c r="HOY6" i="5"/>
  <c r="HOX6" i="5"/>
  <c r="HOW6" i="5"/>
  <c r="HOV6" i="5"/>
  <c r="HOU6" i="5"/>
  <c r="HOT6" i="5"/>
  <c r="HOS6" i="5"/>
  <c r="HOR6" i="5"/>
  <c r="HOQ6" i="5"/>
  <c r="HOP6" i="5"/>
  <c r="HOO6" i="5"/>
  <c r="HON6" i="5"/>
  <c r="HOM6" i="5"/>
  <c r="HOL6" i="5"/>
  <c r="HOK6" i="5"/>
  <c r="HOJ6" i="5"/>
  <c r="HOI6" i="5"/>
  <c r="HOH6" i="5"/>
  <c r="HOG6" i="5"/>
  <c r="HOF6" i="5"/>
  <c r="HOE6" i="5"/>
  <c r="HOD6" i="5"/>
  <c r="HOC6" i="5"/>
  <c r="HOB6" i="5"/>
  <c r="HOA6" i="5"/>
  <c r="HNZ6" i="5"/>
  <c r="HNY6" i="5"/>
  <c r="HNX6" i="5"/>
  <c r="HNW6" i="5"/>
  <c r="HNV6" i="5"/>
  <c r="HNU6" i="5"/>
  <c r="HNT6" i="5"/>
  <c r="HNS6" i="5"/>
  <c r="HNR6" i="5"/>
  <c r="HNQ6" i="5"/>
  <c r="HNP6" i="5"/>
  <c r="HNO6" i="5"/>
  <c r="HNN6" i="5"/>
  <c r="HNM6" i="5"/>
  <c r="HNL6" i="5"/>
  <c r="HNK6" i="5"/>
  <c r="HNJ6" i="5"/>
  <c r="HNI6" i="5"/>
  <c r="HNH6" i="5"/>
  <c r="HNG6" i="5"/>
  <c r="HNF6" i="5"/>
  <c r="HNE6" i="5"/>
  <c r="HND6" i="5"/>
  <c r="HNC6" i="5"/>
  <c r="HNB6" i="5"/>
  <c r="HNA6" i="5"/>
  <c r="HMZ6" i="5"/>
  <c r="HMY6" i="5"/>
  <c r="HMX6" i="5"/>
  <c r="HMW6" i="5"/>
  <c r="HMV6" i="5"/>
  <c r="HMU6" i="5"/>
  <c r="HMT6" i="5"/>
  <c r="HMS6" i="5"/>
  <c r="HMR6" i="5"/>
  <c r="HMQ6" i="5"/>
  <c r="HMP6" i="5"/>
  <c r="HMO6" i="5"/>
  <c r="HMN6" i="5"/>
  <c r="HMM6" i="5"/>
  <c r="HML6" i="5"/>
  <c r="HMK6" i="5"/>
  <c r="HMJ6" i="5"/>
  <c r="HMI6" i="5"/>
  <c r="HMH6" i="5"/>
  <c r="HMG6" i="5"/>
  <c r="HMF6" i="5"/>
  <c r="HME6" i="5"/>
  <c r="HMD6" i="5"/>
  <c r="HMC6" i="5"/>
  <c r="HMB6" i="5"/>
  <c r="HMA6" i="5"/>
  <c r="HLZ6" i="5"/>
  <c r="HLY6" i="5"/>
  <c r="HLX6" i="5"/>
  <c r="HLW6" i="5"/>
  <c r="HLV6" i="5"/>
  <c r="HLU6" i="5"/>
  <c r="HLT6" i="5"/>
  <c r="HLS6" i="5"/>
  <c r="HLR6" i="5"/>
  <c r="HLQ6" i="5"/>
  <c r="HLP6" i="5"/>
  <c r="HLO6" i="5"/>
  <c r="HLN6" i="5"/>
  <c r="HLM6" i="5"/>
  <c r="HLL6" i="5"/>
  <c r="HLK6" i="5"/>
  <c r="HLJ6" i="5"/>
  <c r="HLI6" i="5"/>
  <c r="HLH6" i="5"/>
  <c r="HLG6" i="5"/>
  <c r="HLF6" i="5"/>
  <c r="HLE6" i="5"/>
  <c r="HLD6" i="5"/>
  <c r="HLC6" i="5"/>
  <c r="HLB6" i="5"/>
  <c r="HLA6" i="5"/>
  <c r="HKZ6" i="5"/>
  <c r="HKY6" i="5"/>
  <c r="HKX6" i="5"/>
  <c r="HKW6" i="5"/>
  <c r="HKV6" i="5"/>
  <c r="HKU6" i="5"/>
  <c r="HKT6" i="5"/>
  <c r="HKS6" i="5"/>
  <c r="HKR6" i="5"/>
  <c r="HKQ6" i="5"/>
  <c r="HKP6" i="5"/>
  <c r="HKO6" i="5"/>
  <c r="HKN6" i="5"/>
  <c r="HKM6" i="5"/>
  <c r="HKL6" i="5"/>
  <c r="HKK6" i="5"/>
  <c r="HKJ6" i="5"/>
  <c r="HKI6" i="5"/>
  <c r="HKH6" i="5"/>
  <c r="HKG6" i="5"/>
  <c r="HKF6" i="5"/>
  <c r="HKE6" i="5"/>
  <c r="HKD6" i="5"/>
  <c r="HKC6" i="5"/>
  <c r="HKB6" i="5"/>
  <c r="HKA6" i="5"/>
  <c r="HJZ6" i="5"/>
  <c r="HJY6" i="5"/>
  <c r="HJX6" i="5"/>
  <c r="HJW6" i="5"/>
  <c r="HJV6" i="5"/>
  <c r="HJU6" i="5"/>
  <c r="HJT6" i="5"/>
  <c r="HJS6" i="5"/>
  <c r="HJR6" i="5"/>
  <c r="HJQ6" i="5"/>
  <c r="HJP6" i="5"/>
  <c r="HJO6" i="5"/>
  <c r="HJN6" i="5"/>
  <c r="HJM6" i="5"/>
  <c r="HJL6" i="5"/>
  <c r="HJK6" i="5"/>
  <c r="HJJ6" i="5"/>
  <c r="HJI6" i="5"/>
  <c r="HJH6" i="5"/>
  <c r="HJG6" i="5"/>
  <c r="HJF6" i="5"/>
  <c r="HJE6" i="5"/>
  <c r="HJD6" i="5"/>
  <c r="HJC6" i="5"/>
  <c r="HJB6" i="5"/>
  <c r="HJA6" i="5"/>
  <c r="HIZ6" i="5"/>
  <c r="HIY6" i="5"/>
  <c r="HIX6" i="5"/>
  <c r="HIW6" i="5"/>
  <c r="HIV6" i="5"/>
  <c r="HIU6" i="5"/>
  <c r="HIT6" i="5"/>
  <c r="HIS6" i="5"/>
  <c r="HIR6" i="5"/>
  <c r="HIQ6" i="5"/>
  <c r="HIP6" i="5"/>
  <c r="HIO6" i="5"/>
  <c r="HIN6" i="5"/>
  <c r="HIM6" i="5"/>
  <c r="HIL6" i="5"/>
  <c r="HIK6" i="5"/>
  <c r="HIJ6" i="5"/>
  <c r="HII6" i="5"/>
  <c r="HIH6" i="5"/>
  <c r="HIG6" i="5"/>
  <c r="HIF6" i="5"/>
  <c r="HIE6" i="5"/>
  <c r="HID6" i="5"/>
  <c r="HIC6" i="5"/>
  <c r="HIB6" i="5"/>
  <c r="HIA6" i="5"/>
  <c r="HHZ6" i="5"/>
  <c r="HHY6" i="5"/>
  <c r="HHX6" i="5"/>
  <c r="HHW6" i="5"/>
  <c r="HHV6" i="5"/>
  <c r="HHU6" i="5"/>
  <c r="HHT6" i="5"/>
  <c r="HHS6" i="5"/>
  <c r="HHR6" i="5"/>
  <c r="HHQ6" i="5"/>
  <c r="HHP6" i="5"/>
  <c r="HHO6" i="5"/>
  <c r="HHN6" i="5"/>
  <c r="HHM6" i="5"/>
  <c r="HHL6" i="5"/>
  <c r="HHK6" i="5"/>
  <c r="HHJ6" i="5"/>
  <c r="HHI6" i="5"/>
  <c r="HHH6" i="5"/>
  <c r="HHG6" i="5"/>
  <c r="HHF6" i="5"/>
  <c r="HHE6" i="5"/>
  <c r="HHD6" i="5"/>
  <c r="HHC6" i="5"/>
  <c r="HHB6" i="5"/>
  <c r="HHA6" i="5"/>
  <c r="HGZ6" i="5"/>
  <c r="HGY6" i="5"/>
  <c r="HGX6" i="5"/>
  <c r="HGW6" i="5"/>
  <c r="HGV6" i="5"/>
  <c r="HGU6" i="5"/>
  <c r="HGT6" i="5"/>
  <c r="HGS6" i="5"/>
  <c r="HGR6" i="5"/>
  <c r="HGQ6" i="5"/>
  <c r="HGP6" i="5"/>
  <c r="HGO6" i="5"/>
  <c r="HGN6" i="5"/>
  <c r="HGM6" i="5"/>
  <c r="HGL6" i="5"/>
  <c r="HGK6" i="5"/>
  <c r="HGJ6" i="5"/>
  <c r="HGI6" i="5"/>
  <c r="HGH6" i="5"/>
  <c r="HGG6" i="5"/>
  <c r="HGF6" i="5"/>
  <c r="HGE6" i="5"/>
  <c r="HGD6" i="5"/>
  <c r="HGC6" i="5"/>
  <c r="HGB6" i="5"/>
  <c r="HGA6" i="5"/>
  <c r="HFZ6" i="5"/>
  <c r="HFY6" i="5"/>
  <c r="HFX6" i="5"/>
  <c r="HFW6" i="5"/>
  <c r="HFV6" i="5"/>
  <c r="HFU6" i="5"/>
  <c r="HFT6" i="5"/>
  <c r="HFS6" i="5"/>
  <c r="HFR6" i="5"/>
  <c r="HFQ6" i="5"/>
  <c r="HFP6" i="5"/>
  <c r="HFO6" i="5"/>
  <c r="HFN6" i="5"/>
  <c r="HFM6" i="5"/>
  <c r="HFL6" i="5"/>
  <c r="HFK6" i="5"/>
  <c r="HFJ6" i="5"/>
  <c r="HFI6" i="5"/>
  <c r="HFH6" i="5"/>
  <c r="HFG6" i="5"/>
  <c r="HFF6" i="5"/>
  <c r="HFE6" i="5"/>
  <c r="HFD6" i="5"/>
  <c r="HFC6" i="5"/>
  <c r="HFB6" i="5"/>
  <c r="HFA6" i="5"/>
  <c r="HEZ6" i="5"/>
  <c r="HEY6" i="5"/>
  <c r="HEX6" i="5"/>
  <c r="HEW6" i="5"/>
  <c r="HEV6" i="5"/>
  <c r="HEU6" i="5"/>
  <c r="HET6" i="5"/>
  <c r="HES6" i="5"/>
  <c r="HER6" i="5"/>
  <c r="HEQ6" i="5"/>
  <c r="HEP6" i="5"/>
  <c r="HEO6" i="5"/>
  <c r="HEN6" i="5"/>
  <c r="HEM6" i="5"/>
  <c r="HEL6" i="5"/>
  <c r="HEK6" i="5"/>
  <c r="HEJ6" i="5"/>
  <c r="HEI6" i="5"/>
  <c r="HEH6" i="5"/>
  <c r="HEG6" i="5"/>
  <c r="HEF6" i="5"/>
  <c r="HEE6" i="5"/>
  <c r="HED6" i="5"/>
  <c r="HEC6" i="5"/>
  <c r="HEB6" i="5"/>
  <c r="HEA6" i="5"/>
  <c r="HDZ6" i="5"/>
  <c r="HDY6" i="5"/>
  <c r="HDX6" i="5"/>
  <c r="HDW6" i="5"/>
  <c r="HDV6" i="5"/>
  <c r="HDU6" i="5"/>
  <c r="HDT6" i="5"/>
  <c r="HDS6" i="5"/>
  <c r="HDR6" i="5"/>
  <c r="HDQ6" i="5"/>
  <c r="HDP6" i="5"/>
  <c r="HDO6" i="5"/>
  <c r="HDN6" i="5"/>
  <c r="HDM6" i="5"/>
  <c r="HDL6" i="5"/>
  <c r="HDK6" i="5"/>
  <c r="HDJ6" i="5"/>
  <c r="HDI6" i="5"/>
  <c r="HDH6" i="5"/>
  <c r="HDG6" i="5"/>
  <c r="HDF6" i="5"/>
  <c r="HDE6" i="5"/>
  <c r="HDD6" i="5"/>
  <c r="HDC6" i="5"/>
  <c r="HDB6" i="5"/>
  <c r="HDA6" i="5"/>
  <c r="HCZ6" i="5"/>
  <c r="HCY6" i="5"/>
  <c r="HCX6" i="5"/>
  <c r="HCW6" i="5"/>
  <c r="HCV6" i="5"/>
  <c r="HCU6" i="5"/>
  <c r="HCT6" i="5"/>
  <c r="HCS6" i="5"/>
  <c r="HCR6" i="5"/>
  <c r="HCQ6" i="5"/>
  <c r="HCP6" i="5"/>
  <c r="HCO6" i="5"/>
  <c r="HCN6" i="5"/>
  <c r="HCM6" i="5"/>
  <c r="HCL6" i="5"/>
  <c r="HCK6" i="5"/>
  <c r="HCJ6" i="5"/>
  <c r="HCI6" i="5"/>
  <c r="HCH6" i="5"/>
  <c r="HCG6" i="5"/>
  <c r="HCF6" i="5"/>
  <c r="HCE6" i="5"/>
  <c r="HCD6" i="5"/>
  <c r="HCC6" i="5"/>
  <c r="HCB6" i="5"/>
  <c r="HCA6" i="5"/>
  <c r="HBZ6" i="5"/>
  <c r="HBY6" i="5"/>
  <c r="HBX6" i="5"/>
  <c r="HBW6" i="5"/>
  <c r="HBV6" i="5"/>
  <c r="HBU6" i="5"/>
  <c r="HBT6" i="5"/>
  <c r="HBS6" i="5"/>
  <c r="HBR6" i="5"/>
  <c r="HBQ6" i="5"/>
  <c r="HBP6" i="5"/>
  <c r="HBO6" i="5"/>
  <c r="HBN6" i="5"/>
  <c r="HBM6" i="5"/>
  <c r="HBL6" i="5"/>
  <c r="HBK6" i="5"/>
  <c r="HBJ6" i="5"/>
  <c r="HBI6" i="5"/>
  <c r="HBH6" i="5"/>
  <c r="HBG6" i="5"/>
  <c r="HBF6" i="5"/>
  <c r="HBE6" i="5"/>
  <c r="HBD6" i="5"/>
  <c r="HBC6" i="5"/>
  <c r="HBB6" i="5"/>
  <c r="HBA6" i="5"/>
  <c r="HAZ6" i="5"/>
  <c r="HAY6" i="5"/>
  <c r="HAX6" i="5"/>
  <c r="HAW6" i="5"/>
  <c r="HAV6" i="5"/>
  <c r="HAU6" i="5"/>
  <c r="HAT6" i="5"/>
  <c r="HAS6" i="5"/>
  <c r="HAR6" i="5"/>
  <c r="HAQ6" i="5"/>
  <c r="HAP6" i="5"/>
  <c r="HAO6" i="5"/>
  <c r="HAN6" i="5"/>
  <c r="HAM6" i="5"/>
  <c r="HAL6" i="5"/>
  <c r="HAK6" i="5"/>
  <c r="HAJ6" i="5"/>
  <c r="HAI6" i="5"/>
  <c r="HAH6" i="5"/>
  <c r="HAG6" i="5"/>
  <c r="HAF6" i="5"/>
  <c r="HAE6" i="5"/>
  <c r="HAD6" i="5"/>
  <c r="HAC6" i="5"/>
  <c r="HAB6" i="5"/>
  <c r="HAA6" i="5"/>
  <c r="GZZ6" i="5"/>
  <c r="GZY6" i="5"/>
  <c r="GZX6" i="5"/>
  <c r="GZW6" i="5"/>
  <c r="GZV6" i="5"/>
  <c r="GZU6" i="5"/>
  <c r="GZT6" i="5"/>
  <c r="GZS6" i="5"/>
  <c r="GZR6" i="5"/>
  <c r="GZQ6" i="5"/>
  <c r="GZP6" i="5"/>
  <c r="GZO6" i="5"/>
  <c r="GZN6" i="5"/>
  <c r="GZM6" i="5"/>
  <c r="GZL6" i="5"/>
  <c r="GZK6" i="5"/>
  <c r="GZJ6" i="5"/>
  <c r="GZI6" i="5"/>
  <c r="GZH6" i="5"/>
  <c r="GZG6" i="5"/>
  <c r="GZF6" i="5"/>
  <c r="GZE6" i="5"/>
  <c r="GZD6" i="5"/>
  <c r="GZC6" i="5"/>
  <c r="GZB6" i="5"/>
  <c r="GZA6" i="5"/>
  <c r="GYZ6" i="5"/>
  <c r="GYY6" i="5"/>
  <c r="GYX6" i="5"/>
  <c r="GYW6" i="5"/>
  <c r="GYV6" i="5"/>
  <c r="GYU6" i="5"/>
  <c r="GYT6" i="5"/>
  <c r="GYS6" i="5"/>
  <c r="GYR6" i="5"/>
  <c r="GYQ6" i="5"/>
  <c r="GYP6" i="5"/>
  <c r="GYO6" i="5"/>
  <c r="GYN6" i="5"/>
  <c r="GYM6" i="5"/>
  <c r="GYL6" i="5"/>
  <c r="GYK6" i="5"/>
  <c r="GYJ6" i="5"/>
  <c r="GYI6" i="5"/>
  <c r="GYH6" i="5"/>
  <c r="GYG6" i="5"/>
  <c r="GYF6" i="5"/>
  <c r="GYE6" i="5"/>
  <c r="GYD6" i="5"/>
  <c r="GYC6" i="5"/>
  <c r="GYB6" i="5"/>
  <c r="GYA6" i="5"/>
  <c r="GXZ6" i="5"/>
  <c r="GXY6" i="5"/>
  <c r="GXX6" i="5"/>
  <c r="GXW6" i="5"/>
  <c r="GXV6" i="5"/>
  <c r="GXU6" i="5"/>
  <c r="GXT6" i="5"/>
  <c r="GXS6" i="5"/>
  <c r="GXR6" i="5"/>
  <c r="GXQ6" i="5"/>
  <c r="GXP6" i="5"/>
  <c r="GXO6" i="5"/>
  <c r="GXN6" i="5"/>
  <c r="GXM6" i="5"/>
  <c r="GXL6" i="5"/>
  <c r="GXK6" i="5"/>
  <c r="GXJ6" i="5"/>
  <c r="GXI6" i="5"/>
  <c r="GXH6" i="5"/>
  <c r="GXG6" i="5"/>
  <c r="GXF6" i="5"/>
  <c r="GXE6" i="5"/>
  <c r="GXD6" i="5"/>
  <c r="GXC6" i="5"/>
  <c r="GXB6" i="5"/>
  <c r="GXA6" i="5"/>
  <c r="GWZ6" i="5"/>
  <c r="GWY6" i="5"/>
  <c r="GWX6" i="5"/>
  <c r="GWW6" i="5"/>
  <c r="GWV6" i="5"/>
  <c r="GWU6" i="5"/>
  <c r="GWT6" i="5"/>
  <c r="GWS6" i="5"/>
  <c r="GWR6" i="5"/>
  <c r="GWQ6" i="5"/>
  <c r="GWP6" i="5"/>
  <c r="GWO6" i="5"/>
  <c r="GWN6" i="5"/>
  <c r="GWM6" i="5"/>
  <c r="GWL6" i="5"/>
  <c r="GWK6" i="5"/>
  <c r="GWJ6" i="5"/>
  <c r="GWI6" i="5"/>
  <c r="GWH6" i="5"/>
  <c r="GWG6" i="5"/>
  <c r="GWF6" i="5"/>
  <c r="GWE6" i="5"/>
  <c r="GWD6" i="5"/>
  <c r="GWC6" i="5"/>
  <c r="GWB6" i="5"/>
  <c r="GWA6" i="5"/>
  <c r="GVZ6" i="5"/>
  <c r="GVY6" i="5"/>
  <c r="GVX6" i="5"/>
  <c r="GVW6" i="5"/>
  <c r="GVV6" i="5"/>
  <c r="GVU6" i="5"/>
  <c r="GVT6" i="5"/>
  <c r="GVS6" i="5"/>
  <c r="GVR6" i="5"/>
  <c r="GVQ6" i="5"/>
  <c r="GVP6" i="5"/>
  <c r="GVO6" i="5"/>
  <c r="GVN6" i="5"/>
  <c r="GVM6" i="5"/>
  <c r="GVL6" i="5"/>
  <c r="GVK6" i="5"/>
  <c r="GVJ6" i="5"/>
  <c r="GVI6" i="5"/>
  <c r="GVH6" i="5"/>
  <c r="GVG6" i="5"/>
  <c r="GVF6" i="5"/>
  <c r="GVE6" i="5"/>
  <c r="GVD6" i="5"/>
  <c r="GVC6" i="5"/>
  <c r="GVB6" i="5"/>
  <c r="GVA6" i="5"/>
  <c r="GUZ6" i="5"/>
  <c r="GUY6" i="5"/>
  <c r="GUX6" i="5"/>
  <c r="GUW6" i="5"/>
  <c r="GUV6" i="5"/>
  <c r="GUU6" i="5"/>
  <c r="GUT6" i="5"/>
  <c r="GUS6" i="5"/>
  <c r="GUR6" i="5"/>
  <c r="GUQ6" i="5"/>
  <c r="GUP6" i="5"/>
  <c r="GUO6" i="5"/>
  <c r="GUN6" i="5"/>
  <c r="GUM6" i="5"/>
  <c r="GUL6" i="5"/>
  <c r="GUK6" i="5"/>
  <c r="GUJ6" i="5"/>
  <c r="GUI6" i="5"/>
  <c r="GUH6" i="5"/>
  <c r="GUG6" i="5"/>
  <c r="GUF6" i="5"/>
  <c r="GUE6" i="5"/>
  <c r="GUD6" i="5"/>
  <c r="GUC6" i="5"/>
  <c r="GUB6" i="5"/>
  <c r="GUA6" i="5"/>
  <c r="GTZ6" i="5"/>
  <c r="GTY6" i="5"/>
  <c r="GTX6" i="5"/>
  <c r="GTW6" i="5"/>
  <c r="GTV6" i="5"/>
  <c r="GTU6" i="5"/>
  <c r="GTT6" i="5"/>
  <c r="GTS6" i="5"/>
  <c r="GTR6" i="5"/>
  <c r="GTQ6" i="5"/>
  <c r="GTP6" i="5"/>
  <c r="GTO6" i="5"/>
  <c r="GTN6" i="5"/>
  <c r="GTM6" i="5"/>
  <c r="GTL6" i="5"/>
  <c r="GTK6" i="5"/>
  <c r="GTJ6" i="5"/>
  <c r="GTI6" i="5"/>
  <c r="GTH6" i="5"/>
  <c r="GTG6" i="5"/>
  <c r="GTF6" i="5"/>
  <c r="GTE6" i="5"/>
  <c r="GTD6" i="5"/>
  <c r="GTC6" i="5"/>
  <c r="GTB6" i="5"/>
  <c r="GTA6" i="5"/>
  <c r="GSZ6" i="5"/>
  <c r="GSY6" i="5"/>
  <c r="GSX6" i="5"/>
  <c r="GSW6" i="5"/>
  <c r="GSV6" i="5"/>
  <c r="GSU6" i="5"/>
  <c r="GST6" i="5"/>
  <c r="GSS6" i="5"/>
  <c r="GSR6" i="5"/>
  <c r="GSQ6" i="5"/>
  <c r="GSP6" i="5"/>
  <c r="GSO6" i="5"/>
  <c r="GSN6" i="5"/>
  <c r="GSM6" i="5"/>
  <c r="GSL6" i="5"/>
  <c r="GSK6" i="5"/>
  <c r="GSJ6" i="5"/>
  <c r="GSI6" i="5"/>
  <c r="GSH6" i="5"/>
  <c r="GSG6" i="5"/>
  <c r="GSF6" i="5"/>
  <c r="GSE6" i="5"/>
  <c r="GSD6" i="5"/>
  <c r="GSC6" i="5"/>
  <c r="GSB6" i="5"/>
  <c r="GSA6" i="5"/>
  <c r="GRZ6" i="5"/>
  <c r="GRY6" i="5"/>
  <c r="GRX6" i="5"/>
  <c r="GRW6" i="5"/>
  <c r="GRV6" i="5"/>
  <c r="GRU6" i="5"/>
  <c r="GRT6" i="5"/>
  <c r="GRS6" i="5"/>
  <c r="GRR6" i="5"/>
  <c r="GRQ6" i="5"/>
  <c r="GRP6" i="5"/>
  <c r="GRO6" i="5"/>
  <c r="GRN6" i="5"/>
  <c r="GRM6" i="5"/>
  <c r="GRL6" i="5"/>
  <c r="GRK6" i="5"/>
  <c r="GRJ6" i="5"/>
  <c r="GRI6" i="5"/>
  <c r="GRH6" i="5"/>
  <c r="GRG6" i="5"/>
  <c r="GRF6" i="5"/>
  <c r="GRE6" i="5"/>
  <c r="GRD6" i="5"/>
  <c r="GRC6" i="5"/>
  <c r="GRB6" i="5"/>
  <c r="GRA6" i="5"/>
  <c r="GQZ6" i="5"/>
  <c r="GQY6" i="5"/>
  <c r="GQX6" i="5"/>
  <c r="GQW6" i="5"/>
  <c r="GQV6" i="5"/>
  <c r="GQU6" i="5"/>
  <c r="GQT6" i="5"/>
  <c r="GQS6" i="5"/>
  <c r="GQR6" i="5"/>
  <c r="GQQ6" i="5"/>
  <c r="GQP6" i="5"/>
  <c r="GQO6" i="5"/>
  <c r="GQN6" i="5"/>
  <c r="GQM6" i="5"/>
  <c r="GQL6" i="5"/>
  <c r="GQK6" i="5"/>
  <c r="GQJ6" i="5"/>
  <c r="GQI6" i="5"/>
  <c r="GQH6" i="5"/>
  <c r="GQG6" i="5"/>
  <c r="GQF6" i="5"/>
  <c r="GQE6" i="5"/>
  <c r="GQD6" i="5"/>
  <c r="GQC6" i="5"/>
  <c r="GQB6" i="5"/>
  <c r="GQA6" i="5"/>
  <c r="GPZ6" i="5"/>
  <c r="GPY6" i="5"/>
  <c r="GPX6" i="5"/>
  <c r="GPW6" i="5"/>
  <c r="GPV6" i="5"/>
  <c r="GPU6" i="5"/>
  <c r="GPT6" i="5"/>
  <c r="GPS6" i="5"/>
  <c r="GPR6" i="5"/>
  <c r="GPQ6" i="5"/>
  <c r="GPP6" i="5"/>
  <c r="GPO6" i="5"/>
  <c r="GPN6" i="5"/>
  <c r="GPM6" i="5"/>
  <c r="GPL6" i="5"/>
  <c r="GPK6" i="5"/>
  <c r="GPJ6" i="5"/>
  <c r="GPI6" i="5"/>
  <c r="GPH6" i="5"/>
  <c r="GPG6" i="5"/>
  <c r="GPF6" i="5"/>
  <c r="GPE6" i="5"/>
  <c r="GPD6" i="5"/>
  <c r="GPC6" i="5"/>
  <c r="GPB6" i="5"/>
  <c r="GPA6" i="5"/>
  <c r="GOZ6" i="5"/>
  <c r="GOY6" i="5"/>
  <c r="GOX6" i="5"/>
  <c r="GOW6" i="5"/>
  <c r="GOV6" i="5"/>
  <c r="GOU6" i="5"/>
  <c r="GOT6" i="5"/>
  <c r="GOS6" i="5"/>
  <c r="GOR6" i="5"/>
  <c r="GOQ6" i="5"/>
  <c r="GOP6" i="5"/>
  <c r="GOO6" i="5"/>
  <c r="GON6" i="5"/>
  <c r="GOM6" i="5"/>
  <c r="GOL6" i="5"/>
  <c r="GOK6" i="5"/>
  <c r="GOJ6" i="5"/>
  <c r="GOI6" i="5"/>
  <c r="GOH6" i="5"/>
  <c r="GOG6" i="5"/>
  <c r="GOF6" i="5"/>
  <c r="GOE6" i="5"/>
  <c r="GOD6" i="5"/>
  <c r="GOC6" i="5"/>
  <c r="GOB6" i="5"/>
  <c r="GOA6" i="5"/>
  <c r="GNZ6" i="5"/>
  <c r="GNY6" i="5"/>
  <c r="GNX6" i="5"/>
  <c r="GNW6" i="5"/>
  <c r="GNV6" i="5"/>
  <c r="GNU6" i="5"/>
  <c r="GNT6" i="5"/>
  <c r="GNS6" i="5"/>
  <c r="GNR6" i="5"/>
  <c r="GNQ6" i="5"/>
  <c r="GNP6" i="5"/>
  <c r="GNO6" i="5"/>
  <c r="GNN6" i="5"/>
  <c r="GNM6" i="5"/>
  <c r="GNL6" i="5"/>
  <c r="GNK6" i="5"/>
  <c r="GNJ6" i="5"/>
  <c r="GNI6" i="5"/>
  <c r="GNH6" i="5"/>
  <c r="GNG6" i="5"/>
  <c r="GNF6" i="5"/>
  <c r="GNE6" i="5"/>
  <c r="GND6" i="5"/>
  <c r="GNC6" i="5"/>
  <c r="GNB6" i="5"/>
  <c r="GNA6" i="5"/>
  <c r="GMZ6" i="5"/>
  <c r="GMY6" i="5"/>
  <c r="GMX6" i="5"/>
  <c r="GMW6" i="5"/>
  <c r="GMV6" i="5"/>
  <c r="GMU6" i="5"/>
  <c r="GMT6" i="5"/>
  <c r="GMS6" i="5"/>
  <c r="GMR6" i="5"/>
  <c r="GMQ6" i="5"/>
  <c r="GMP6" i="5"/>
  <c r="GMO6" i="5"/>
  <c r="GMN6" i="5"/>
  <c r="GMM6" i="5"/>
  <c r="GML6" i="5"/>
  <c r="GMK6" i="5"/>
  <c r="GMJ6" i="5"/>
  <c r="GMI6" i="5"/>
  <c r="GMH6" i="5"/>
  <c r="GMG6" i="5"/>
  <c r="GMF6" i="5"/>
  <c r="GME6" i="5"/>
  <c r="GMD6" i="5"/>
  <c r="GMC6" i="5"/>
  <c r="GMB6" i="5"/>
  <c r="GMA6" i="5"/>
  <c r="GLZ6" i="5"/>
  <c r="GLY6" i="5"/>
  <c r="GLX6" i="5"/>
  <c r="GLW6" i="5"/>
  <c r="GLV6" i="5"/>
  <c r="GLU6" i="5"/>
  <c r="GLT6" i="5"/>
  <c r="GLS6" i="5"/>
  <c r="GLR6" i="5"/>
  <c r="GLQ6" i="5"/>
  <c r="GLP6" i="5"/>
  <c r="GLO6" i="5"/>
  <c r="GLN6" i="5"/>
  <c r="GLM6" i="5"/>
  <c r="GLL6" i="5"/>
  <c r="GLK6" i="5"/>
  <c r="GLJ6" i="5"/>
  <c r="GLI6" i="5"/>
  <c r="GLH6" i="5"/>
  <c r="GLG6" i="5"/>
  <c r="GLF6" i="5"/>
  <c r="GLE6" i="5"/>
  <c r="GLD6" i="5"/>
  <c r="GLC6" i="5"/>
  <c r="GLB6" i="5"/>
  <c r="GLA6" i="5"/>
  <c r="GKZ6" i="5"/>
  <c r="GKY6" i="5"/>
  <c r="GKX6" i="5"/>
  <c r="GKW6" i="5"/>
  <c r="GKV6" i="5"/>
  <c r="GKU6" i="5"/>
  <c r="GKT6" i="5"/>
  <c r="GKS6" i="5"/>
  <c r="GKR6" i="5"/>
  <c r="GKQ6" i="5"/>
  <c r="GKP6" i="5"/>
  <c r="GKO6" i="5"/>
  <c r="GKN6" i="5"/>
  <c r="GKM6" i="5"/>
  <c r="GKL6" i="5"/>
  <c r="GKK6" i="5"/>
  <c r="GKJ6" i="5"/>
  <c r="GKI6" i="5"/>
  <c r="GKH6" i="5"/>
  <c r="GKG6" i="5"/>
  <c r="GKF6" i="5"/>
  <c r="GKE6" i="5"/>
  <c r="GKD6" i="5"/>
  <c r="GKC6" i="5"/>
  <c r="GKB6" i="5"/>
  <c r="GKA6" i="5"/>
  <c r="GJZ6" i="5"/>
  <c r="GJY6" i="5"/>
  <c r="GJX6" i="5"/>
  <c r="GJW6" i="5"/>
  <c r="GJV6" i="5"/>
  <c r="GJU6" i="5"/>
  <c r="GJT6" i="5"/>
  <c r="GJS6" i="5"/>
  <c r="GJR6" i="5"/>
  <c r="GJQ6" i="5"/>
  <c r="GJP6" i="5"/>
  <c r="GJO6" i="5"/>
  <c r="GJN6" i="5"/>
  <c r="GJM6" i="5"/>
  <c r="GJL6" i="5"/>
  <c r="GJK6" i="5"/>
  <c r="GJJ6" i="5"/>
  <c r="GJI6" i="5"/>
  <c r="GJH6" i="5"/>
  <c r="GJG6" i="5"/>
  <c r="GJF6" i="5"/>
  <c r="GJE6" i="5"/>
  <c r="GJD6" i="5"/>
  <c r="GJC6" i="5"/>
  <c r="GJB6" i="5"/>
  <c r="GJA6" i="5"/>
  <c r="GIZ6" i="5"/>
  <c r="GIY6" i="5"/>
  <c r="GIX6" i="5"/>
  <c r="GIW6" i="5"/>
  <c r="GIV6" i="5"/>
  <c r="GIU6" i="5"/>
  <c r="GIT6" i="5"/>
  <c r="GIS6" i="5"/>
  <c r="GIR6" i="5"/>
  <c r="GIQ6" i="5"/>
  <c r="GIP6" i="5"/>
  <c r="GIO6" i="5"/>
  <c r="GIN6" i="5"/>
  <c r="GIM6" i="5"/>
  <c r="GIL6" i="5"/>
  <c r="GIK6" i="5"/>
  <c r="GIJ6" i="5"/>
  <c r="GII6" i="5"/>
  <c r="GIH6" i="5"/>
  <c r="GIG6" i="5"/>
  <c r="GIF6" i="5"/>
  <c r="GIE6" i="5"/>
  <c r="GID6" i="5"/>
  <c r="GIC6" i="5"/>
  <c r="GIB6" i="5"/>
  <c r="GIA6" i="5"/>
  <c r="GHZ6" i="5"/>
  <c r="GHY6" i="5"/>
  <c r="GHX6" i="5"/>
  <c r="GHW6" i="5"/>
  <c r="GHV6" i="5"/>
  <c r="GHU6" i="5"/>
  <c r="GHT6" i="5"/>
  <c r="GHS6" i="5"/>
  <c r="GHR6" i="5"/>
  <c r="GHQ6" i="5"/>
  <c r="GHP6" i="5"/>
  <c r="GHO6" i="5"/>
  <c r="GHN6" i="5"/>
  <c r="GHM6" i="5"/>
  <c r="GHL6" i="5"/>
  <c r="GHK6" i="5"/>
  <c r="GHJ6" i="5"/>
  <c r="GHI6" i="5"/>
  <c r="GHH6" i="5"/>
  <c r="GHG6" i="5"/>
  <c r="GHF6" i="5"/>
  <c r="GHE6" i="5"/>
  <c r="GHD6" i="5"/>
  <c r="GHC6" i="5"/>
  <c r="GHB6" i="5"/>
  <c r="GHA6" i="5"/>
  <c r="GGZ6" i="5"/>
  <c r="GGY6" i="5"/>
  <c r="GGX6" i="5"/>
  <c r="GGW6" i="5"/>
  <c r="GGV6" i="5"/>
  <c r="GGU6" i="5"/>
  <c r="GGT6" i="5"/>
  <c r="GGS6" i="5"/>
  <c r="GGR6" i="5"/>
  <c r="GGQ6" i="5"/>
  <c r="GGP6" i="5"/>
  <c r="GGO6" i="5"/>
  <c r="GGN6" i="5"/>
  <c r="GGM6" i="5"/>
  <c r="GGL6" i="5"/>
  <c r="GGK6" i="5"/>
  <c r="GGJ6" i="5"/>
  <c r="GGI6" i="5"/>
  <c r="GGH6" i="5"/>
  <c r="GGG6" i="5"/>
  <c r="GGF6" i="5"/>
  <c r="GGE6" i="5"/>
  <c r="GGD6" i="5"/>
  <c r="GGC6" i="5"/>
  <c r="GGB6" i="5"/>
  <c r="GGA6" i="5"/>
  <c r="GFZ6" i="5"/>
  <c r="GFY6" i="5"/>
  <c r="GFX6" i="5"/>
  <c r="GFW6" i="5"/>
  <c r="GFV6" i="5"/>
  <c r="GFU6" i="5"/>
  <c r="GFT6" i="5"/>
  <c r="GFS6" i="5"/>
  <c r="GFR6" i="5"/>
  <c r="GFQ6" i="5"/>
  <c r="GFP6" i="5"/>
  <c r="GFO6" i="5"/>
  <c r="GFN6" i="5"/>
  <c r="GFM6" i="5"/>
  <c r="GFL6" i="5"/>
  <c r="GFK6" i="5"/>
  <c r="GFJ6" i="5"/>
  <c r="GFI6" i="5"/>
  <c r="GFH6" i="5"/>
  <c r="GFG6" i="5"/>
  <c r="GFF6" i="5"/>
  <c r="GFE6" i="5"/>
  <c r="GFD6" i="5"/>
  <c r="GFC6" i="5"/>
  <c r="GFB6" i="5"/>
  <c r="GFA6" i="5"/>
  <c r="GEZ6" i="5"/>
  <c r="GEY6" i="5"/>
  <c r="GEX6" i="5"/>
  <c r="GEW6" i="5"/>
  <c r="GEV6" i="5"/>
  <c r="GEU6" i="5"/>
  <c r="GET6" i="5"/>
  <c r="GES6" i="5"/>
  <c r="GER6" i="5"/>
  <c r="GEQ6" i="5"/>
  <c r="GEP6" i="5"/>
  <c r="GEO6" i="5"/>
  <c r="GEN6" i="5"/>
  <c r="GEM6" i="5"/>
  <c r="GEL6" i="5"/>
  <c r="GEK6" i="5"/>
  <c r="GEJ6" i="5"/>
  <c r="GEI6" i="5"/>
  <c r="GEH6" i="5"/>
  <c r="GEG6" i="5"/>
  <c r="GEF6" i="5"/>
  <c r="GEE6" i="5"/>
  <c r="GED6" i="5"/>
  <c r="GEC6" i="5"/>
  <c r="GEB6" i="5"/>
  <c r="GEA6" i="5"/>
  <c r="GDZ6" i="5"/>
  <c r="GDY6" i="5"/>
  <c r="GDX6" i="5"/>
  <c r="GDW6" i="5"/>
  <c r="GDV6" i="5"/>
  <c r="GDU6" i="5"/>
  <c r="GDT6" i="5"/>
  <c r="GDS6" i="5"/>
  <c r="GDR6" i="5"/>
  <c r="GDQ6" i="5"/>
  <c r="GDP6" i="5"/>
  <c r="GDO6" i="5"/>
  <c r="GDN6" i="5"/>
  <c r="GDM6" i="5"/>
  <c r="GDL6" i="5"/>
  <c r="GDK6" i="5"/>
  <c r="GDJ6" i="5"/>
  <c r="GDI6" i="5"/>
  <c r="GDH6" i="5"/>
  <c r="GDG6" i="5"/>
  <c r="GDF6" i="5"/>
  <c r="GDE6" i="5"/>
  <c r="GDD6" i="5"/>
  <c r="GDC6" i="5"/>
  <c r="GDB6" i="5"/>
  <c r="GDA6" i="5"/>
  <c r="GCZ6" i="5"/>
  <c r="GCY6" i="5"/>
  <c r="GCX6" i="5"/>
  <c r="GCW6" i="5"/>
  <c r="GCV6" i="5"/>
  <c r="GCU6" i="5"/>
  <c r="GCT6" i="5"/>
  <c r="GCS6" i="5"/>
  <c r="GCR6" i="5"/>
  <c r="GCQ6" i="5"/>
  <c r="GCP6" i="5"/>
  <c r="GCO6" i="5"/>
  <c r="GCN6" i="5"/>
  <c r="GCM6" i="5"/>
  <c r="GCL6" i="5"/>
  <c r="GCK6" i="5"/>
  <c r="GCJ6" i="5"/>
  <c r="GCI6" i="5"/>
  <c r="GCH6" i="5"/>
  <c r="GCG6" i="5"/>
  <c r="GCF6" i="5"/>
  <c r="GCE6" i="5"/>
  <c r="GCD6" i="5"/>
  <c r="GCC6" i="5"/>
  <c r="GCB6" i="5"/>
  <c r="GCA6" i="5"/>
  <c r="GBZ6" i="5"/>
  <c r="GBY6" i="5"/>
  <c r="GBX6" i="5"/>
  <c r="GBW6" i="5"/>
  <c r="GBV6" i="5"/>
  <c r="GBU6" i="5"/>
  <c r="GBT6" i="5"/>
  <c r="GBS6" i="5"/>
  <c r="GBR6" i="5"/>
  <c r="GBQ6" i="5"/>
  <c r="GBP6" i="5"/>
  <c r="GBO6" i="5"/>
  <c r="GBN6" i="5"/>
  <c r="GBM6" i="5"/>
  <c r="GBL6" i="5"/>
  <c r="GBK6" i="5"/>
  <c r="GBJ6" i="5"/>
  <c r="GBI6" i="5"/>
  <c r="GBH6" i="5"/>
  <c r="GBG6" i="5"/>
  <c r="GBF6" i="5"/>
  <c r="GBE6" i="5"/>
  <c r="GBD6" i="5"/>
  <c r="GBC6" i="5"/>
  <c r="GBB6" i="5"/>
  <c r="GBA6" i="5"/>
  <c r="GAZ6" i="5"/>
  <c r="GAY6" i="5"/>
  <c r="GAX6" i="5"/>
  <c r="GAW6" i="5"/>
  <c r="GAV6" i="5"/>
  <c r="GAU6" i="5"/>
  <c r="GAT6" i="5"/>
  <c r="GAS6" i="5"/>
  <c r="GAR6" i="5"/>
  <c r="GAQ6" i="5"/>
  <c r="GAP6" i="5"/>
  <c r="GAO6" i="5"/>
  <c r="GAN6" i="5"/>
  <c r="GAM6" i="5"/>
  <c r="GAL6" i="5"/>
  <c r="GAK6" i="5"/>
  <c r="GAJ6" i="5"/>
  <c r="GAI6" i="5"/>
  <c r="GAH6" i="5"/>
  <c r="GAG6" i="5"/>
  <c r="GAF6" i="5"/>
  <c r="GAE6" i="5"/>
  <c r="GAD6" i="5"/>
  <c r="GAC6" i="5"/>
  <c r="GAB6" i="5"/>
  <c r="GAA6" i="5"/>
  <c r="FZZ6" i="5"/>
  <c r="FZY6" i="5"/>
  <c r="FZX6" i="5"/>
  <c r="FZW6" i="5"/>
  <c r="FZV6" i="5"/>
  <c r="FZU6" i="5"/>
  <c r="FZT6" i="5"/>
  <c r="FZS6" i="5"/>
  <c r="FZR6" i="5"/>
  <c r="FZQ6" i="5"/>
  <c r="FZP6" i="5"/>
  <c r="FZO6" i="5"/>
  <c r="FZN6" i="5"/>
  <c r="FZM6" i="5"/>
  <c r="FZL6" i="5"/>
  <c r="FZK6" i="5"/>
  <c r="FZJ6" i="5"/>
  <c r="FZI6" i="5"/>
  <c r="FZH6" i="5"/>
  <c r="FZG6" i="5"/>
  <c r="FZF6" i="5"/>
  <c r="FZE6" i="5"/>
  <c r="FZD6" i="5"/>
  <c r="FZC6" i="5"/>
  <c r="FZB6" i="5"/>
  <c r="FZA6" i="5"/>
  <c r="FYZ6" i="5"/>
  <c r="FYY6" i="5"/>
  <c r="FYX6" i="5"/>
  <c r="FYW6" i="5"/>
  <c r="FYV6" i="5"/>
  <c r="FYU6" i="5"/>
  <c r="FYT6" i="5"/>
  <c r="FYS6" i="5"/>
  <c r="FYR6" i="5"/>
  <c r="FYQ6" i="5"/>
  <c r="FYP6" i="5"/>
  <c r="FYO6" i="5"/>
  <c r="FYN6" i="5"/>
  <c r="FYM6" i="5"/>
  <c r="FYL6" i="5"/>
  <c r="FYK6" i="5"/>
  <c r="FYJ6" i="5"/>
  <c r="FYI6" i="5"/>
  <c r="FYH6" i="5"/>
  <c r="FYG6" i="5"/>
  <c r="FYF6" i="5"/>
  <c r="FYE6" i="5"/>
  <c r="FYD6" i="5"/>
  <c r="FYC6" i="5"/>
  <c r="FYB6" i="5"/>
  <c r="FYA6" i="5"/>
  <c r="FXZ6" i="5"/>
  <c r="FXY6" i="5"/>
  <c r="FXX6" i="5"/>
  <c r="FXW6" i="5"/>
  <c r="FXV6" i="5"/>
  <c r="FXU6" i="5"/>
  <c r="FXT6" i="5"/>
  <c r="FXS6" i="5"/>
  <c r="FXR6" i="5"/>
  <c r="FXQ6" i="5"/>
  <c r="FXP6" i="5"/>
  <c r="FXO6" i="5"/>
  <c r="FXN6" i="5"/>
  <c r="FXM6" i="5"/>
  <c r="FXL6" i="5"/>
  <c r="FXK6" i="5"/>
  <c r="FXJ6" i="5"/>
  <c r="FXI6" i="5"/>
  <c r="FXH6" i="5"/>
  <c r="FXG6" i="5"/>
  <c r="FXF6" i="5"/>
  <c r="FXE6" i="5"/>
  <c r="FXD6" i="5"/>
  <c r="FXC6" i="5"/>
  <c r="FXB6" i="5"/>
  <c r="FXA6" i="5"/>
  <c r="FWZ6" i="5"/>
  <c r="FWY6" i="5"/>
  <c r="FWX6" i="5"/>
  <c r="FWW6" i="5"/>
  <c r="FWV6" i="5"/>
  <c r="FWU6" i="5"/>
  <c r="FWT6" i="5"/>
  <c r="FWS6" i="5"/>
  <c r="FWR6" i="5"/>
  <c r="FWQ6" i="5"/>
  <c r="FWP6" i="5"/>
  <c r="FWO6" i="5"/>
  <c r="FWN6" i="5"/>
  <c r="FWM6" i="5"/>
  <c r="FWL6" i="5"/>
  <c r="FWK6" i="5"/>
  <c r="FWJ6" i="5"/>
  <c r="FWI6" i="5"/>
  <c r="FWH6" i="5"/>
  <c r="FWG6" i="5"/>
  <c r="FWF6" i="5"/>
  <c r="FWE6" i="5"/>
  <c r="FWD6" i="5"/>
  <c r="FWC6" i="5"/>
  <c r="FWB6" i="5"/>
  <c r="FWA6" i="5"/>
  <c r="FVZ6" i="5"/>
  <c r="FVY6" i="5"/>
  <c r="FVX6" i="5"/>
  <c r="FVW6" i="5"/>
  <c r="FVV6" i="5"/>
  <c r="FVU6" i="5"/>
  <c r="FVT6" i="5"/>
  <c r="FVS6" i="5"/>
  <c r="FVR6" i="5"/>
  <c r="FVQ6" i="5"/>
  <c r="FVP6" i="5"/>
  <c r="FVO6" i="5"/>
  <c r="FVN6" i="5"/>
  <c r="FVM6" i="5"/>
  <c r="FVL6" i="5"/>
  <c r="FVK6" i="5"/>
  <c r="FVJ6" i="5"/>
  <c r="FVI6" i="5"/>
  <c r="FVH6" i="5"/>
  <c r="FVG6" i="5"/>
  <c r="FVF6" i="5"/>
  <c r="FVE6" i="5"/>
  <c r="FVD6" i="5"/>
  <c r="FVC6" i="5"/>
  <c r="FVB6" i="5"/>
  <c r="FVA6" i="5"/>
  <c r="FUZ6" i="5"/>
  <c r="FUY6" i="5"/>
  <c r="FUX6" i="5"/>
  <c r="FUW6" i="5"/>
  <c r="FUV6" i="5"/>
  <c r="FUU6" i="5"/>
  <c r="FUT6" i="5"/>
  <c r="FUS6" i="5"/>
  <c r="FUR6" i="5"/>
  <c r="FUQ6" i="5"/>
  <c r="FUP6" i="5"/>
  <c r="FUO6" i="5"/>
  <c r="FUN6" i="5"/>
  <c r="FUM6" i="5"/>
  <c r="FUL6" i="5"/>
  <c r="FUK6" i="5"/>
  <c r="FUJ6" i="5"/>
  <c r="FUI6" i="5"/>
  <c r="FUH6" i="5"/>
  <c r="FUG6" i="5"/>
  <c r="FUF6" i="5"/>
  <c r="FUE6" i="5"/>
  <c r="FUD6" i="5"/>
  <c r="FUC6" i="5"/>
  <c r="FUB6" i="5"/>
  <c r="FUA6" i="5"/>
  <c r="FTZ6" i="5"/>
  <c r="FTY6" i="5"/>
  <c r="FTX6" i="5"/>
  <c r="FTW6" i="5"/>
  <c r="FTV6" i="5"/>
  <c r="FTU6" i="5"/>
  <c r="FTT6" i="5"/>
  <c r="FTS6" i="5"/>
  <c r="FTR6" i="5"/>
  <c r="FTQ6" i="5"/>
  <c r="FTP6" i="5"/>
  <c r="FTO6" i="5"/>
  <c r="FTN6" i="5"/>
  <c r="FTM6" i="5"/>
  <c r="FTL6" i="5"/>
  <c r="FTK6" i="5"/>
  <c r="FTJ6" i="5"/>
  <c r="FTI6" i="5"/>
  <c r="FTH6" i="5"/>
  <c r="FTG6" i="5"/>
  <c r="FTF6" i="5"/>
  <c r="FTE6" i="5"/>
  <c r="FTD6" i="5"/>
  <c r="FTC6" i="5"/>
  <c r="FTB6" i="5"/>
  <c r="FTA6" i="5"/>
  <c r="FSZ6" i="5"/>
  <c r="FSY6" i="5"/>
  <c r="FSX6" i="5"/>
  <c r="FSW6" i="5"/>
  <c r="FSV6" i="5"/>
  <c r="FSU6" i="5"/>
  <c r="FST6" i="5"/>
  <c r="FSS6" i="5"/>
  <c r="FSR6" i="5"/>
  <c r="FSQ6" i="5"/>
  <c r="FSP6" i="5"/>
  <c r="FSO6" i="5"/>
  <c r="FSN6" i="5"/>
  <c r="FSM6" i="5"/>
  <c r="FSL6" i="5"/>
  <c r="FSK6" i="5"/>
  <c r="FSJ6" i="5"/>
  <c r="FSI6" i="5"/>
  <c r="FSH6" i="5"/>
  <c r="FSG6" i="5"/>
  <c r="FSF6" i="5"/>
  <c r="FSE6" i="5"/>
  <c r="FSD6" i="5"/>
  <c r="FSC6" i="5"/>
  <c r="FSB6" i="5"/>
  <c r="FSA6" i="5"/>
  <c r="FRZ6" i="5"/>
  <c r="FRY6" i="5"/>
  <c r="FRX6" i="5"/>
  <c r="FRW6" i="5"/>
  <c r="FRV6" i="5"/>
  <c r="FRU6" i="5"/>
  <c r="FRT6" i="5"/>
  <c r="FRS6" i="5"/>
  <c r="FRR6" i="5"/>
  <c r="FRQ6" i="5"/>
  <c r="FRP6" i="5"/>
  <c r="FRO6" i="5"/>
  <c r="FRN6" i="5"/>
  <c r="FRM6" i="5"/>
  <c r="FRL6" i="5"/>
  <c r="FRK6" i="5"/>
  <c r="FRJ6" i="5"/>
  <c r="FRI6" i="5"/>
  <c r="FRH6" i="5"/>
  <c r="FRG6" i="5"/>
  <c r="FRF6" i="5"/>
  <c r="FRE6" i="5"/>
  <c r="FRD6" i="5"/>
  <c r="FRC6" i="5"/>
  <c r="FRB6" i="5"/>
  <c r="FRA6" i="5"/>
  <c r="FQZ6" i="5"/>
  <c r="FQY6" i="5"/>
  <c r="FQX6" i="5"/>
  <c r="FQW6" i="5"/>
  <c r="FQV6" i="5"/>
  <c r="FQU6" i="5"/>
  <c r="FQT6" i="5"/>
  <c r="FQS6" i="5"/>
  <c r="FQR6" i="5"/>
  <c r="FQQ6" i="5"/>
  <c r="FQP6" i="5"/>
  <c r="FQO6" i="5"/>
  <c r="FQN6" i="5"/>
  <c r="FQM6" i="5"/>
  <c r="FQL6" i="5"/>
  <c r="FQK6" i="5"/>
  <c r="FQJ6" i="5"/>
  <c r="FQI6" i="5"/>
  <c r="FQH6" i="5"/>
  <c r="FQG6" i="5"/>
  <c r="FQF6" i="5"/>
  <c r="FQE6" i="5"/>
  <c r="FQD6" i="5"/>
  <c r="FQC6" i="5"/>
  <c r="FQB6" i="5"/>
  <c r="FQA6" i="5"/>
  <c r="FPZ6" i="5"/>
  <c r="FPY6" i="5"/>
  <c r="FPX6" i="5"/>
  <c r="FPW6" i="5"/>
  <c r="FPV6" i="5"/>
  <c r="FPU6" i="5"/>
  <c r="FPT6" i="5"/>
  <c r="FPS6" i="5"/>
  <c r="FPR6" i="5"/>
  <c r="FPQ6" i="5"/>
  <c r="FPP6" i="5"/>
  <c r="FPO6" i="5"/>
  <c r="FPN6" i="5"/>
  <c r="FPM6" i="5"/>
  <c r="FPL6" i="5"/>
  <c r="FPK6" i="5"/>
  <c r="FPJ6" i="5"/>
  <c r="FPI6" i="5"/>
  <c r="FPH6" i="5"/>
  <c r="FPG6" i="5"/>
  <c r="FPF6" i="5"/>
  <c r="FPE6" i="5"/>
  <c r="FPD6" i="5"/>
  <c r="FPC6" i="5"/>
  <c r="FPB6" i="5"/>
  <c r="FPA6" i="5"/>
  <c r="FOZ6" i="5"/>
  <c r="FOY6" i="5"/>
  <c r="FOX6" i="5"/>
  <c r="FOW6" i="5"/>
  <c r="FOV6" i="5"/>
  <c r="FOU6" i="5"/>
  <c r="FOT6" i="5"/>
  <c r="FOS6" i="5"/>
  <c r="FOR6" i="5"/>
  <c r="FOQ6" i="5"/>
  <c r="FOP6" i="5"/>
  <c r="FOO6" i="5"/>
  <c r="FON6" i="5"/>
  <c r="FOM6" i="5"/>
  <c r="FOL6" i="5"/>
  <c r="FOK6" i="5"/>
  <c r="FOJ6" i="5"/>
  <c r="FOI6" i="5"/>
  <c r="FOH6" i="5"/>
  <c r="FOG6" i="5"/>
  <c r="FOF6" i="5"/>
  <c r="FOE6" i="5"/>
  <c r="FOD6" i="5"/>
  <c r="FOC6" i="5"/>
  <c r="FOB6" i="5"/>
  <c r="FOA6" i="5"/>
  <c r="FNZ6" i="5"/>
  <c r="FNY6" i="5"/>
  <c r="FNX6" i="5"/>
  <c r="FNW6" i="5"/>
  <c r="FNV6" i="5"/>
  <c r="FNU6" i="5"/>
  <c r="FNT6" i="5"/>
  <c r="FNS6" i="5"/>
  <c r="FNR6" i="5"/>
  <c r="FNQ6" i="5"/>
  <c r="FNP6" i="5"/>
  <c r="FNO6" i="5"/>
  <c r="FNN6" i="5"/>
  <c r="FNM6" i="5"/>
  <c r="FNL6" i="5"/>
  <c r="FNK6" i="5"/>
  <c r="FNJ6" i="5"/>
  <c r="FNI6" i="5"/>
  <c r="FNH6" i="5"/>
  <c r="FNG6" i="5"/>
  <c r="FNF6" i="5"/>
  <c r="FNE6" i="5"/>
  <c r="FND6" i="5"/>
  <c r="FNC6" i="5"/>
  <c r="FNB6" i="5"/>
  <c r="FNA6" i="5"/>
  <c r="FMZ6" i="5"/>
  <c r="FMY6" i="5"/>
  <c r="FMX6" i="5"/>
  <c r="FMW6" i="5"/>
  <c r="FMV6" i="5"/>
  <c r="FMU6" i="5"/>
  <c r="FMT6" i="5"/>
  <c r="FMS6" i="5"/>
  <c r="FMR6" i="5"/>
  <c r="FMQ6" i="5"/>
  <c r="FMP6" i="5"/>
  <c r="FMO6" i="5"/>
  <c r="FMN6" i="5"/>
  <c r="FMM6" i="5"/>
  <c r="FML6" i="5"/>
  <c r="FMK6" i="5"/>
  <c r="FMJ6" i="5"/>
  <c r="FMI6" i="5"/>
  <c r="FMH6" i="5"/>
  <c r="FMG6" i="5"/>
  <c r="FMF6" i="5"/>
  <c r="FME6" i="5"/>
  <c r="FMD6" i="5"/>
  <c r="FMC6" i="5"/>
  <c r="FMB6" i="5"/>
  <c r="FMA6" i="5"/>
  <c r="FLZ6" i="5"/>
  <c r="FLY6" i="5"/>
  <c r="FLX6" i="5"/>
  <c r="FLW6" i="5"/>
  <c r="FLV6" i="5"/>
  <c r="FLU6" i="5"/>
  <c r="FLT6" i="5"/>
  <c r="FLS6" i="5"/>
  <c r="FLR6" i="5"/>
  <c r="FLQ6" i="5"/>
  <c r="FLP6" i="5"/>
  <c r="FLO6" i="5"/>
  <c r="FLN6" i="5"/>
  <c r="FLM6" i="5"/>
  <c r="FLL6" i="5"/>
  <c r="FLK6" i="5"/>
  <c r="FLJ6" i="5"/>
  <c r="FLI6" i="5"/>
  <c r="FLH6" i="5"/>
  <c r="FLG6" i="5"/>
  <c r="FLF6" i="5"/>
  <c r="FLE6" i="5"/>
  <c r="FLD6" i="5"/>
  <c r="FLC6" i="5"/>
  <c r="FLB6" i="5"/>
  <c r="FLA6" i="5"/>
  <c r="FKZ6" i="5"/>
  <c r="FKY6" i="5"/>
  <c r="FKX6" i="5"/>
  <c r="FKW6" i="5"/>
  <c r="FKV6" i="5"/>
  <c r="FKU6" i="5"/>
  <c r="FKT6" i="5"/>
  <c r="FKS6" i="5"/>
  <c r="FKR6" i="5"/>
  <c r="FKQ6" i="5"/>
  <c r="FKP6" i="5"/>
  <c r="FKO6" i="5"/>
  <c r="FKN6" i="5"/>
  <c r="FKM6" i="5"/>
  <c r="FKL6" i="5"/>
  <c r="FKK6" i="5"/>
  <c r="FKJ6" i="5"/>
  <c r="FKI6" i="5"/>
  <c r="FKH6" i="5"/>
  <c r="FKG6" i="5"/>
  <c r="FKF6" i="5"/>
  <c r="FKE6" i="5"/>
  <c r="FKD6" i="5"/>
  <c r="FKC6" i="5"/>
  <c r="FKB6" i="5"/>
  <c r="FKA6" i="5"/>
  <c r="FJZ6" i="5"/>
  <c r="FJY6" i="5"/>
  <c r="FJX6" i="5"/>
  <c r="FJW6" i="5"/>
  <c r="FJV6" i="5"/>
  <c r="FJU6" i="5"/>
  <c r="FJT6" i="5"/>
  <c r="FJS6" i="5"/>
  <c r="FJR6" i="5"/>
  <c r="FJQ6" i="5"/>
  <c r="FJP6" i="5"/>
  <c r="FJO6" i="5"/>
  <c r="FJN6" i="5"/>
  <c r="FJM6" i="5"/>
  <c r="FJL6" i="5"/>
  <c r="FJK6" i="5"/>
  <c r="FJJ6" i="5"/>
  <c r="FJI6" i="5"/>
  <c r="FJH6" i="5"/>
  <c r="FJG6" i="5"/>
  <c r="FJF6" i="5"/>
  <c r="FJE6" i="5"/>
  <c r="FJD6" i="5"/>
  <c r="FJC6" i="5"/>
  <c r="FJB6" i="5"/>
  <c r="FJA6" i="5"/>
  <c r="FIZ6" i="5"/>
  <c r="FIY6" i="5"/>
  <c r="FIX6" i="5"/>
  <c r="FIW6" i="5"/>
  <c r="FIV6" i="5"/>
  <c r="FIU6" i="5"/>
  <c r="FIT6" i="5"/>
  <c r="FIS6" i="5"/>
  <c r="FIR6" i="5"/>
  <c r="FIQ6" i="5"/>
  <c r="FIP6" i="5"/>
  <c r="FIO6" i="5"/>
  <c r="FIN6" i="5"/>
  <c r="FIM6" i="5"/>
  <c r="FIL6" i="5"/>
  <c r="FIK6" i="5"/>
  <c r="FIJ6" i="5"/>
  <c r="FII6" i="5"/>
  <c r="FIH6" i="5"/>
  <c r="FIG6" i="5"/>
  <c r="FIF6" i="5"/>
  <c r="FIE6" i="5"/>
  <c r="FID6" i="5"/>
  <c r="FIC6" i="5"/>
  <c r="FIB6" i="5"/>
  <c r="FIA6" i="5"/>
  <c r="FHZ6" i="5"/>
  <c r="FHY6" i="5"/>
  <c r="FHX6" i="5"/>
  <c r="FHW6" i="5"/>
  <c r="FHV6" i="5"/>
  <c r="FHU6" i="5"/>
  <c r="FHT6" i="5"/>
  <c r="FHS6" i="5"/>
  <c r="FHR6" i="5"/>
  <c r="FHQ6" i="5"/>
  <c r="FHP6" i="5"/>
  <c r="FHO6" i="5"/>
  <c r="FHN6" i="5"/>
  <c r="FHM6" i="5"/>
  <c r="FHL6" i="5"/>
  <c r="FHK6" i="5"/>
  <c r="FHJ6" i="5"/>
  <c r="FHI6" i="5"/>
  <c r="FHH6" i="5"/>
  <c r="FHG6" i="5"/>
  <c r="FHF6" i="5"/>
  <c r="FHE6" i="5"/>
  <c r="FHD6" i="5"/>
  <c r="FHC6" i="5"/>
  <c r="FHB6" i="5"/>
  <c r="FHA6" i="5"/>
  <c r="FGZ6" i="5"/>
  <c r="FGY6" i="5"/>
  <c r="FGX6" i="5"/>
  <c r="FGW6" i="5"/>
  <c r="FGV6" i="5"/>
  <c r="FGU6" i="5"/>
  <c r="FGT6" i="5"/>
  <c r="FGS6" i="5"/>
  <c r="FGR6" i="5"/>
  <c r="FGQ6" i="5"/>
  <c r="FGP6" i="5"/>
  <c r="FGO6" i="5"/>
  <c r="FGN6" i="5"/>
  <c r="FGM6" i="5"/>
  <c r="FGL6" i="5"/>
  <c r="FGK6" i="5"/>
  <c r="FGJ6" i="5"/>
  <c r="FGI6" i="5"/>
  <c r="FGH6" i="5"/>
  <c r="FGG6" i="5"/>
  <c r="FGF6" i="5"/>
  <c r="FGE6" i="5"/>
  <c r="FGD6" i="5"/>
  <c r="FGC6" i="5"/>
  <c r="FGB6" i="5"/>
  <c r="FGA6" i="5"/>
  <c r="FFZ6" i="5"/>
  <c r="FFY6" i="5"/>
  <c r="FFX6" i="5"/>
  <c r="FFW6" i="5"/>
  <c r="FFV6" i="5"/>
  <c r="FFU6" i="5"/>
  <c r="FFT6" i="5"/>
  <c r="FFS6" i="5"/>
  <c r="FFR6" i="5"/>
  <c r="FFQ6" i="5"/>
  <c r="FFP6" i="5"/>
  <c r="FFO6" i="5"/>
  <c r="FFN6" i="5"/>
  <c r="FFM6" i="5"/>
  <c r="FFL6" i="5"/>
  <c r="FFK6" i="5"/>
  <c r="FFJ6" i="5"/>
  <c r="FFI6" i="5"/>
  <c r="FFH6" i="5"/>
  <c r="FFG6" i="5"/>
  <c r="FFF6" i="5"/>
  <c r="FFE6" i="5"/>
  <c r="FFD6" i="5"/>
  <c r="FFC6" i="5"/>
  <c r="FFB6" i="5"/>
  <c r="FFA6" i="5"/>
  <c r="FEZ6" i="5"/>
  <c r="FEY6" i="5"/>
  <c r="FEX6" i="5"/>
  <c r="FEW6" i="5"/>
  <c r="FEV6" i="5"/>
  <c r="FEU6" i="5"/>
  <c r="FET6" i="5"/>
  <c r="FES6" i="5"/>
  <c r="FER6" i="5"/>
  <c r="FEQ6" i="5"/>
  <c r="FEP6" i="5"/>
  <c r="FEO6" i="5"/>
  <c r="FEN6" i="5"/>
  <c r="FEM6" i="5"/>
  <c r="FEL6" i="5"/>
  <c r="FEK6" i="5"/>
  <c r="FEJ6" i="5"/>
  <c r="FEI6" i="5"/>
  <c r="FEH6" i="5"/>
  <c r="FEG6" i="5"/>
  <c r="FEF6" i="5"/>
  <c r="FEE6" i="5"/>
  <c r="FED6" i="5"/>
  <c r="FEC6" i="5"/>
  <c r="FEB6" i="5"/>
  <c r="FEA6" i="5"/>
  <c r="FDZ6" i="5"/>
  <c r="FDY6" i="5"/>
  <c r="FDX6" i="5"/>
  <c r="FDW6" i="5"/>
  <c r="FDV6" i="5"/>
  <c r="FDU6" i="5"/>
  <c r="FDT6" i="5"/>
  <c r="FDS6" i="5"/>
  <c r="FDR6" i="5"/>
  <c r="FDQ6" i="5"/>
  <c r="FDP6" i="5"/>
  <c r="FDO6" i="5"/>
  <c r="FDN6" i="5"/>
  <c r="FDM6" i="5"/>
  <c r="FDL6" i="5"/>
  <c r="FDK6" i="5"/>
  <c r="FDJ6" i="5"/>
  <c r="FDI6" i="5"/>
  <c r="FDH6" i="5"/>
  <c r="FDG6" i="5"/>
  <c r="FDF6" i="5"/>
  <c r="FDE6" i="5"/>
  <c r="FDD6" i="5"/>
  <c r="FDC6" i="5"/>
  <c r="FDB6" i="5"/>
  <c r="FDA6" i="5"/>
  <c r="FCZ6" i="5"/>
  <c r="FCY6" i="5"/>
  <c r="FCX6" i="5"/>
  <c r="FCW6" i="5"/>
  <c r="FCV6" i="5"/>
  <c r="FCU6" i="5"/>
  <c r="FCT6" i="5"/>
  <c r="FCS6" i="5"/>
  <c r="FCR6" i="5"/>
  <c r="FCQ6" i="5"/>
  <c r="FCP6" i="5"/>
  <c r="FCO6" i="5"/>
  <c r="FCN6" i="5"/>
  <c r="FCM6" i="5"/>
  <c r="FCL6" i="5"/>
  <c r="FCK6" i="5"/>
  <c r="FCJ6" i="5"/>
  <c r="FCI6" i="5"/>
  <c r="FCH6" i="5"/>
  <c r="FCG6" i="5"/>
  <c r="FCF6" i="5"/>
  <c r="FCE6" i="5"/>
  <c r="FCD6" i="5"/>
  <c r="FCC6" i="5"/>
  <c r="FCB6" i="5"/>
  <c r="FCA6" i="5"/>
  <c r="FBZ6" i="5"/>
  <c r="FBY6" i="5"/>
  <c r="FBX6" i="5"/>
  <c r="FBW6" i="5"/>
  <c r="FBV6" i="5"/>
  <c r="FBU6" i="5"/>
  <c r="FBT6" i="5"/>
  <c r="FBS6" i="5"/>
  <c r="FBR6" i="5"/>
  <c r="FBQ6" i="5"/>
  <c r="FBP6" i="5"/>
  <c r="FBO6" i="5"/>
  <c r="FBN6" i="5"/>
  <c r="FBM6" i="5"/>
  <c r="FBL6" i="5"/>
  <c r="FBK6" i="5"/>
  <c r="FBJ6" i="5"/>
  <c r="FBI6" i="5"/>
  <c r="FBH6" i="5"/>
  <c r="FBG6" i="5"/>
  <c r="FBF6" i="5"/>
  <c r="FBE6" i="5"/>
  <c r="FBD6" i="5"/>
  <c r="FBC6" i="5"/>
  <c r="FBB6" i="5"/>
  <c r="FBA6" i="5"/>
  <c r="FAZ6" i="5"/>
  <c r="FAY6" i="5"/>
  <c r="FAX6" i="5"/>
  <c r="FAW6" i="5"/>
  <c r="FAV6" i="5"/>
  <c r="FAU6" i="5"/>
  <c r="FAT6" i="5"/>
  <c r="FAS6" i="5"/>
  <c r="FAR6" i="5"/>
  <c r="FAQ6" i="5"/>
  <c r="FAP6" i="5"/>
  <c r="FAO6" i="5"/>
  <c r="FAN6" i="5"/>
  <c r="FAM6" i="5"/>
  <c r="FAL6" i="5"/>
  <c r="FAK6" i="5"/>
  <c r="FAJ6" i="5"/>
  <c r="FAI6" i="5"/>
  <c r="FAH6" i="5"/>
  <c r="FAG6" i="5"/>
  <c r="FAF6" i="5"/>
  <c r="FAE6" i="5"/>
  <c r="FAD6" i="5"/>
  <c r="FAC6" i="5"/>
  <c r="FAB6" i="5"/>
  <c r="FAA6" i="5"/>
  <c r="EZZ6" i="5"/>
  <c r="EZY6" i="5"/>
  <c r="EZX6" i="5"/>
  <c r="EZW6" i="5"/>
  <c r="EZV6" i="5"/>
  <c r="EZU6" i="5"/>
  <c r="EZT6" i="5"/>
  <c r="EZS6" i="5"/>
  <c r="EZR6" i="5"/>
  <c r="EZQ6" i="5"/>
  <c r="EZP6" i="5"/>
  <c r="EZO6" i="5"/>
  <c r="EZN6" i="5"/>
  <c r="EZM6" i="5"/>
  <c r="EZL6" i="5"/>
  <c r="EZK6" i="5"/>
  <c r="EZJ6" i="5"/>
  <c r="EZI6" i="5"/>
  <c r="EZH6" i="5"/>
  <c r="EZG6" i="5"/>
  <c r="EZF6" i="5"/>
  <c r="EZE6" i="5"/>
  <c r="EZD6" i="5"/>
  <c r="EZC6" i="5"/>
  <c r="EZB6" i="5"/>
  <c r="EZA6" i="5"/>
  <c r="EYZ6" i="5"/>
  <c r="EYY6" i="5"/>
  <c r="EYX6" i="5"/>
  <c r="EYW6" i="5"/>
  <c r="EYV6" i="5"/>
  <c r="EYU6" i="5"/>
  <c r="EYT6" i="5"/>
  <c r="EYS6" i="5"/>
  <c r="EYR6" i="5"/>
  <c r="EYQ6" i="5"/>
  <c r="EYP6" i="5"/>
  <c r="EYO6" i="5"/>
  <c r="EYN6" i="5"/>
  <c r="EYM6" i="5"/>
  <c r="EYL6" i="5"/>
  <c r="EYK6" i="5"/>
  <c r="EYJ6" i="5"/>
  <c r="EYI6" i="5"/>
  <c r="EYH6" i="5"/>
  <c r="EYG6" i="5"/>
  <c r="EYF6" i="5"/>
  <c r="EYE6" i="5"/>
  <c r="EYD6" i="5"/>
  <c r="EYC6" i="5"/>
  <c r="EYB6" i="5"/>
  <c r="EYA6" i="5"/>
  <c r="EXZ6" i="5"/>
  <c r="EXY6" i="5"/>
  <c r="EXX6" i="5"/>
  <c r="EXW6" i="5"/>
  <c r="EXV6" i="5"/>
  <c r="EXU6" i="5"/>
  <c r="EXT6" i="5"/>
  <c r="EXS6" i="5"/>
  <c r="EXR6" i="5"/>
  <c r="EXQ6" i="5"/>
  <c r="EXP6" i="5"/>
  <c r="EXO6" i="5"/>
  <c r="EXN6" i="5"/>
  <c r="EXM6" i="5"/>
  <c r="EXL6" i="5"/>
  <c r="EXK6" i="5"/>
  <c r="EXJ6" i="5"/>
  <c r="EXI6" i="5"/>
  <c r="EXH6" i="5"/>
  <c r="EXG6" i="5"/>
  <c r="EXF6" i="5"/>
  <c r="EXE6" i="5"/>
  <c r="EXD6" i="5"/>
  <c r="EXC6" i="5"/>
  <c r="EXB6" i="5"/>
  <c r="EXA6" i="5"/>
  <c r="EWZ6" i="5"/>
  <c r="EWY6" i="5"/>
  <c r="EWX6" i="5"/>
  <c r="EWW6" i="5"/>
  <c r="EWV6" i="5"/>
  <c r="EWU6" i="5"/>
  <c r="EWT6" i="5"/>
  <c r="EWS6" i="5"/>
  <c r="EWR6" i="5"/>
  <c r="EWQ6" i="5"/>
  <c r="EWP6" i="5"/>
  <c r="EWO6" i="5"/>
  <c r="EWN6" i="5"/>
  <c r="EWM6" i="5"/>
  <c r="EWL6" i="5"/>
  <c r="EWK6" i="5"/>
  <c r="EWJ6" i="5"/>
  <c r="EWI6" i="5"/>
  <c r="EWH6" i="5"/>
  <c r="EWG6" i="5"/>
  <c r="EWF6" i="5"/>
  <c r="EWE6" i="5"/>
  <c r="EWD6" i="5"/>
  <c r="EWC6" i="5"/>
  <c r="EWB6" i="5"/>
  <c r="EWA6" i="5"/>
  <c r="EVZ6" i="5"/>
  <c r="EVY6" i="5"/>
  <c r="EVX6" i="5"/>
  <c r="EVW6" i="5"/>
  <c r="EVV6" i="5"/>
  <c r="EVU6" i="5"/>
  <c r="EVT6" i="5"/>
  <c r="EVS6" i="5"/>
  <c r="EVR6" i="5"/>
  <c r="EVQ6" i="5"/>
  <c r="EVP6" i="5"/>
  <c r="EVO6" i="5"/>
  <c r="EVN6" i="5"/>
  <c r="EVM6" i="5"/>
  <c r="EVL6" i="5"/>
  <c r="EVK6" i="5"/>
  <c r="EVJ6" i="5"/>
  <c r="EVI6" i="5"/>
  <c r="EVH6" i="5"/>
  <c r="EVG6" i="5"/>
  <c r="EVF6" i="5"/>
  <c r="EVE6" i="5"/>
  <c r="EVD6" i="5"/>
  <c r="EVC6" i="5"/>
  <c r="EVB6" i="5"/>
  <c r="EVA6" i="5"/>
  <c r="EUZ6" i="5"/>
  <c r="EUY6" i="5"/>
  <c r="EUX6" i="5"/>
  <c r="EUW6" i="5"/>
  <c r="EUV6" i="5"/>
  <c r="EUU6" i="5"/>
  <c r="EUT6" i="5"/>
  <c r="EUS6" i="5"/>
  <c r="EUR6" i="5"/>
  <c r="EUQ6" i="5"/>
  <c r="EUP6" i="5"/>
  <c r="EUO6" i="5"/>
  <c r="EUN6" i="5"/>
  <c r="EUM6" i="5"/>
  <c r="EUL6" i="5"/>
  <c r="EUK6" i="5"/>
  <c r="EUJ6" i="5"/>
  <c r="EUI6" i="5"/>
  <c r="EUH6" i="5"/>
  <c r="EUG6" i="5"/>
  <c r="EUF6" i="5"/>
  <c r="EUE6" i="5"/>
  <c r="EUD6" i="5"/>
  <c r="EUC6" i="5"/>
  <c r="EUB6" i="5"/>
  <c r="EUA6" i="5"/>
  <c r="ETZ6" i="5"/>
  <c r="ETY6" i="5"/>
  <c r="ETX6" i="5"/>
  <c r="ETW6" i="5"/>
  <c r="ETV6" i="5"/>
  <c r="ETU6" i="5"/>
  <c r="ETT6" i="5"/>
  <c r="ETS6" i="5"/>
  <c r="ETR6" i="5"/>
  <c r="ETQ6" i="5"/>
  <c r="ETP6" i="5"/>
  <c r="ETO6" i="5"/>
  <c r="ETN6" i="5"/>
  <c r="ETM6" i="5"/>
  <c r="ETL6" i="5"/>
  <c r="ETK6" i="5"/>
  <c r="ETJ6" i="5"/>
  <c r="ETI6" i="5"/>
  <c r="ETH6" i="5"/>
  <c r="ETG6" i="5"/>
  <c r="ETF6" i="5"/>
  <c r="ETE6" i="5"/>
  <c r="ETD6" i="5"/>
  <c r="ETC6" i="5"/>
  <c r="ETB6" i="5"/>
  <c r="ETA6" i="5"/>
  <c r="ESZ6" i="5"/>
  <c r="ESY6" i="5"/>
  <c r="ESX6" i="5"/>
  <c r="ESW6" i="5"/>
  <c r="ESV6" i="5"/>
  <c r="ESU6" i="5"/>
  <c r="EST6" i="5"/>
  <c r="ESS6" i="5"/>
  <c r="ESR6" i="5"/>
  <c r="ESQ6" i="5"/>
  <c r="ESP6" i="5"/>
  <c r="ESO6" i="5"/>
  <c r="ESN6" i="5"/>
  <c r="ESM6" i="5"/>
  <c r="ESL6" i="5"/>
  <c r="ESK6" i="5"/>
  <c r="ESJ6" i="5"/>
  <c r="ESI6" i="5"/>
  <c r="ESH6" i="5"/>
  <c r="ESG6" i="5"/>
  <c r="ESF6" i="5"/>
  <c r="ESE6" i="5"/>
  <c r="ESD6" i="5"/>
  <c r="ESC6" i="5"/>
  <c r="ESB6" i="5"/>
  <c r="ESA6" i="5"/>
  <c r="ERZ6" i="5"/>
  <c r="ERY6" i="5"/>
  <c r="ERX6" i="5"/>
  <c r="ERW6" i="5"/>
  <c r="ERV6" i="5"/>
  <c r="ERU6" i="5"/>
  <c r="ERT6" i="5"/>
  <c r="ERS6" i="5"/>
  <c r="ERR6" i="5"/>
  <c r="ERQ6" i="5"/>
  <c r="ERP6" i="5"/>
  <c r="ERO6" i="5"/>
  <c r="ERN6" i="5"/>
  <c r="ERM6" i="5"/>
  <c r="ERL6" i="5"/>
  <c r="ERK6" i="5"/>
  <c r="ERJ6" i="5"/>
  <c r="ERI6" i="5"/>
  <c r="ERH6" i="5"/>
  <c r="ERG6" i="5"/>
  <c r="ERF6" i="5"/>
  <c r="ERE6" i="5"/>
  <c r="ERD6" i="5"/>
  <c r="ERC6" i="5"/>
  <c r="ERB6" i="5"/>
  <c r="ERA6" i="5"/>
  <c r="EQZ6" i="5"/>
  <c r="EQY6" i="5"/>
  <c r="EQX6" i="5"/>
  <c r="EQW6" i="5"/>
  <c r="EQV6" i="5"/>
  <c r="EQU6" i="5"/>
  <c r="EQT6" i="5"/>
  <c r="EQS6" i="5"/>
  <c r="EQR6" i="5"/>
  <c r="EQQ6" i="5"/>
  <c r="EQP6" i="5"/>
  <c r="EQO6" i="5"/>
  <c r="EQN6" i="5"/>
  <c r="EQM6" i="5"/>
  <c r="EQL6" i="5"/>
  <c r="EQK6" i="5"/>
  <c r="EQJ6" i="5"/>
  <c r="EQI6" i="5"/>
  <c r="EQH6" i="5"/>
  <c r="EQG6" i="5"/>
  <c r="EQF6" i="5"/>
  <c r="EQE6" i="5"/>
  <c r="EQD6" i="5"/>
  <c r="EQC6" i="5"/>
  <c r="EQB6" i="5"/>
  <c r="EQA6" i="5"/>
  <c r="EPZ6" i="5"/>
  <c r="EPY6" i="5"/>
  <c r="EPX6" i="5"/>
  <c r="EPW6" i="5"/>
  <c r="EPV6" i="5"/>
  <c r="EPU6" i="5"/>
  <c r="EPT6" i="5"/>
  <c r="EPS6" i="5"/>
  <c r="EPR6" i="5"/>
  <c r="EPQ6" i="5"/>
  <c r="EPP6" i="5"/>
  <c r="EPO6" i="5"/>
  <c r="EPN6" i="5"/>
  <c r="EPM6" i="5"/>
  <c r="EPL6" i="5"/>
  <c r="EPK6" i="5"/>
  <c r="EPJ6" i="5"/>
  <c r="EPI6" i="5"/>
  <c r="EPH6" i="5"/>
  <c r="EPG6" i="5"/>
  <c r="EPF6" i="5"/>
  <c r="EPE6" i="5"/>
  <c r="EPD6" i="5"/>
  <c r="EPC6" i="5"/>
  <c r="EPB6" i="5"/>
  <c r="EPA6" i="5"/>
  <c r="EOZ6" i="5"/>
  <c r="EOY6" i="5"/>
  <c r="EOX6" i="5"/>
  <c r="EOW6" i="5"/>
  <c r="EOV6" i="5"/>
  <c r="EOU6" i="5"/>
  <c r="EOT6" i="5"/>
  <c r="EOS6" i="5"/>
  <c r="EOR6" i="5"/>
  <c r="EOQ6" i="5"/>
  <c r="EOP6" i="5"/>
  <c r="EOO6" i="5"/>
  <c r="EON6" i="5"/>
  <c r="EOM6" i="5"/>
  <c r="EOL6" i="5"/>
  <c r="EOK6" i="5"/>
  <c r="EOJ6" i="5"/>
  <c r="EOI6" i="5"/>
  <c r="EOH6" i="5"/>
  <c r="EOG6" i="5"/>
  <c r="EOF6" i="5"/>
  <c r="EOE6" i="5"/>
  <c r="EOD6" i="5"/>
  <c r="EOC6" i="5"/>
  <c r="EOB6" i="5"/>
  <c r="EOA6" i="5"/>
  <c r="ENZ6" i="5"/>
  <c r="ENY6" i="5"/>
  <c r="ENX6" i="5"/>
  <c r="ENW6" i="5"/>
  <c r="ENV6" i="5"/>
  <c r="ENU6" i="5"/>
  <c r="ENT6" i="5"/>
  <c r="ENS6" i="5"/>
  <c r="ENR6" i="5"/>
  <c r="ENQ6" i="5"/>
  <c r="ENP6" i="5"/>
  <c r="ENO6" i="5"/>
  <c r="ENN6" i="5"/>
  <c r="ENM6" i="5"/>
  <c r="ENL6" i="5"/>
  <c r="ENK6" i="5"/>
  <c r="ENJ6" i="5"/>
  <c r="ENI6" i="5"/>
  <c r="ENH6" i="5"/>
  <c r="ENG6" i="5"/>
  <c r="ENF6" i="5"/>
  <c r="ENE6" i="5"/>
  <c r="END6" i="5"/>
  <c r="ENC6" i="5"/>
  <c r="ENB6" i="5"/>
  <c r="ENA6" i="5"/>
  <c r="EMZ6" i="5"/>
  <c r="EMY6" i="5"/>
  <c r="EMX6" i="5"/>
  <c r="EMW6" i="5"/>
  <c r="EMV6" i="5"/>
  <c r="EMU6" i="5"/>
  <c r="EMT6" i="5"/>
  <c r="EMS6" i="5"/>
  <c r="EMR6" i="5"/>
  <c r="EMQ6" i="5"/>
  <c r="EMP6" i="5"/>
  <c r="EMO6" i="5"/>
  <c r="EMN6" i="5"/>
  <c r="EMM6" i="5"/>
  <c r="EML6" i="5"/>
  <c r="EMK6" i="5"/>
  <c r="EMJ6" i="5"/>
  <c r="EMI6" i="5"/>
  <c r="EMH6" i="5"/>
  <c r="EMG6" i="5"/>
  <c r="EMF6" i="5"/>
  <c r="EME6" i="5"/>
  <c r="EMD6" i="5"/>
  <c r="EMC6" i="5"/>
  <c r="EMB6" i="5"/>
  <c r="EMA6" i="5"/>
  <c r="ELZ6" i="5"/>
  <c r="ELY6" i="5"/>
  <c r="ELX6" i="5"/>
  <c r="ELW6" i="5"/>
  <c r="ELV6" i="5"/>
  <c r="ELU6" i="5"/>
  <c r="ELT6" i="5"/>
  <c r="ELS6" i="5"/>
  <c r="ELR6" i="5"/>
  <c r="ELQ6" i="5"/>
  <c r="ELP6" i="5"/>
  <c r="ELO6" i="5"/>
  <c r="ELN6" i="5"/>
  <c r="ELM6" i="5"/>
  <c r="ELL6" i="5"/>
  <c r="ELK6" i="5"/>
  <c r="ELJ6" i="5"/>
  <c r="ELI6" i="5"/>
  <c r="ELH6" i="5"/>
  <c r="ELG6" i="5"/>
  <c r="ELF6" i="5"/>
  <c r="ELE6" i="5"/>
  <c r="ELD6" i="5"/>
  <c r="ELC6" i="5"/>
  <c r="ELB6" i="5"/>
  <c r="ELA6" i="5"/>
  <c r="EKZ6" i="5"/>
  <c r="EKY6" i="5"/>
  <c r="EKX6" i="5"/>
  <c r="EKW6" i="5"/>
  <c r="EKV6" i="5"/>
  <c r="EKU6" i="5"/>
  <c r="EKT6" i="5"/>
  <c r="EKS6" i="5"/>
  <c r="EKR6" i="5"/>
  <c r="EKQ6" i="5"/>
  <c r="EKP6" i="5"/>
  <c r="EKO6" i="5"/>
  <c r="EKN6" i="5"/>
  <c r="EKM6" i="5"/>
  <c r="EKL6" i="5"/>
  <c r="EKK6" i="5"/>
  <c r="EKJ6" i="5"/>
  <c r="EKI6" i="5"/>
  <c r="EKH6" i="5"/>
  <c r="EKG6" i="5"/>
  <c r="EKF6" i="5"/>
  <c r="EKE6" i="5"/>
  <c r="EKD6" i="5"/>
  <c r="EKC6" i="5"/>
  <c r="EKB6" i="5"/>
  <c r="EKA6" i="5"/>
  <c r="EJZ6" i="5"/>
  <c r="EJY6" i="5"/>
  <c r="EJX6" i="5"/>
  <c r="EJW6" i="5"/>
  <c r="EJV6" i="5"/>
  <c r="EJU6" i="5"/>
  <c r="EJT6" i="5"/>
  <c r="EJS6" i="5"/>
  <c r="EJR6" i="5"/>
  <c r="EJQ6" i="5"/>
  <c r="EJP6" i="5"/>
  <c r="EJO6" i="5"/>
  <c r="EJN6" i="5"/>
  <c r="EJM6" i="5"/>
  <c r="EJL6" i="5"/>
  <c r="EJK6" i="5"/>
  <c r="EJJ6" i="5"/>
  <c r="EJI6" i="5"/>
  <c r="EJH6" i="5"/>
  <c r="EJG6" i="5"/>
  <c r="EJF6" i="5"/>
  <c r="EJE6" i="5"/>
  <c r="EJD6" i="5"/>
  <c r="EJC6" i="5"/>
  <c r="EJB6" i="5"/>
  <c r="EJA6" i="5"/>
  <c r="EIZ6" i="5"/>
  <c r="EIY6" i="5"/>
  <c r="EIX6" i="5"/>
  <c r="EIW6" i="5"/>
  <c r="EIV6" i="5"/>
  <c r="EIU6" i="5"/>
  <c r="EIT6" i="5"/>
  <c r="EIS6" i="5"/>
  <c r="EIR6" i="5"/>
  <c r="EIQ6" i="5"/>
  <c r="EIP6" i="5"/>
  <c r="EIO6" i="5"/>
  <c r="EIN6" i="5"/>
  <c r="EIM6" i="5"/>
  <c r="EIL6" i="5"/>
  <c r="EIK6" i="5"/>
  <c r="EIJ6" i="5"/>
  <c r="EII6" i="5"/>
  <c r="EIH6" i="5"/>
  <c r="EIG6" i="5"/>
  <c r="EIF6" i="5"/>
  <c r="EIE6" i="5"/>
  <c r="EID6" i="5"/>
  <c r="EIC6" i="5"/>
  <c r="EIB6" i="5"/>
  <c r="EIA6" i="5"/>
  <c r="EHZ6" i="5"/>
  <c r="EHY6" i="5"/>
  <c r="EHX6" i="5"/>
  <c r="EHW6" i="5"/>
  <c r="EHV6" i="5"/>
  <c r="EHU6" i="5"/>
  <c r="EHT6" i="5"/>
  <c r="EHS6" i="5"/>
  <c r="EHR6" i="5"/>
  <c r="EHQ6" i="5"/>
  <c r="EHP6" i="5"/>
  <c r="EHO6" i="5"/>
  <c r="EHN6" i="5"/>
  <c r="EHM6" i="5"/>
  <c r="EHL6" i="5"/>
  <c r="EHK6" i="5"/>
  <c r="EHJ6" i="5"/>
  <c r="EHI6" i="5"/>
  <c r="EHH6" i="5"/>
  <c r="EHG6" i="5"/>
  <c r="EHF6" i="5"/>
  <c r="EHE6" i="5"/>
  <c r="EHD6" i="5"/>
  <c r="EHC6" i="5"/>
  <c r="EHB6" i="5"/>
  <c r="EHA6" i="5"/>
  <c r="EGZ6" i="5"/>
  <c r="EGY6" i="5"/>
  <c r="EGX6" i="5"/>
  <c r="EGW6" i="5"/>
  <c r="EGV6" i="5"/>
  <c r="EGU6" i="5"/>
  <c r="EGT6" i="5"/>
  <c r="EGS6" i="5"/>
  <c r="EGR6" i="5"/>
  <c r="EGQ6" i="5"/>
  <c r="EGP6" i="5"/>
  <c r="EGO6" i="5"/>
  <c r="EGN6" i="5"/>
  <c r="EGM6" i="5"/>
  <c r="EGL6" i="5"/>
  <c r="EGK6" i="5"/>
  <c r="EGJ6" i="5"/>
  <c r="EGI6" i="5"/>
  <c r="EGH6" i="5"/>
  <c r="EGG6" i="5"/>
  <c r="EGF6" i="5"/>
  <c r="EGE6" i="5"/>
  <c r="EGD6" i="5"/>
  <c r="EGC6" i="5"/>
  <c r="EGB6" i="5"/>
  <c r="EGA6" i="5"/>
  <c r="EFZ6" i="5"/>
  <c r="EFY6" i="5"/>
  <c r="EFX6" i="5"/>
  <c r="EFW6" i="5"/>
  <c r="EFV6" i="5"/>
  <c r="EFU6" i="5"/>
  <c r="EFT6" i="5"/>
  <c r="EFS6" i="5"/>
  <c r="EFR6" i="5"/>
  <c r="EFQ6" i="5"/>
  <c r="EFP6" i="5"/>
  <c r="EFO6" i="5"/>
  <c r="EFN6" i="5"/>
  <c r="EFM6" i="5"/>
  <c r="EFL6" i="5"/>
  <c r="EFK6" i="5"/>
  <c r="EFJ6" i="5"/>
  <c r="EFI6" i="5"/>
  <c r="EFH6" i="5"/>
  <c r="EFG6" i="5"/>
  <c r="EFF6" i="5"/>
  <c r="EFE6" i="5"/>
  <c r="EFD6" i="5"/>
  <c r="EFC6" i="5"/>
  <c r="EFB6" i="5"/>
  <c r="EFA6" i="5"/>
  <c r="EEZ6" i="5"/>
  <c r="EEY6" i="5"/>
  <c r="EEX6" i="5"/>
  <c r="EEW6" i="5"/>
  <c r="EEV6" i="5"/>
  <c r="EEU6" i="5"/>
  <c r="EET6" i="5"/>
  <c r="EES6" i="5"/>
  <c r="EER6" i="5"/>
  <c r="EEQ6" i="5"/>
  <c r="EEP6" i="5"/>
  <c r="EEO6" i="5"/>
  <c r="EEN6" i="5"/>
  <c r="EEM6" i="5"/>
  <c r="EEL6" i="5"/>
  <c r="EEK6" i="5"/>
  <c r="EEJ6" i="5"/>
  <c r="EEI6" i="5"/>
  <c r="EEH6" i="5"/>
  <c r="EEG6" i="5"/>
  <c r="EEF6" i="5"/>
  <c r="EEE6" i="5"/>
  <c r="EED6" i="5"/>
  <c r="EEC6" i="5"/>
  <c r="EEB6" i="5"/>
  <c r="EEA6" i="5"/>
  <c r="EDZ6" i="5"/>
  <c r="EDY6" i="5"/>
  <c r="EDX6" i="5"/>
  <c r="EDW6" i="5"/>
  <c r="EDV6" i="5"/>
  <c r="EDU6" i="5"/>
  <c r="EDT6" i="5"/>
  <c r="EDS6" i="5"/>
  <c r="EDR6" i="5"/>
  <c r="EDQ6" i="5"/>
  <c r="EDP6" i="5"/>
  <c r="EDO6" i="5"/>
  <c r="EDN6" i="5"/>
  <c r="EDM6" i="5"/>
  <c r="EDL6" i="5"/>
  <c r="EDK6" i="5"/>
  <c r="EDJ6" i="5"/>
  <c r="EDI6" i="5"/>
  <c r="EDH6" i="5"/>
  <c r="EDG6" i="5"/>
  <c r="EDF6" i="5"/>
  <c r="EDE6" i="5"/>
  <c r="EDD6" i="5"/>
  <c r="EDC6" i="5"/>
  <c r="EDB6" i="5"/>
  <c r="EDA6" i="5"/>
  <c r="ECZ6" i="5"/>
  <c r="ECY6" i="5"/>
  <c r="ECX6" i="5"/>
  <c r="ECW6" i="5"/>
  <c r="ECV6" i="5"/>
  <c r="ECU6" i="5"/>
  <c r="ECT6" i="5"/>
  <c r="ECS6" i="5"/>
  <c r="ECR6" i="5"/>
  <c r="ECQ6" i="5"/>
  <c r="ECP6" i="5"/>
  <c r="ECO6" i="5"/>
  <c r="ECN6" i="5"/>
  <c r="ECM6" i="5"/>
  <c r="ECL6" i="5"/>
  <c r="ECK6" i="5"/>
  <c r="ECJ6" i="5"/>
  <c r="ECI6" i="5"/>
  <c r="ECH6" i="5"/>
  <c r="ECG6" i="5"/>
  <c r="ECF6" i="5"/>
  <c r="ECE6" i="5"/>
  <c r="ECD6" i="5"/>
  <c r="ECC6" i="5"/>
  <c r="ECB6" i="5"/>
  <c r="ECA6" i="5"/>
  <c r="EBZ6" i="5"/>
  <c r="EBY6" i="5"/>
  <c r="EBX6" i="5"/>
  <c r="EBW6" i="5"/>
  <c r="EBV6" i="5"/>
  <c r="EBU6" i="5"/>
  <c r="EBT6" i="5"/>
  <c r="EBS6" i="5"/>
  <c r="EBR6" i="5"/>
  <c r="EBQ6" i="5"/>
  <c r="EBP6" i="5"/>
  <c r="EBO6" i="5"/>
  <c r="EBN6" i="5"/>
  <c r="EBM6" i="5"/>
  <c r="EBL6" i="5"/>
  <c r="EBK6" i="5"/>
  <c r="EBJ6" i="5"/>
  <c r="EBI6" i="5"/>
  <c r="EBH6" i="5"/>
  <c r="EBG6" i="5"/>
  <c r="EBF6" i="5"/>
  <c r="EBE6" i="5"/>
  <c r="EBD6" i="5"/>
  <c r="EBC6" i="5"/>
  <c r="EBB6" i="5"/>
  <c r="EBA6" i="5"/>
  <c r="EAZ6" i="5"/>
  <c r="EAY6" i="5"/>
  <c r="EAX6" i="5"/>
  <c r="EAW6" i="5"/>
  <c r="EAV6" i="5"/>
  <c r="EAU6" i="5"/>
  <c r="EAT6" i="5"/>
  <c r="EAS6" i="5"/>
  <c r="EAR6" i="5"/>
  <c r="EAQ6" i="5"/>
  <c r="EAP6" i="5"/>
  <c r="EAO6" i="5"/>
  <c r="EAN6" i="5"/>
  <c r="EAM6" i="5"/>
  <c r="EAL6" i="5"/>
  <c r="EAK6" i="5"/>
  <c r="EAJ6" i="5"/>
  <c r="EAI6" i="5"/>
  <c r="EAH6" i="5"/>
  <c r="EAG6" i="5"/>
  <c r="EAF6" i="5"/>
  <c r="EAE6" i="5"/>
  <c r="EAD6" i="5"/>
  <c r="EAC6" i="5"/>
  <c r="EAB6" i="5"/>
  <c r="EAA6" i="5"/>
  <c r="DZZ6" i="5"/>
  <c r="DZY6" i="5"/>
  <c r="DZX6" i="5"/>
  <c r="DZW6" i="5"/>
  <c r="DZV6" i="5"/>
  <c r="DZU6" i="5"/>
  <c r="DZT6" i="5"/>
  <c r="DZS6" i="5"/>
  <c r="DZR6" i="5"/>
  <c r="DZQ6" i="5"/>
  <c r="DZP6" i="5"/>
  <c r="DZO6" i="5"/>
  <c r="DZN6" i="5"/>
  <c r="DZM6" i="5"/>
  <c r="DZL6" i="5"/>
  <c r="DZK6" i="5"/>
  <c r="DZJ6" i="5"/>
  <c r="DZI6" i="5"/>
  <c r="DZH6" i="5"/>
  <c r="DZG6" i="5"/>
  <c r="DZF6" i="5"/>
  <c r="DZE6" i="5"/>
  <c r="DZD6" i="5"/>
  <c r="DZC6" i="5"/>
  <c r="DZB6" i="5"/>
  <c r="DZA6" i="5"/>
  <c r="DYZ6" i="5"/>
  <c r="DYY6" i="5"/>
  <c r="DYX6" i="5"/>
  <c r="DYW6" i="5"/>
  <c r="DYV6" i="5"/>
  <c r="DYU6" i="5"/>
  <c r="DYT6" i="5"/>
  <c r="DYS6" i="5"/>
  <c r="DYR6" i="5"/>
  <c r="DYQ6" i="5"/>
  <c r="DYP6" i="5"/>
  <c r="DYO6" i="5"/>
  <c r="DYN6" i="5"/>
  <c r="DYM6" i="5"/>
  <c r="DYL6" i="5"/>
  <c r="DYK6" i="5"/>
  <c r="DYJ6" i="5"/>
  <c r="DYI6" i="5"/>
  <c r="DYH6" i="5"/>
  <c r="DYG6" i="5"/>
  <c r="DYF6" i="5"/>
  <c r="DYE6" i="5"/>
  <c r="DYD6" i="5"/>
  <c r="DYC6" i="5"/>
  <c r="DYB6" i="5"/>
  <c r="DYA6" i="5"/>
  <c r="DXZ6" i="5"/>
  <c r="DXY6" i="5"/>
  <c r="DXX6" i="5"/>
  <c r="DXW6" i="5"/>
  <c r="DXV6" i="5"/>
  <c r="DXU6" i="5"/>
  <c r="DXT6" i="5"/>
  <c r="DXS6" i="5"/>
  <c r="DXR6" i="5"/>
  <c r="DXQ6" i="5"/>
  <c r="DXP6" i="5"/>
  <c r="DXO6" i="5"/>
  <c r="DXN6" i="5"/>
  <c r="DXM6" i="5"/>
  <c r="DXL6" i="5"/>
  <c r="DXK6" i="5"/>
  <c r="DXJ6" i="5"/>
  <c r="DXI6" i="5"/>
  <c r="DXH6" i="5"/>
  <c r="DXG6" i="5"/>
  <c r="DXF6" i="5"/>
  <c r="DXE6" i="5"/>
  <c r="DXD6" i="5"/>
  <c r="DXC6" i="5"/>
  <c r="DXB6" i="5"/>
  <c r="DXA6" i="5"/>
  <c r="DWZ6" i="5"/>
  <c r="DWY6" i="5"/>
  <c r="DWX6" i="5"/>
  <c r="DWW6" i="5"/>
  <c r="DWV6" i="5"/>
  <c r="DWU6" i="5"/>
  <c r="DWT6" i="5"/>
  <c r="DWS6" i="5"/>
  <c r="DWR6" i="5"/>
  <c r="DWQ6" i="5"/>
  <c r="DWP6" i="5"/>
  <c r="DWO6" i="5"/>
  <c r="DWN6" i="5"/>
  <c r="DWM6" i="5"/>
  <c r="DWL6" i="5"/>
  <c r="DWK6" i="5"/>
  <c r="DWJ6" i="5"/>
  <c r="DWI6" i="5"/>
  <c r="DWH6" i="5"/>
  <c r="DWG6" i="5"/>
  <c r="DWF6" i="5"/>
  <c r="DWE6" i="5"/>
  <c r="DWD6" i="5"/>
  <c r="DWC6" i="5"/>
  <c r="DWB6" i="5"/>
  <c r="DWA6" i="5"/>
  <c r="DVZ6" i="5"/>
  <c r="DVY6" i="5"/>
  <c r="DVX6" i="5"/>
  <c r="DVW6" i="5"/>
  <c r="DVV6" i="5"/>
  <c r="DVU6" i="5"/>
  <c r="DVT6" i="5"/>
  <c r="DVS6" i="5"/>
  <c r="DVR6" i="5"/>
  <c r="DVQ6" i="5"/>
  <c r="DVP6" i="5"/>
  <c r="DVO6" i="5"/>
  <c r="DVN6" i="5"/>
  <c r="DVM6" i="5"/>
  <c r="DVL6" i="5"/>
  <c r="DVK6" i="5"/>
  <c r="DVJ6" i="5"/>
  <c r="DVI6" i="5"/>
  <c r="DVH6" i="5"/>
  <c r="DVG6" i="5"/>
  <c r="DVF6" i="5"/>
  <c r="DVE6" i="5"/>
  <c r="DVD6" i="5"/>
  <c r="DVC6" i="5"/>
  <c r="DVB6" i="5"/>
  <c r="DVA6" i="5"/>
  <c r="DUZ6" i="5"/>
  <c r="DUY6" i="5"/>
  <c r="DUX6" i="5"/>
  <c r="DUW6" i="5"/>
  <c r="DUV6" i="5"/>
  <c r="DUU6" i="5"/>
  <c r="DUT6" i="5"/>
  <c r="DUS6" i="5"/>
  <c r="DUR6" i="5"/>
  <c r="DUQ6" i="5"/>
  <c r="DUP6" i="5"/>
  <c r="DUO6" i="5"/>
  <c r="DUN6" i="5"/>
  <c r="DUM6" i="5"/>
  <c r="DUL6" i="5"/>
  <c r="DUK6" i="5"/>
  <c r="DUJ6" i="5"/>
  <c r="DUI6" i="5"/>
  <c r="DUH6" i="5"/>
  <c r="DUG6" i="5"/>
  <c r="DUF6" i="5"/>
  <c r="DUE6" i="5"/>
  <c r="DUD6" i="5"/>
  <c r="DUC6" i="5"/>
  <c r="DUB6" i="5"/>
  <c r="DUA6" i="5"/>
  <c r="DTZ6" i="5"/>
  <c r="DTY6" i="5"/>
  <c r="DTX6" i="5"/>
  <c r="DTW6" i="5"/>
  <c r="DTV6" i="5"/>
  <c r="DTU6" i="5"/>
  <c r="DTT6" i="5"/>
  <c r="DTS6" i="5"/>
  <c r="DTR6" i="5"/>
  <c r="DTQ6" i="5"/>
  <c r="DTP6" i="5"/>
  <c r="DTO6" i="5"/>
  <c r="DTN6" i="5"/>
  <c r="DTM6" i="5"/>
  <c r="DTL6" i="5"/>
  <c r="DTK6" i="5"/>
  <c r="DTJ6" i="5"/>
  <c r="DTI6" i="5"/>
  <c r="DTH6" i="5"/>
  <c r="DTG6" i="5"/>
  <c r="DTF6" i="5"/>
  <c r="DTE6" i="5"/>
  <c r="DTD6" i="5"/>
  <c r="DTC6" i="5"/>
  <c r="DTB6" i="5"/>
  <c r="DTA6" i="5"/>
  <c r="DSZ6" i="5"/>
  <c r="DSY6" i="5"/>
  <c r="DSX6" i="5"/>
  <c r="DSW6" i="5"/>
  <c r="DSV6" i="5"/>
  <c r="DSU6" i="5"/>
  <c r="DST6" i="5"/>
  <c r="DSS6" i="5"/>
  <c r="DSR6" i="5"/>
  <c r="DSQ6" i="5"/>
  <c r="DSP6" i="5"/>
  <c r="DSO6" i="5"/>
  <c r="DSN6" i="5"/>
  <c r="DSM6" i="5"/>
  <c r="DSL6" i="5"/>
  <c r="DSK6" i="5"/>
  <c r="DSJ6" i="5"/>
  <c r="DSI6" i="5"/>
  <c r="DSH6" i="5"/>
  <c r="DSG6" i="5"/>
  <c r="DSF6" i="5"/>
  <c r="DSE6" i="5"/>
  <c r="DSD6" i="5"/>
  <c r="DSC6" i="5"/>
  <c r="DSB6" i="5"/>
  <c r="DSA6" i="5"/>
  <c r="DRZ6" i="5"/>
  <c r="DRY6" i="5"/>
  <c r="DRX6" i="5"/>
  <c r="DRW6" i="5"/>
  <c r="DRV6" i="5"/>
  <c r="DRU6" i="5"/>
  <c r="DRT6" i="5"/>
  <c r="DRS6" i="5"/>
  <c r="DRR6" i="5"/>
  <c r="DRQ6" i="5"/>
  <c r="DRP6" i="5"/>
  <c r="DRO6" i="5"/>
  <c r="DRN6" i="5"/>
  <c r="DRM6" i="5"/>
  <c r="DRL6" i="5"/>
  <c r="DRK6" i="5"/>
  <c r="DRJ6" i="5"/>
  <c r="DRI6" i="5"/>
  <c r="DRH6" i="5"/>
  <c r="DRG6" i="5"/>
  <c r="DRF6" i="5"/>
  <c r="DRE6" i="5"/>
  <c r="DRD6" i="5"/>
  <c r="DRC6" i="5"/>
  <c r="DRB6" i="5"/>
  <c r="DRA6" i="5"/>
  <c r="DQZ6" i="5"/>
  <c r="DQY6" i="5"/>
  <c r="DQX6" i="5"/>
  <c r="DQW6" i="5"/>
  <c r="DQV6" i="5"/>
  <c r="DQU6" i="5"/>
  <c r="DQT6" i="5"/>
  <c r="DQS6" i="5"/>
  <c r="DQR6" i="5"/>
  <c r="DQQ6" i="5"/>
  <c r="DQP6" i="5"/>
  <c r="DQO6" i="5"/>
  <c r="DQN6" i="5"/>
  <c r="DQM6" i="5"/>
  <c r="DQL6" i="5"/>
  <c r="DQK6" i="5"/>
  <c r="DQJ6" i="5"/>
  <c r="DQI6" i="5"/>
  <c r="DQH6" i="5"/>
  <c r="DQG6" i="5"/>
  <c r="DQF6" i="5"/>
  <c r="DQE6" i="5"/>
  <c r="DQD6" i="5"/>
  <c r="DQC6" i="5"/>
  <c r="DQB6" i="5"/>
  <c r="DQA6" i="5"/>
  <c r="DPZ6" i="5"/>
  <c r="DPY6" i="5"/>
  <c r="DPX6" i="5"/>
  <c r="DPW6" i="5"/>
  <c r="DPV6" i="5"/>
  <c r="DPU6" i="5"/>
  <c r="DPT6" i="5"/>
  <c r="DPS6" i="5"/>
  <c r="DPR6" i="5"/>
  <c r="DPQ6" i="5"/>
  <c r="DPP6" i="5"/>
  <c r="DPO6" i="5"/>
  <c r="DPN6" i="5"/>
  <c r="DPM6" i="5"/>
  <c r="DPL6" i="5"/>
  <c r="DPK6" i="5"/>
  <c r="DPJ6" i="5"/>
  <c r="DPI6" i="5"/>
  <c r="DPH6" i="5"/>
  <c r="DPG6" i="5"/>
  <c r="DPF6" i="5"/>
  <c r="DPE6" i="5"/>
  <c r="DPD6" i="5"/>
  <c r="DPC6" i="5"/>
  <c r="DPB6" i="5"/>
  <c r="DPA6" i="5"/>
  <c r="DOZ6" i="5"/>
  <c r="DOY6" i="5"/>
  <c r="DOX6" i="5"/>
  <c r="DOW6" i="5"/>
  <c r="DOV6" i="5"/>
  <c r="DOU6" i="5"/>
  <c r="DOT6" i="5"/>
  <c r="DOS6" i="5"/>
  <c r="DOR6" i="5"/>
  <c r="DOQ6" i="5"/>
  <c r="DOP6" i="5"/>
  <c r="DOO6" i="5"/>
  <c r="DON6" i="5"/>
  <c r="DOM6" i="5"/>
  <c r="DOL6" i="5"/>
  <c r="DOK6" i="5"/>
  <c r="DOJ6" i="5"/>
  <c r="DOI6" i="5"/>
  <c r="DOH6" i="5"/>
  <c r="DOG6" i="5"/>
  <c r="DOF6" i="5"/>
  <c r="DOE6" i="5"/>
  <c r="DOD6" i="5"/>
  <c r="DOC6" i="5"/>
  <c r="DOB6" i="5"/>
  <c r="DOA6" i="5"/>
  <c r="DNZ6" i="5"/>
  <c r="DNY6" i="5"/>
  <c r="DNX6" i="5"/>
  <c r="DNW6" i="5"/>
  <c r="DNV6" i="5"/>
  <c r="DNU6" i="5"/>
  <c r="DNT6" i="5"/>
  <c r="DNS6" i="5"/>
  <c r="DNR6" i="5"/>
  <c r="DNQ6" i="5"/>
  <c r="DNP6" i="5"/>
  <c r="DNO6" i="5"/>
  <c r="DNN6" i="5"/>
  <c r="DNM6" i="5"/>
  <c r="DNL6" i="5"/>
  <c r="DNK6" i="5"/>
  <c r="DNJ6" i="5"/>
  <c r="DNI6" i="5"/>
  <c r="DNH6" i="5"/>
  <c r="DNG6" i="5"/>
  <c r="DNF6" i="5"/>
  <c r="DNE6" i="5"/>
  <c r="DND6" i="5"/>
  <c r="DNC6" i="5"/>
  <c r="DNB6" i="5"/>
  <c r="DNA6" i="5"/>
  <c r="DMZ6" i="5"/>
  <c r="DMY6" i="5"/>
  <c r="DMX6" i="5"/>
  <c r="DMW6" i="5"/>
  <c r="DMV6" i="5"/>
  <c r="DMU6" i="5"/>
  <c r="DMT6" i="5"/>
  <c r="DMS6" i="5"/>
  <c r="DMR6" i="5"/>
  <c r="DMQ6" i="5"/>
  <c r="DMP6" i="5"/>
  <c r="DMO6" i="5"/>
  <c r="DMN6" i="5"/>
  <c r="DMM6" i="5"/>
  <c r="DML6" i="5"/>
  <c r="DMK6" i="5"/>
  <c r="DMJ6" i="5"/>
  <c r="DMI6" i="5"/>
  <c r="DMH6" i="5"/>
  <c r="DMG6" i="5"/>
  <c r="DMF6" i="5"/>
  <c r="DME6" i="5"/>
  <c r="DMD6" i="5"/>
  <c r="DMC6" i="5"/>
  <c r="DMB6" i="5"/>
  <c r="DMA6" i="5"/>
  <c r="DLZ6" i="5"/>
  <c r="DLY6" i="5"/>
  <c r="DLX6" i="5"/>
  <c r="DLW6" i="5"/>
  <c r="DLV6" i="5"/>
  <c r="DLU6" i="5"/>
  <c r="DLT6" i="5"/>
  <c r="DLS6" i="5"/>
  <c r="DLR6" i="5"/>
  <c r="DLQ6" i="5"/>
  <c r="DLP6" i="5"/>
  <c r="DLO6" i="5"/>
  <c r="DLN6" i="5"/>
  <c r="DLM6" i="5"/>
  <c r="DLL6" i="5"/>
  <c r="DLK6" i="5"/>
  <c r="DLJ6" i="5"/>
  <c r="DLI6" i="5"/>
  <c r="DLH6" i="5"/>
  <c r="DLG6" i="5"/>
  <c r="DLF6" i="5"/>
  <c r="DLE6" i="5"/>
  <c r="DLD6" i="5"/>
  <c r="DLC6" i="5"/>
  <c r="DLB6" i="5"/>
  <c r="DLA6" i="5"/>
  <c r="DKZ6" i="5"/>
  <c r="DKY6" i="5"/>
  <c r="DKX6" i="5"/>
  <c r="DKW6" i="5"/>
  <c r="DKV6" i="5"/>
  <c r="DKU6" i="5"/>
  <c r="DKT6" i="5"/>
  <c r="DKS6" i="5"/>
  <c r="DKR6" i="5"/>
  <c r="DKQ6" i="5"/>
  <c r="DKP6" i="5"/>
  <c r="DKO6" i="5"/>
  <c r="DKN6" i="5"/>
  <c r="DKM6" i="5"/>
  <c r="DKL6" i="5"/>
  <c r="DKK6" i="5"/>
  <c r="DKJ6" i="5"/>
  <c r="DKI6" i="5"/>
  <c r="DKH6" i="5"/>
  <c r="DKG6" i="5"/>
  <c r="DKF6" i="5"/>
  <c r="DKE6" i="5"/>
  <c r="DKD6" i="5"/>
  <c r="DKC6" i="5"/>
  <c r="DKB6" i="5"/>
  <c r="DKA6" i="5"/>
  <c r="DJZ6" i="5"/>
  <c r="DJY6" i="5"/>
  <c r="DJX6" i="5"/>
  <c r="DJW6" i="5"/>
  <c r="DJV6" i="5"/>
  <c r="DJU6" i="5"/>
  <c r="DJT6" i="5"/>
  <c r="DJS6" i="5"/>
  <c r="DJR6" i="5"/>
  <c r="DJQ6" i="5"/>
  <c r="DJP6" i="5"/>
  <c r="DJO6" i="5"/>
  <c r="DJN6" i="5"/>
  <c r="DJM6" i="5"/>
  <c r="DJL6" i="5"/>
  <c r="DJK6" i="5"/>
  <c r="DJJ6" i="5"/>
  <c r="DJI6" i="5"/>
  <c r="DJH6" i="5"/>
  <c r="DJG6" i="5"/>
  <c r="DJF6" i="5"/>
  <c r="DJE6" i="5"/>
  <c r="DJD6" i="5"/>
  <c r="DJC6" i="5"/>
  <c r="DJB6" i="5"/>
  <c r="DJA6" i="5"/>
  <c r="DIZ6" i="5"/>
  <c r="DIY6" i="5"/>
  <c r="DIX6" i="5"/>
  <c r="DIW6" i="5"/>
  <c r="DIV6" i="5"/>
  <c r="DIU6" i="5"/>
  <c r="DIT6" i="5"/>
  <c r="DIS6" i="5"/>
  <c r="DIR6" i="5"/>
  <c r="DIQ6" i="5"/>
  <c r="DIP6" i="5"/>
  <c r="DIO6" i="5"/>
  <c r="DIN6" i="5"/>
  <c r="DIM6" i="5"/>
  <c r="DIL6" i="5"/>
  <c r="DIK6" i="5"/>
  <c r="DIJ6" i="5"/>
  <c r="DII6" i="5"/>
  <c r="DIH6" i="5"/>
  <c r="DIG6" i="5"/>
  <c r="DIF6" i="5"/>
  <c r="DIE6" i="5"/>
  <c r="DID6" i="5"/>
  <c r="DIC6" i="5"/>
  <c r="DIB6" i="5"/>
  <c r="DIA6" i="5"/>
  <c r="DHZ6" i="5"/>
  <c r="DHY6" i="5"/>
  <c r="DHX6" i="5"/>
  <c r="DHW6" i="5"/>
  <c r="DHV6" i="5"/>
  <c r="DHU6" i="5"/>
  <c r="DHT6" i="5"/>
  <c r="DHS6" i="5"/>
  <c r="DHR6" i="5"/>
  <c r="DHQ6" i="5"/>
  <c r="DHP6" i="5"/>
  <c r="DHO6" i="5"/>
  <c r="DHN6" i="5"/>
  <c r="DHM6" i="5"/>
  <c r="DHL6" i="5"/>
  <c r="DHK6" i="5"/>
  <c r="DHJ6" i="5"/>
  <c r="DHI6" i="5"/>
  <c r="DHH6" i="5"/>
  <c r="DHG6" i="5"/>
  <c r="DHF6" i="5"/>
  <c r="DHE6" i="5"/>
  <c r="DHD6" i="5"/>
  <c r="DHC6" i="5"/>
  <c r="DHB6" i="5"/>
  <c r="DHA6" i="5"/>
  <c r="DGZ6" i="5"/>
  <c r="DGY6" i="5"/>
  <c r="DGX6" i="5"/>
  <c r="DGW6" i="5"/>
  <c r="DGV6" i="5"/>
  <c r="DGU6" i="5"/>
  <c r="DGT6" i="5"/>
  <c r="DGS6" i="5"/>
  <c r="DGR6" i="5"/>
  <c r="DGQ6" i="5"/>
  <c r="DGP6" i="5"/>
  <c r="DGO6" i="5"/>
  <c r="DGN6" i="5"/>
  <c r="DGM6" i="5"/>
  <c r="DGL6" i="5"/>
  <c r="DGK6" i="5"/>
  <c r="DGJ6" i="5"/>
  <c r="DGI6" i="5"/>
  <c r="DGH6" i="5"/>
  <c r="DGG6" i="5"/>
  <c r="DGF6" i="5"/>
  <c r="DGE6" i="5"/>
  <c r="DGD6" i="5"/>
  <c r="DGC6" i="5"/>
  <c r="DGB6" i="5"/>
  <c r="DGA6" i="5"/>
  <c r="DFZ6" i="5"/>
  <c r="DFY6" i="5"/>
  <c r="DFX6" i="5"/>
  <c r="DFW6" i="5"/>
  <c r="DFV6" i="5"/>
  <c r="DFU6" i="5"/>
  <c r="DFT6" i="5"/>
  <c r="DFS6" i="5"/>
  <c r="DFR6" i="5"/>
  <c r="DFQ6" i="5"/>
  <c r="DFP6" i="5"/>
  <c r="DFO6" i="5"/>
  <c r="DFN6" i="5"/>
  <c r="DFM6" i="5"/>
  <c r="DFL6" i="5"/>
  <c r="DFK6" i="5"/>
  <c r="DFJ6" i="5"/>
  <c r="DFI6" i="5"/>
  <c r="DFH6" i="5"/>
  <c r="DFG6" i="5"/>
  <c r="DFF6" i="5"/>
  <c r="DFE6" i="5"/>
  <c r="DFD6" i="5"/>
  <c r="DFC6" i="5"/>
  <c r="DFB6" i="5"/>
  <c r="DFA6" i="5"/>
  <c r="DEZ6" i="5"/>
  <c r="DEY6" i="5"/>
  <c r="DEX6" i="5"/>
  <c r="DEW6" i="5"/>
  <c r="DEV6" i="5"/>
  <c r="DEU6" i="5"/>
  <c r="DET6" i="5"/>
  <c r="DES6" i="5"/>
  <c r="DER6" i="5"/>
  <c r="DEQ6" i="5"/>
  <c r="DEP6" i="5"/>
  <c r="DEO6" i="5"/>
  <c r="DEN6" i="5"/>
  <c r="DEM6" i="5"/>
  <c r="DEL6" i="5"/>
  <c r="DEK6" i="5"/>
  <c r="DEJ6" i="5"/>
  <c r="DEI6" i="5"/>
  <c r="DEH6" i="5"/>
  <c r="DEG6" i="5"/>
  <c r="DEF6" i="5"/>
  <c r="DEE6" i="5"/>
  <c r="DED6" i="5"/>
  <c r="DEC6" i="5"/>
  <c r="DEB6" i="5"/>
  <c r="DEA6" i="5"/>
  <c r="DDZ6" i="5"/>
  <c r="DDY6" i="5"/>
  <c r="DDX6" i="5"/>
  <c r="DDW6" i="5"/>
  <c r="DDV6" i="5"/>
  <c r="DDU6" i="5"/>
  <c r="DDT6" i="5"/>
  <c r="DDS6" i="5"/>
  <c r="DDR6" i="5"/>
  <c r="DDQ6" i="5"/>
  <c r="DDP6" i="5"/>
  <c r="DDO6" i="5"/>
  <c r="DDN6" i="5"/>
  <c r="DDM6" i="5"/>
  <c r="DDL6" i="5"/>
  <c r="DDK6" i="5"/>
  <c r="DDJ6" i="5"/>
  <c r="DDI6" i="5"/>
  <c r="DDH6" i="5"/>
  <c r="DDG6" i="5"/>
  <c r="DDF6" i="5"/>
  <c r="DDE6" i="5"/>
  <c r="DDD6" i="5"/>
  <c r="DDC6" i="5"/>
  <c r="DDB6" i="5"/>
  <c r="DDA6" i="5"/>
  <c r="DCZ6" i="5"/>
  <c r="DCY6" i="5"/>
  <c r="DCX6" i="5"/>
  <c r="DCW6" i="5"/>
  <c r="DCV6" i="5"/>
  <c r="DCU6" i="5"/>
  <c r="DCT6" i="5"/>
  <c r="DCS6" i="5"/>
  <c r="DCR6" i="5"/>
  <c r="DCQ6" i="5"/>
  <c r="DCP6" i="5"/>
  <c r="DCO6" i="5"/>
  <c r="DCN6" i="5"/>
  <c r="DCM6" i="5"/>
  <c r="DCL6" i="5"/>
  <c r="DCK6" i="5"/>
  <c r="DCJ6" i="5"/>
  <c r="DCI6" i="5"/>
  <c r="DCH6" i="5"/>
  <c r="DCG6" i="5"/>
  <c r="DCF6" i="5"/>
  <c r="DCE6" i="5"/>
  <c r="DCD6" i="5"/>
  <c r="DCC6" i="5"/>
  <c r="DCB6" i="5"/>
  <c r="DCA6" i="5"/>
  <c r="DBZ6" i="5"/>
  <c r="DBY6" i="5"/>
  <c r="DBX6" i="5"/>
  <c r="DBW6" i="5"/>
  <c r="DBV6" i="5"/>
  <c r="DBU6" i="5"/>
  <c r="DBT6" i="5"/>
  <c r="DBS6" i="5"/>
  <c r="DBR6" i="5"/>
  <c r="DBQ6" i="5"/>
  <c r="DBP6" i="5"/>
  <c r="DBO6" i="5"/>
  <c r="DBN6" i="5"/>
  <c r="DBM6" i="5"/>
  <c r="DBL6" i="5"/>
  <c r="DBK6" i="5"/>
  <c r="DBJ6" i="5"/>
  <c r="DBI6" i="5"/>
  <c r="DBH6" i="5"/>
  <c r="DBG6" i="5"/>
  <c r="DBF6" i="5"/>
  <c r="DBE6" i="5"/>
  <c r="DBD6" i="5"/>
  <c r="DBC6" i="5"/>
  <c r="DBB6" i="5"/>
  <c r="DBA6" i="5"/>
  <c r="DAZ6" i="5"/>
  <c r="DAY6" i="5"/>
  <c r="DAX6" i="5"/>
  <c r="DAW6" i="5"/>
  <c r="DAV6" i="5"/>
  <c r="DAU6" i="5"/>
  <c r="DAT6" i="5"/>
  <c r="DAS6" i="5"/>
  <c r="DAR6" i="5"/>
  <c r="DAQ6" i="5"/>
  <c r="DAP6" i="5"/>
  <c r="DAO6" i="5"/>
  <c r="DAN6" i="5"/>
  <c r="DAM6" i="5"/>
  <c r="DAL6" i="5"/>
  <c r="DAK6" i="5"/>
  <c r="DAJ6" i="5"/>
  <c r="DAI6" i="5"/>
  <c r="DAH6" i="5"/>
  <c r="DAG6" i="5"/>
  <c r="DAF6" i="5"/>
  <c r="DAE6" i="5"/>
  <c r="DAD6" i="5"/>
  <c r="DAC6" i="5"/>
  <c r="DAB6" i="5"/>
  <c r="DAA6" i="5"/>
  <c r="CZZ6" i="5"/>
  <c r="CZY6" i="5"/>
  <c r="CZX6" i="5"/>
  <c r="CZW6" i="5"/>
  <c r="CZV6" i="5"/>
  <c r="CZU6" i="5"/>
  <c r="CZT6" i="5"/>
  <c r="CZS6" i="5"/>
  <c r="CZR6" i="5"/>
  <c r="CZQ6" i="5"/>
  <c r="CZP6" i="5"/>
  <c r="CZO6" i="5"/>
  <c r="CZN6" i="5"/>
  <c r="CZM6" i="5"/>
  <c r="CZL6" i="5"/>
  <c r="CZK6" i="5"/>
  <c r="CZJ6" i="5"/>
  <c r="CZI6" i="5"/>
  <c r="CZH6" i="5"/>
  <c r="CZG6" i="5"/>
  <c r="CZF6" i="5"/>
  <c r="CZE6" i="5"/>
  <c r="CZD6" i="5"/>
  <c r="CZC6" i="5"/>
  <c r="CZB6" i="5"/>
  <c r="CZA6" i="5"/>
  <c r="CYZ6" i="5"/>
  <c r="CYY6" i="5"/>
  <c r="CYX6" i="5"/>
  <c r="CYW6" i="5"/>
  <c r="CYV6" i="5"/>
  <c r="CYU6" i="5"/>
  <c r="CYT6" i="5"/>
  <c r="CYS6" i="5"/>
  <c r="CYR6" i="5"/>
  <c r="CYQ6" i="5"/>
  <c r="CYP6" i="5"/>
  <c r="CYO6" i="5"/>
  <c r="CYN6" i="5"/>
  <c r="CYM6" i="5"/>
  <c r="CYL6" i="5"/>
  <c r="CYK6" i="5"/>
  <c r="CYJ6" i="5"/>
  <c r="CYI6" i="5"/>
  <c r="CYH6" i="5"/>
  <c r="CYG6" i="5"/>
  <c r="CYF6" i="5"/>
  <c r="CYE6" i="5"/>
  <c r="CYD6" i="5"/>
  <c r="CYC6" i="5"/>
  <c r="CYB6" i="5"/>
  <c r="CYA6" i="5"/>
  <c r="CXZ6" i="5"/>
  <c r="CXY6" i="5"/>
  <c r="CXX6" i="5"/>
  <c r="CXW6" i="5"/>
  <c r="CXV6" i="5"/>
  <c r="CXU6" i="5"/>
  <c r="CXT6" i="5"/>
  <c r="CXS6" i="5"/>
  <c r="CXR6" i="5"/>
  <c r="CXQ6" i="5"/>
  <c r="CXP6" i="5"/>
  <c r="CXO6" i="5"/>
  <c r="CXN6" i="5"/>
  <c r="CXM6" i="5"/>
  <c r="CXL6" i="5"/>
  <c r="CXK6" i="5"/>
  <c r="CXJ6" i="5"/>
  <c r="CXI6" i="5"/>
  <c r="CXH6" i="5"/>
  <c r="CXG6" i="5"/>
  <c r="CXF6" i="5"/>
  <c r="CXE6" i="5"/>
  <c r="CXD6" i="5"/>
  <c r="CXC6" i="5"/>
  <c r="CXB6" i="5"/>
  <c r="CXA6" i="5"/>
  <c r="CWZ6" i="5"/>
  <c r="CWY6" i="5"/>
  <c r="CWX6" i="5"/>
  <c r="CWW6" i="5"/>
  <c r="CWV6" i="5"/>
  <c r="CWU6" i="5"/>
  <c r="CWT6" i="5"/>
  <c r="CWS6" i="5"/>
  <c r="CWR6" i="5"/>
  <c r="CWQ6" i="5"/>
  <c r="CWP6" i="5"/>
  <c r="CWO6" i="5"/>
  <c r="CWN6" i="5"/>
  <c r="CWM6" i="5"/>
  <c r="CWL6" i="5"/>
  <c r="CWK6" i="5"/>
  <c r="CWJ6" i="5"/>
  <c r="CWI6" i="5"/>
  <c r="CWH6" i="5"/>
  <c r="CWG6" i="5"/>
  <c r="CWF6" i="5"/>
  <c r="CWE6" i="5"/>
  <c r="CWD6" i="5"/>
  <c r="CWC6" i="5"/>
  <c r="CWB6" i="5"/>
  <c r="CWA6" i="5"/>
  <c r="CVZ6" i="5"/>
  <c r="CVY6" i="5"/>
  <c r="CVX6" i="5"/>
  <c r="CVW6" i="5"/>
  <c r="CVV6" i="5"/>
  <c r="CVU6" i="5"/>
  <c r="CVT6" i="5"/>
  <c r="CVS6" i="5"/>
  <c r="CVR6" i="5"/>
  <c r="CVQ6" i="5"/>
  <c r="CVP6" i="5"/>
  <c r="CVO6" i="5"/>
  <c r="CVN6" i="5"/>
  <c r="CVM6" i="5"/>
  <c r="CVL6" i="5"/>
  <c r="CVK6" i="5"/>
  <c r="CVJ6" i="5"/>
  <c r="CVI6" i="5"/>
  <c r="CVH6" i="5"/>
  <c r="CVG6" i="5"/>
  <c r="CVF6" i="5"/>
  <c r="CVE6" i="5"/>
  <c r="CVD6" i="5"/>
  <c r="CVC6" i="5"/>
  <c r="CVB6" i="5"/>
  <c r="CVA6" i="5"/>
  <c r="CUZ6" i="5"/>
  <c r="CUY6" i="5"/>
  <c r="CUX6" i="5"/>
  <c r="CUW6" i="5"/>
  <c r="CUV6" i="5"/>
  <c r="CUU6" i="5"/>
  <c r="CUT6" i="5"/>
  <c r="CUS6" i="5"/>
  <c r="CUR6" i="5"/>
  <c r="CUQ6" i="5"/>
  <c r="CUP6" i="5"/>
  <c r="CUO6" i="5"/>
  <c r="CUN6" i="5"/>
  <c r="CUM6" i="5"/>
  <c r="CUL6" i="5"/>
  <c r="CUK6" i="5"/>
  <c r="CUJ6" i="5"/>
  <c r="CUI6" i="5"/>
  <c r="CUH6" i="5"/>
  <c r="CUG6" i="5"/>
  <c r="CUF6" i="5"/>
  <c r="CUE6" i="5"/>
  <c r="CUD6" i="5"/>
  <c r="CUC6" i="5"/>
  <c r="CUB6" i="5"/>
  <c r="CUA6" i="5"/>
  <c r="CTZ6" i="5"/>
  <c r="CTY6" i="5"/>
  <c r="CTX6" i="5"/>
  <c r="CTW6" i="5"/>
  <c r="CTV6" i="5"/>
  <c r="CTU6" i="5"/>
  <c r="CTT6" i="5"/>
  <c r="CTS6" i="5"/>
  <c r="CTR6" i="5"/>
  <c r="CTQ6" i="5"/>
  <c r="CTP6" i="5"/>
  <c r="CTO6" i="5"/>
  <c r="CTN6" i="5"/>
  <c r="CTM6" i="5"/>
  <c r="CTL6" i="5"/>
  <c r="CTK6" i="5"/>
  <c r="CTJ6" i="5"/>
  <c r="CTI6" i="5"/>
  <c r="CTH6" i="5"/>
  <c r="CTG6" i="5"/>
  <c r="CTF6" i="5"/>
  <c r="CTE6" i="5"/>
  <c r="CTD6" i="5"/>
  <c r="CTC6" i="5"/>
  <c r="CTB6" i="5"/>
  <c r="CTA6" i="5"/>
  <c r="CSZ6" i="5"/>
  <c r="CSY6" i="5"/>
  <c r="CSX6" i="5"/>
  <c r="CSW6" i="5"/>
  <c r="CSV6" i="5"/>
  <c r="CSU6" i="5"/>
  <c r="CST6" i="5"/>
  <c r="CSS6" i="5"/>
  <c r="CSR6" i="5"/>
  <c r="CSQ6" i="5"/>
  <c r="CSP6" i="5"/>
  <c r="CSO6" i="5"/>
  <c r="CSN6" i="5"/>
  <c r="CSM6" i="5"/>
  <c r="CSL6" i="5"/>
  <c r="CSK6" i="5"/>
  <c r="CSJ6" i="5"/>
  <c r="CSI6" i="5"/>
  <c r="CSH6" i="5"/>
  <c r="CSG6" i="5"/>
  <c r="CSF6" i="5"/>
  <c r="CSE6" i="5"/>
  <c r="CSD6" i="5"/>
  <c r="CSC6" i="5"/>
  <c r="CSB6" i="5"/>
  <c r="CSA6" i="5"/>
  <c r="CRZ6" i="5"/>
  <c r="CRY6" i="5"/>
  <c r="CRX6" i="5"/>
  <c r="CRW6" i="5"/>
  <c r="CRV6" i="5"/>
  <c r="CRU6" i="5"/>
  <c r="CRT6" i="5"/>
  <c r="CRS6" i="5"/>
  <c r="CRR6" i="5"/>
  <c r="CRQ6" i="5"/>
  <c r="CRP6" i="5"/>
  <c r="CRO6" i="5"/>
  <c r="CRN6" i="5"/>
  <c r="CRM6" i="5"/>
  <c r="CRL6" i="5"/>
  <c r="CRK6" i="5"/>
  <c r="CRJ6" i="5"/>
  <c r="CRI6" i="5"/>
  <c r="CRH6" i="5"/>
  <c r="CRG6" i="5"/>
  <c r="CRF6" i="5"/>
  <c r="CRE6" i="5"/>
  <c r="CRD6" i="5"/>
  <c r="CRC6" i="5"/>
  <c r="CRB6" i="5"/>
  <c r="CRA6" i="5"/>
  <c r="CQZ6" i="5"/>
  <c r="CQY6" i="5"/>
  <c r="CQX6" i="5"/>
  <c r="CQW6" i="5"/>
  <c r="CQV6" i="5"/>
  <c r="CQU6" i="5"/>
  <c r="CQT6" i="5"/>
  <c r="CQS6" i="5"/>
  <c r="CQR6" i="5"/>
  <c r="CQQ6" i="5"/>
  <c r="CQP6" i="5"/>
  <c r="CQO6" i="5"/>
  <c r="CQN6" i="5"/>
  <c r="CQM6" i="5"/>
  <c r="CQL6" i="5"/>
  <c r="CQK6" i="5"/>
  <c r="CQJ6" i="5"/>
  <c r="CQI6" i="5"/>
  <c r="CQH6" i="5"/>
  <c r="CQG6" i="5"/>
  <c r="CQF6" i="5"/>
  <c r="CQE6" i="5"/>
  <c r="CQD6" i="5"/>
  <c r="CQC6" i="5"/>
  <c r="CQB6" i="5"/>
  <c r="CQA6" i="5"/>
  <c r="CPZ6" i="5"/>
  <c r="CPY6" i="5"/>
  <c r="CPX6" i="5"/>
  <c r="CPW6" i="5"/>
  <c r="CPV6" i="5"/>
  <c r="CPU6" i="5"/>
  <c r="CPT6" i="5"/>
  <c r="CPS6" i="5"/>
  <c r="CPR6" i="5"/>
  <c r="CPQ6" i="5"/>
  <c r="CPP6" i="5"/>
  <c r="CPO6" i="5"/>
  <c r="CPN6" i="5"/>
  <c r="CPM6" i="5"/>
  <c r="CPL6" i="5"/>
  <c r="CPK6" i="5"/>
  <c r="CPJ6" i="5"/>
  <c r="CPI6" i="5"/>
  <c r="CPH6" i="5"/>
  <c r="CPG6" i="5"/>
  <c r="CPF6" i="5"/>
  <c r="CPE6" i="5"/>
  <c r="CPD6" i="5"/>
  <c r="CPC6" i="5"/>
  <c r="CPB6" i="5"/>
  <c r="CPA6" i="5"/>
  <c r="COZ6" i="5"/>
  <c r="COY6" i="5"/>
  <c r="COX6" i="5"/>
  <c r="COW6" i="5"/>
  <c r="COV6" i="5"/>
  <c r="COU6" i="5"/>
  <c r="COT6" i="5"/>
  <c r="COS6" i="5"/>
  <c r="COR6" i="5"/>
  <c r="COQ6" i="5"/>
  <c r="COP6" i="5"/>
  <c r="COO6" i="5"/>
  <c r="CON6" i="5"/>
  <c r="COM6" i="5"/>
  <c r="COL6" i="5"/>
  <c r="COK6" i="5"/>
  <c r="COJ6" i="5"/>
  <c r="COI6" i="5"/>
  <c r="COH6" i="5"/>
  <c r="COG6" i="5"/>
  <c r="COF6" i="5"/>
  <c r="COE6" i="5"/>
  <c r="COD6" i="5"/>
  <c r="COC6" i="5"/>
  <c r="COB6" i="5"/>
  <c r="COA6" i="5"/>
  <c r="CNZ6" i="5"/>
  <c r="CNY6" i="5"/>
  <c r="CNX6" i="5"/>
  <c r="CNW6" i="5"/>
  <c r="CNV6" i="5"/>
  <c r="CNU6" i="5"/>
  <c r="CNT6" i="5"/>
  <c r="CNS6" i="5"/>
  <c r="CNR6" i="5"/>
  <c r="CNQ6" i="5"/>
  <c r="CNP6" i="5"/>
  <c r="CNO6" i="5"/>
  <c r="CNN6" i="5"/>
  <c r="CNM6" i="5"/>
  <c r="CNL6" i="5"/>
  <c r="CNK6" i="5"/>
  <c r="CNJ6" i="5"/>
  <c r="CNI6" i="5"/>
  <c r="CNH6" i="5"/>
  <c r="CNG6" i="5"/>
  <c r="CNF6" i="5"/>
  <c r="CNE6" i="5"/>
  <c r="CND6" i="5"/>
  <c r="CNC6" i="5"/>
  <c r="CNB6" i="5"/>
  <c r="CNA6" i="5"/>
  <c r="CMZ6" i="5"/>
  <c r="CMY6" i="5"/>
  <c r="CMX6" i="5"/>
  <c r="CMW6" i="5"/>
  <c r="CMV6" i="5"/>
  <c r="CMU6" i="5"/>
  <c r="CMT6" i="5"/>
  <c r="CMS6" i="5"/>
  <c r="CMR6" i="5"/>
  <c r="CMQ6" i="5"/>
  <c r="CMP6" i="5"/>
  <c r="CMO6" i="5"/>
  <c r="CMN6" i="5"/>
  <c r="CMM6" i="5"/>
  <c r="CML6" i="5"/>
  <c r="CMK6" i="5"/>
  <c r="CMJ6" i="5"/>
  <c r="CMI6" i="5"/>
  <c r="CMH6" i="5"/>
  <c r="CMG6" i="5"/>
  <c r="CMF6" i="5"/>
  <c r="CME6" i="5"/>
  <c r="CMD6" i="5"/>
  <c r="CMC6" i="5"/>
  <c r="CMB6" i="5"/>
  <c r="CMA6" i="5"/>
  <c r="CLZ6" i="5"/>
  <c r="CLY6" i="5"/>
  <c r="CLX6" i="5"/>
  <c r="CLW6" i="5"/>
  <c r="CLV6" i="5"/>
  <c r="CLU6" i="5"/>
  <c r="CLT6" i="5"/>
  <c r="CLS6" i="5"/>
  <c r="CLR6" i="5"/>
  <c r="CLQ6" i="5"/>
  <c r="CLP6" i="5"/>
  <c r="CLO6" i="5"/>
  <c r="CLN6" i="5"/>
  <c r="CLM6" i="5"/>
  <c r="CLL6" i="5"/>
  <c r="CLK6" i="5"/>
  <c r="CLJ6" i="5"/>
  <c r="CLI6" i="5"/>
  <c r="CLH6" i="5"/>
  <c r="CLG6" i="5"/>
  <c r="CLF6" i="5"/>
  <c r="CLE6" i="5"/>
  <c r="CLD6" i="5"/>
  <c r="CLC6" i="5"/>
  <c r="CLB6" i="5"/>
  <c r="CLA6" i="5"/>
  <c r="CKZ6" i="5"/>
  <c r="CKY6" i="5"/>
  <c r="CKX6" i="5"/>
  <c r="CKW6" i="5"/>
  <c r="CKV6" i="5"/>
  <c r="CKU6" i="5"/>
  <c r="CKT6" i="5"/>
  <c r="CKS6" i="5"/>
  <c r="CKR6" i="5"/>
  <c r="CKQ6" i="5"/>
  <c r="CKP6" i="5"/>
  <c r="CKO6" i="5"/>
  <c r="CKN6" i="5"/>
  <c r="CKM6" i="5"/>
  <c r="CKL6" i="5"/>
  <c r="CKK6" i="5"/>
  <c r="CKJ6" i="5"/>
  <c r="CKI6" i="5"/>
  <c r="CKH6" i="5"/>
  <c r="CKG6" i="5"/>
  <c r="CKF6" i="5"/>
  <c r="CKE6" i="5"/>
  <c r="CKD6" i="5"/>
  <c r="CKC6" i="5"/>
  <c r="CKB6" i="5"/>
  <c r="CKA6" i="5"/>
  <c r="CJZ6" i="5"/>
  <c r="CJY6" i="5"/>
  <c r="CJX6" i="5"/>
  <c r="CJW6" i="5"/>
  <c r="CJV6" i="5"/>
  <c r="CJU6" i="5"/>
  <c r="CJT6" i="5"/>
  <c r="CJS6" i="5"/>
  <c r="CJR6" i="5"/>
  <c r="CJQ6" i="5"/>
  <c r="CJP6" i="5"/>
  <c r="CJO6" i="5"/>
  <c r="CJN6" i="5"/>
  <c r="CJM6" i="5"/>
  <c r="CJL6" i="5"/>
  <c r="CJK6" i="5"/>
  <c r="CJJ6" i="5"/>
  <c r="CJI6" i="5"/>
  <c r="CJH6" i="5"/>
  <c r="CJG6" i="5"/>
  <c r="CJF6" i="5"/>
  <c r="CJE6" i="5"/>
  <c r="CJD6" i="5"/>
  <c r="CJC6" i="5"/>
  <c r="CJB6" i="5"/>
  <c r="CJA6" i="5"/>
  <c r="CIZ6" i="5"/>
  <c r="CIY6" i="5"/>
  <c r="CIX6" i="5"/>
  <c r="CIW6" i="5"/>
  <c r="CIV6" i="5"/>
  <c r="CIU6" i="5"/>
  <c r="CIT6" i="5"/>
  <c r="CIS6" i="5"/>
  <c r="CIR6" i="5"/>
  <c r="CIQ6" i="5"/>
  <c r="CIP6" i="5"/>
  <c r="CIO6" i="5"/>
  <c r="CIN6" i="5"/>
  <c r="CIM6" i="5"/>
  <c r="CIL6" i="5"/>
  <c r="CIK6" i="5"/>
  <c r="CIJ6" i="5"/>
  <c r="CII6" i="5"/>
  <c r="CIH6" i="5"/>
  <c r="CIG6" i="5"/>
  <c r="CIF6" i="5"/>
  <c r="CIE6" i="5"/>
  <c r="CID6" i="5"/>
  <c r="CIC6" i="5"/>
  <c r="CIB6" i="5"/>
  <c r="CIA6" i="5"/>
  <c r="CHZ6" i="5"/>
  <c r="CHY6" i="5"/>
  <c r="CHX6" i="5"/>
  <c r="CHW6" i="5"/>
  <c r="CHV6" i="5"/>
  <c r="CHU6" i="5"/>
  <c r="CHT6" i="5"/>
  <c r="CHS6" i="5"/>
  <c r="CHR6" i="5"/>
  <c r="CHQ6" i="5"/>
  <c r="CHP6" i="5"/>
  <c r="CHO6" i="5"/>
  <c r="CHN6" i="5"/>
  <c r="CHM6" i="5"/>
  <c r="CHL6" i="5"/>
  <c r="CHK6" i="5"/>
  <c r="CHJ6" i="5"/>
  <c r="CHI6" i="5"/>
  <c r="CHH6" i="5"/>
  <c r="CHG6" i="5"/>
  <c r="CHF6" i="5"/>
  <c r="CHE6" i="5"/>
  <c r="CHD6" i="5"/>
  <c r="CHC6" i="5"/>
  <c r="CHB6" i="5"/>
  <c r="CHA6" i="5"/>
  <c r="CGZ6" i="5"/>
  <c r="CGY6" i="5"/>
  <c r="CGX6" i="5"/>
  <c r="CGW6" i="5"/>
  <c r="CGV6" i="5"/>
  <c r="CGU6" i="5"/>
  <c r="CGT6" i="5"/>
  <c r="CGS6" i="5"/>
  <c r="CGR6" i="5"/>
  <c r="CGQ6" i="5"/>
  <c r="CGP6" i="5"/>
  <c r="CGO6" i="5"/>
  <c r="CGN6" i="5"/>
  <c r="CGM6" i="5"/>
  <c r="CGL6" i="5"/>
  <c r="CGK6" i="5"/>
  <c r="CGJ6" i="5"/>
  <c r="CGI6" i="5"/>
  <c r="CGH6" i="5"/>
  <c r="CGG6" i="5"/>
  <c r="CGF6" i="5"/>
  <c r="CGE6" i="5"/>
  <c r="CGD6" i="5"/>
  <c r="CGC6" i="5"/>
  <c r="CGB6" i="5"/>
  <c r="CGA6" i="5"/>
  <c r="CFZ6" i="5"/>
  <c r="CFY6" i="5"/>
  <c r="CFX6" i="5"/>
  <c r="CFW6" i="5"/>
  <c r="CFV6" i="5"/>
  <c r="CFU6" i="5"/>
  <c r="CFT6" i="5"/>
  <c r="CFS6" i="5"/>
  <c r="CFR6" i="5"/>
  <c r="CFQ6" i="5"/>
  <c r="CFP6" i="5"/>
  <c r="CFO6" i="5"/>
  <c r="CFN6" i="5"/>
  <c r="CFM6" i="5"/>
  <c r="CFL6" i="5"/>
  <c r="CFK6" i="5"/>
  <c r="CFJ6" i="5"/>
  <c r="CFI6" i="5"/>
  <c r="CFH6" i="5"/>
  <c r="CFG6" i="5"/>
  <c r="CFF6" i="5"/>
  <c r="CFE6" i="5"/>
  <c r="CFD6" i="5"/>
  <c r="CFC6" i="5"/>
  <c r="CFB6" i="5"/>
  <c r="CFA6" i="5"/>
  <c r="CEZ6" i="5"/>
  <c r="CEY6" i="5"/>
  <c r="CEX6" i="5"/>
  <c r="CEW6" i="5"/>
  <c r="CEV6" i="5"/>
  <c r="CEU6" i="5"/>
  <c r="CET6" i="5"/>
  <c r="CES6" i="5"/>
  <c r="CER6" i="5"/>
  <c r="CEQ6" i="5"/>
  <c r="CEP6" i="5"/>
  <c r="CEO6" i="5"/>
  <c r="CEN6" i="5"/>
  <c r="CEM6" i="5"/>
  <c r="CEL6" i="5"/>
  <c r="CEK6" i="5"/>
  <c r="CEJ6" i="5"/>
  <c r="CEI6" i="5"/>
  <c r="CEH6" i="5"/>
  <c r="CEG6" i="5"/>
  <c r="CEF6" i="5"/>
  <c r="CEE6" i="5"/>
  <c r="CED6" i="5"/>
  <c r="CEC6" i="5"/>
  <c r="CEB6" i="5"/>
  <c r="CEA6" i="5"/>
  <c r="CDZ6" i="5"/>
  <c r="CDY6" i="5"/>
  <c r="CDX6" i="5"/>
  <c r="CDW6" i="5"/>
  <c r="CDV6" i="5"/>
  <c r="CDU6" i="5"/>
  <c r="CDT6" i="5"/>
  <c r="CDS6" i="5"/>
  <c r="CDR6" i="5"/>
  <c r="CDQ6" i="5"/>
  <c r="CDP6" i="5"/>
  <c r="CDO6" i="5"/>
  <c r="CDN6" i="5"/>
  <c r="CDM6" i="5"/>
  <c r="CDL6" i="5"/>
  <c r="CDK6" i="5"/>
  <c r="CDJ6" i="5"/>
  <c r="CDI6" i="5"/>
  <c r="CDH6" i="5"/>
  <c r="CDG6" i="5"/>
  <c r="CDF6" i="5"/>
  <c r="CDE6" i="5"/>
  <c r="CDD6" i="5"/>
  <c r="CDC6" i="5"/>
  <c r="CDB6" i="5"/>
  <c r="CDA6" i="5"/>
  <c r="CCZ6" i="5"/>
  <c r="CCY6" i="5"/>
  <c r="CCX6" i="5"/>
  <c r="CCW6" i="5"/>
  <c r="CCV6" i="5"/>
  <c r="CCU6" i="5"/>
  <c r="CCT6" i="5"/>
  <c r="CCS6" i="5"/>
  <c r="CCR6" i="5"/>
  <c r="CCQ6" i="5"/>
  <c r="CCP6" i="5"/>
  <c r="CCO6" i="5"/>
  <c r="CCN6" i="5"/>
  <c r="CCM6" i="5"/>
  <c r="CCL6" i="5"/>
  <c r="CCK6" i="5"/>
  <c r="CCJ6" i="5"/>
  <c r="CCI6" i="5"/>
  <c r="CCH6" i="5"/>
  <c r="CCG6" i="5"/>
  <c r="CCF6" i="5"/>
  <c r="CCE6" i="5"/>
  <c r="CCD6" i="5"/>
  <c r="CCC6" i="5"/>
  <c r="CCB6" i="5"/>
  <c r="CCA6" i="5"/>
  <c r="CBZ6" i="5"/>
  <c r="CBY6" i="5"/>
  <c r="CBX6" i="5"/>
  <c r="CBW6" i="5"/>
  <c r="CBV6" i="5"/>
  <c r="CBU6" i="5"/>
  <c r="CBT6" i="5"/>
  <c r="CBS6" i="5"/>
  <c r="CBR6" i="5"/>
  <c r="CBQ6" i="5"/>
  <c r="CBP6" i="5"/>
  <c r="CBO6" i="5"/>
  <c r="CBN6" i="5"/>
  <c r="CBM6" i="5"/>
  <c r="CBL6" i="5"/>
  <c r="CBK6" i="5"/>
  <c r="CBJ6" i="5"/>
  <c r="CBI6" i="5"/>
  <c r="CBH6" i="5"/>
  <c r="CBG6" i="5"/>
  <c r="CBF6" i="5"/>
  <c r="CBE6" i="5"/>
  <c r="CBD6" i="5"/>
  <c r="CBC6" i="5"/>
  <c r="CBB6" i="5"/>
  <c r="CBA6" i="5"/>
  <c r="CAZ6" i="5"/>
  <c r="CAY6" i="5"/>
  <c r="CAX6" i="5"/>
  <c r="CAW6" i="5"/>
  <c r="CAV6" i="5"/>
  <c r="CAU6" i="5"/>
  <c r="CAT6" i="5"/>
  <c r="CAS6" i="5"/>
  <c r="CAR6" i="5"/>
  <c r="CAQ6" i="5"/>
  <c r="CAP6" i="5"/>
  <c r="CAO6" i="5"/>
  <c r="CAN6" i="5"/>
  <c r="CAM6" i="5"/>
  <c r="CAL6" i="5"/>
  <c r="CAK6" i="5"/>
  <c r="CAJ6" i="5"/>
  <c r="CAI6" i="5"/>
  <c r="CAH6" i="5"/>
  <c r="CAG6" i="5"/>
  <c r="CAF6" i="5"/>
  <c r="CAE6" i="5"/>
  <c r="CAD6" i="5"/>
  <c r="CAC6" i="5"/>
  <c r="CAB6" i="5"/>
  <c r="CAA6" i="5"/>
  <c r="BZZ6" i="5"/>
  <c r="BZY6" i="5"/>
  <c r="BZX6" i="5"/>
  <c r="BZW6" i="5"/>
  <c r="BZV6" i="5"/>
  <c r="BZU6" i="5"/>
  <c r="BZT6" i="5"/>
  <c r="BZS6" i="5"/>
  <c r="BZR6" i="5"/>
  <c r="BZQ6" i="5"/>
  <c r="BZP6" i="5"/>
  <c r="BZO6" i="5"/>
  <c r="BZN6" i="5"/>
  <c r="BZM6" i="5"/>
  <c r="BZL6" i="5"/>
  <c r="BZK6" i="5"/>
  <c r="BZJ6" i="5"/>
  <c r="BZI6" i="5"/>
  <c r="BZH6" i="5"/>
  <c r="BZG6" i="5"/>
  <c r="BZF6" i="5"/>
  <c r="BZE6" i="5"/>
  <c r="BZD6" i="5"/>
  <c r="BZC6" i="5"/>
  <c r="BZB6" i="5"/>
  <c r="BZA6" i="5"/>
  <c r="BYZ6" i="5"/>
  <c r="BYY6" i="5"/>
  <c r="BYX6" i="5"/>
  <c r="BYW6" i="5"/>
  <c r="BYV6" i="5"/>
  <c r="BYU6" i="5"/>
  <c r="BYT6" i="5"/>
  <c r="BYS6" i="5"/>
  <c r="BYR6" i="5"/>
  <c r="BYQ6" i="5"/>
  <c r="BYP6" i="5"/>
  <c r="BYO6" i="5"/>
  <c r="BYN6" i="5"/>
  <c r="BYM6" i="5"/>
  <c r="BYL6" i="5"/>
  <c r="BYK6" i="5"/>
  <c r="BYJ6" i="5"/>
  <c r="BYI6" i="5"/>
  <c r="BYH6" i="5"/>
  <c r="BYG6" i="5"/>
  <c r="BYF6" i="5"/>
  <c r="BYE6" i="5"/>
  <c r="BYD6" i="5"/>
  <c r="BYC6" i="5"/>
  <c r="BYB6" i="5"/>
  <c r="BYA6" i="5"/>
  <c r="BXZ6" i="5"/>
  <c r="BXY6" i="5"/>
  <c r="BXX6" i="5"/>
  <c r="BXW6" i="5"/>
  <c r="BXV6" i="5"/>
  <c r="BXU6" i="5"/>
  <c r="BXT6" i="5"/>
  <c r="BXS6" i="5"/>
  <c r="BXR6" i="5"/>
  <c r="BXQ6" i="5"/>
  <c r="BXP6" i="5"/>
  <c r="BXO6" i="5"/>
  <c r="BXN6" i="5"/>
  <c r="BXM6" i="5"/>
  <c r="BXL6" i="5"/>
  <c r="BXK6" i="5"/>
  <c r="BXJ6" i="5"/>
  <c r="BXI6" i="5"/>
  <c r="BXH6" i="5"/>
  <c r="BXG6" i="5"/>
  <c r="BXF6" i="5"/>
  <c r="BXE6" i="5"/>
  <c r="BXD6" i="5"/>
  <c r="BXC6" i="5"/>
  <c r="BXB6" i="5"/>
  <c r="BXA6" i="5"/>
  <c r="BWZ6" i="5"/>
  <c r="BWY6" i="5"/>
  <c r="BWX6" i="5"/>
  <c r="BWW6" i="5"/>
  <c r="BWV6" i="5"/>
  <c r="BWU6" i="5"/>
  <c r="BWT6" i="5"/>
  <c r="BWS6" i="5"/>
  <c r="BWR6" i="5"/>
  <c r="BWQ6" i="5"/>
  <c r="BWP6" i="5"/>
  <c r="BWO6" i="5"/>
  <c r="BWN6" i="5"/>
  <c r="BWM6" i="5"/>
  <c r="BWL6" i="5"/>
  <c r="BWK6" i="5"/>
  <c r="BWJ6" i="5"/>
  <c r="BWI6" i="5"/>
  <c r="BWH6" i="5"/>
  <c r="BWG6" i="5"/>
  <c r="BWF6" i="5"/>
  <c r="BWE6" i="5"/>
  <c r="BWD6" i="5"/>
  <c r="BWC6" i="5"/>
  <c r="BWB6" i="5"/>
  <c r="BWA6" i="5"/>
  <c r="BVZ6" i="5"/>
  <c r="BVY6" i="5"/>
  <c r="BVX6" i="5"/>
  <c r="BVW6" i="5"/>
  <c r="BVV6" i="5"/>
  <c r="BVU6" i="5"/>
  <c r="BVT6" i="5"/>
  <c r="BVS6" i="5"/>
  <c r="BVR6" i="5"/>
  <c r="BVQ6" i="5"/>
  <c r="BVP6" i="5"/>
  <c r="BVO6" i="5"/>
  <c r="BVN6" i="5"/>
  <c r="BVM6" i="5"/>
  <c r="BVL6" i="5"/>
  <c r="BVK6" i="5"/>
  <c r="BVJ6" i="5"/>
  <c r="BVI6" i="5"/>
  <c r="BVH6" i="5"/>
  <c r="BVG6" i="5"/>
  <c r="BVF6" i="5"/>
  <c r="BVE6" i="5"/>
  <c r="BVD6" i="5"/>
  <c r="BVC6" i="5"/>
  <c r="BVB6" i="5"/>
  <c r="BVA6" i="5"/>
  <c r="BUZ6" i="5"/>
  <c r="BUY6" i="5"/>
  <c r="BUX6" i="5"/>
  <c r="BUW6" i="5"/>
  <c r="BUV6" i="5"/>
  <c r="BUU6" i="5"/>
  <c r="BUT6" i="5"/>
  <c r="BUS6" i="5"/>
  <c r="BUR6" i="5"/>
  <c r="BUQ6" i="5"/>
  <c r="BUP6" i="5"/>
  <c r="BUO6" i="5"/>
  <c r="BUN6" i="5"/>
  <c r="BUM6" i="5"/>
  <c r="BUL6" i="5"/>
  <c r="BUK6" i="5"/>
  <c r="BUJ6" i="5"/>
  <c r="BUI6" i="5"/>
  <c r="BUH6" i="5"/>
  <c r="BUG6" i="5"/>
  <c r="BUF6" i="5"/>
  <c r="BUE6" i="5"/>
  <c r="BUD6" i="5"/>
  <c r="BUC6" i="5"/>
  <c r="BUB6" i="5"/>
  <c r="BUA6" i="5"/>
  <c r="BTZ6" i="5"/>
  <c r="BTY6" i="5"/>
  <c r="BTX6" i="5"/>
  <c r="BTW6" i="5"/>
  <c r="BTV6" i="5"/>
  <c r="BTU6" i="5"/>
  <c r="BTT6" i="5"/>
  <c r="BTS6" i="5"/>
  <c r="BTR6" i="5"/>
  <c r="BTQ6" i="5"/>
  <c r="BTP6" i="5"/>
  <c r="BTO6" i="5"/>
  <c r="BTN6" i="5"/>
  <c r="BTM6" i="5"/>
  <c r="BTL6" i="5"/>
  <c r="BTK6" i="5"/>
  <c r="BTJ6" i="5"/>
  <c r="BTI6" i="5"/>
  <c r="BTH6" i="5"/>
  <c r="BTG6" i="5"/>
  <c r="BTF6" i="5"/>
  <c r="BTE6" i="5"/>
  <c r="BTD6" i="5"/>
  <c r="BTC6" i="5"/>
  <c r="BTB6" i="5"/>
  <c r="BTA6" i="5"/>
  <c r="BSZ6" i="5"/>
  <c r="BSY6" i="5"/>
  <c r="BSX6" i="5"/>
  <c r="BSW6" i="5"/>
  <c r="BSV6" i="5"/>
  <c r="BSU6" i="5"/>
  <c r="BST6" i="5"/>
  <c r="BSS6" i="5"/>
  <c r="BSR6" i="5"/>
  <c r="BSQ6" i="5"/>
  <c r="BSP6" i="5"/>
  <c r="BSO6" i="5"/>
  <c r="BSN6" i="5"/>
  <c r="BSM6" i="5"/>
  <c r="BSL6" i="5"/>
  <c r="BSK6" i="5"/>
  <c r="BSJ6" i="5"/>
  <c r="BSI6" i="5"/>
  <c r="BSH6" i="5"/>
  <c r="BSG6" i="5"/>
  <c r="BSF6" i="5"/>
  <c r="BSE6" i="5"/>
  <c r="BSD6" i="5"/>
  <c r="BSC6" i="5"/>
  <c r="BSB6" i="5"/>
  <c r="BSA6" i="5"/>
  <c r="BRZ6" i="5"/>
  <c r="BRY6" i="5"/>
  <c r="BRX6" i="5"/>
  <c r="BRW6" i="5"/>
  <c r="BRV6" i="5"/>
  <c r="BRU6" i="5"/>
  <c r="BRT6" i="5"/>
  <c r="BRS6" i="5"/>
  <c r="BRR6" i="5"/>
  <c r="BRQ6" i="5"/>
  <c r="BRP6" i="5"/>
  <c r="BRO6" i="5"/>
  <c r="BRN6" i="5"/>
  <c r="BRM6" i="5"/>
  <c r="BRL6" i="5"/>
  <c r="BRK6" i="5"/>
  <c r="BRJ6" i="5"/>
  <c r="BRI6" i="5"/>
  <c r="BRH6" i="5"/>
  <c r="BRG6" i="5"/>
  <c r="BRF6" i="5"/>
  <c r="BRE6" i="5"/>
  <c r="BRD6" i="5"/>
  <c r="BRC6" i="5"/>
  <c r="BRB6" i="5"/>
  <c r="BRA6" i="5"/>
  <c r="BQZ6" i="5"/>
  <c r="BQY6" i="5"/>
  <c r="BQX6" i="5"/>
  <c r="BQW6" i="5"/>
  <c r="BQV6" i="5"/>
  <c r="BQU6" i="5"/>
  <c r="BQT6" i="5"/>
  <c r="BQS6" i="5"/>
  <c r="BQR6" i="5"/>
  <c r="BQQ6" i="5"/>
  <c r="BQP6" i="5"/>
  <c r="BQO6" i="5"/>
  <c r="BQN6" i="5"/>
  <c r="BQM6" i="5"/>
  <c r="BQL6" i="5"/>
  <c r="BQK6" i="5"/>
  <c r="BQJ6" i="5"/>
  <c r="BQI6" i="5"/>
  <c r="BQH6" i="5"/>
  <c r="BQG6" i="5"/>
  <c r="BQF6" i="5"/>
  <c r="BQE6" i="5"/>
  <c r="BQD6" i="5"/>
  <c r="BQC6" i="5"/>
  <c r="BQB6" i="5"/>
  <c r="BQA6" i="5"/>
  <c r="BPZ6" i="5"/>
  <c r="BPY6" i="5"/>
  <c r="BPX6" i="5"/>
  <c r="BPW6" i="5"/>
  <c r="BPV6" i="5"/>
  <c r="BPU6" i="5"/>
  <c r="BPT6" i="5"/>
  <c r="BPS6" i="5"/>
  <c r="BPR6" i="5"/>
  <c r="BPQ6" i="5"/>
  <c r="BPP6" i="5"/>
  <c r="BPO6" i="5"/>
  <c r="BPN6" i="5"/>
  <c r="BPM6" i="5"/>
  <c r="BPL6" i="5"/>
  <c r="BPK6" i="5"/>
  <c r="BPJ6" i="5"/>
  <c r="BPI6" i="5"/>
  <c r="BPH6" i="5"/>
  <c r="BPG6" i="5"/>
  <c r="BPF6" i="5"/>
  <c r="BPE6" i="5"/>
  <c r="BPD6" i="5"/>
  <c r="BPC6" i="5"/>
  <c r="BPB6" i="5"/>
  <c r="BPA6" i="5"/>
  <c r="BOZ6" i="5"/>
  <c r="BOY6" i="5"/>
  <c r="BOX6" i="5"/>
  <c r="BOW6" i="5"/>
  <c r="BOV6" i="5"/>
  <c r="BOU6" i="5"/>
  <c r="BOT6" i="5"/>
  <c r="BOS6" i="5"/>
  <c r="BOR6" i="5"/>
  <c r="BOQ6" i="5"/>
  <c r="BOP6" i="5"/>
  <c r="BOO6" i="5"/>
  <c r="BON6" i="5"/>
  <c r="BOM6" i="5"/>
  <c r="BOL6" i="5"/>
  <c r="BOK6" i="5"/>
  <c r="BOJ6" i="5"/>
  <c r="BOI6" i="5"/>
  <c r="BOH6" i="5"/>
  <c r="BOG6" i="5"/>
  <c r="BOF6" i="5"/>
  <c r="BOE6" i="5"/>
  <c r="BOD6" i="5"/>
  <c r="BOC6" i="5"/>
  <c r="BOB6" i="5"/>
  <c r="BOA6" i="5"/>
  <c r="BNZ6" i="5"/>
  <c r="BNY6" i="5"/>
  <c r="BNX6" i="5"/>
  <c r="BNW6" i="5"/>
  <c r="BNV6" i="5"/>
  <c r="BNU6" i="5"/>
  <c r="BNT6" i="5"/>
  <c r="BNS6" i="5"/>
  <c r="BNR6" i="5"/>
  <c r="BNQ6" i="5"/>
  <c r="BNP6" i="5"/>
  <c r="BNO6" i="5"/>
  <c r="BNN6" i="5"/>
  <c r="BNM6" i="5"/>
  <c r="BNL6" i="5"/>
  <c r="BNK6" i="5"/>
  <c r="BNJ6" i="5"/>
  <c r="BNI6" i="5"/>
  <c r="BNH6" i="5"/>
  <c r="BNG6" i="5"/>
  <c r="BNF6" i="5"/>
  <c r="BNE6" i="5"/>
  <c r="BND6" i="5"/>
  <c r="BNC6" i="5"/>
  <c r="BNB6" i="5"/>
  <c r="BNA6" i="5"/>
  <c r="BMZ6" i="5"/>
  <c r="BMY6" i="5"/>
  <c r="BMX6" i="5"/>
  <c r="BMW6" i="5"/>
  <c r="BMV6" i="5"/>
  <c r="BMU6" i="5"/>
  <c r="BMT6" i="5"/>
  <c r="BMS6" i="5"/>
  <c r="BMR6" i="5"/>
  <c r="BMQ6" i="5"/>
  <c r="BMP6" i="5"/>
  <c r="BMO6" i="5"/>
  <c r="BMN6" i="5"/>
  <c r="BMM6" i="5"/>
  <c r="BML6" i="5"/>
  <c r="BMK6" i="5"/>
  <c r="BMJ6" i="5"/>
  <c r="BMI6" i="5"/>
  <c r="BMH6" i="5"/>
  <c r="BMG6" i="5"/>
  <c r="BMF6" i="5"/>
  <c r="BME6" i="5"/>
  <c r="BMD6" i="5"/>
  <c r="BMC6" i="5"/>
  <c r="BMB6" i="5"/>
  <c r="BMA6" i="5"/>
  <c r="BLZ6" i="5"/>
  <c r="BLY6" i="5"/>
  <c r="BLX6" i="5"/>
  <c r="BLW6" i="5"/>
  <c r="BLV6" i="5"/>
  <c r="BLU6" i="5"/>
  <c r="BLT6" i="5"/>
  <c r="BLS6" i="5"/>
  <c r="BLR6" i="5"/>
  <c r="BLQ6" i="5"/>
  <c r="BLP6" i="5"/>
  <c r="BLO6" i="5"/>
  <c r="BLN6" i="5"/>
  <c r="BLM6" i="5"/>
  <c r="BLL6" i="5"/>
  <c r="BLK6" i="5"/>
  <c r="BLJ6" i="5"/>
  <c r="BLI6" i="5"/>
  <c r="BLH6" i="5"/>
  <c r="BLG6" i="5"/>
  <c r="BLF6" i="5"/>
  <c r="BLE6" i="5"/>
  <c r="BLD6" i="5"/>
  <c r="BLC6" i="5"/>
  <c r="BLB6" i="5"/>
  <c r="BLA6" i="5"/>
  <c r="BKZ6" i="5"/>
  <c r="BKY6" i="5"/>
  <c r="BKX6" i="5"/>
  <c r="BKW6" i="5"/>
  <c r="BKV6" i="5"/>
  <c r="BKU6" i="5"/>
  <c r="BKT6" i="5"/>
  <c r="BKS6" i="5"/>
  <c r="BKR6" i="5"/>
  <c r="BKQ6" i="5"/>
  <c r="BKP6" i="5"/>
  <c r="BKO6" i="5"/>
  <c r="BKN6" i="5"/>
  <c r="BKM6" i="5"/>
  <c r="BKL6" i="5"/>
  <c r="BKK6" i="5"/>
  <c r="BKJ6" i="5"/>
  <c r="BKI6" i="5"/>
  <c r="BKH6" i="5"/>
  <c r="BKG6" i="5"/>
  <c r="BKF6" i="5"/>
  <c r="BKE6" i="5"/>
  <c r="BKD6" i="5"/>
  <c r="BKC6" i="5"/>
  <c r="BKB6" i="5"/>
  <c r="BKA6" i="5"/>
  <c r="BJZ6" i="5"/>
  <c r="BJY6" i="5"/>
  <c r="BJX6" i="5"/>
  <c r="BJW6" i="5"/>
  <c r="BJV6" i="5"/>
  <c r="BJU6" i="5"/>
  <c r="BJT6" i="5"/>
  <c r="BJS6" i="5"/>
  <c r="BJR6" i="5"/>
  <c r="BJQ6" i="5"/>
  <c r="BJP6" i="5"/>
  <c r="BJO6" i="5"/>
  <c r="BJN6" i="5"/>
  <c r="BJM6" i="5"/>
  <c r="BJL6" i="5"/>
  <c r="BJK6" i="5"/>
  <c r="BJJ6" i="5"/>
  <c r="BJI6" i="5"/>
  <c r="BJH6" i="5"/>
  <c r="BJG6" i="5"/>
  <c r="BJF6" i="5"/>
  <c r="BJE6" i="5"/>
  <c r="BJD6" i="5"/>
  <c r="BJC6" i="5"/>
  <c r="BJB6" i="5"/>
  <c r="BJA6" i="5"/>
  <c r="BIZ6" i="5"/>
  <c r="BIY6" i="5"/>
  <c r="BIX6" i="5"/>
  <c r="BIW6" i="5"/>
  <c r="BIV6" i="5"/>
  <c r="BIU6" i="5"/>
  <c r="BIT6" i="5"/>
  <c r="BIS6" i="5"/>
  <c r="BIR6" i="5"/>
  <c r="BIQ6" i="5"/>
  <c r="BIP6" i="5"/>
  <c r="BIO6" i="5"/>
  <c r="BIN6" i="5"/>
  <c r="BIM6" i="5"/>
  <c r="BIL6" i="5"/>
  <c r="BIK6" i="5"/>
  <c r="BIJ6" i="5"/>
  <c r="BII6" i="5"/>
  <c r="BIH6" i="5"/>
  <c r="BIG6" i="5"/>
  <c r="BIF6" i="5"/>
  <c r="BIE6" i="5"/>
  <c r="BID6" i="5"/>
  <c r="BIC6" i="5"/>
  <c r="BIB6" i="5"/>
  <c r="BIA6" i="5"/>
  <c r="BHZ6" i="5"/>
  <c r="BHY6" i="5"/>
  <c r="BHX6" i="5"/>
  <c r="BHW6" i="5"/>
  <c r="BHV6" i="5"/>
  <c r="BHU6" i="5"/>
  <c r="BHT6" i="5"/>
  <c r="BHS6" i="5"/>
  <c r="BHR6" i="5"/>
  <c r="BHQ6" i="5"/>
  <c r="BHP6" i="5"/>
  <c r="BHO6" i="5"/>
  <c r="BHN6" i="5"/>
  <c r="BHM6" i="5"/>
  <c r="BHL6" i="5"/>
  <c r="BHK6" i="5"/>
  <c r="BHJ6" i="5"/>
  <c r="BHI6" i="5"/>
  <c r="BHH6" i="5"/>
  <c r="BHG6" i="5"/>
  <c r="BHF6" i="5"/>
  <c r="BHE6" i="5"/>
  <c r="BHD6" i="5"/>
  <c r="BHC6" i="5"/>
  <c r="BHB6" i="5"/>
  <c r="BHA6" i="5"/>
  <c r="BGZ6" i="5"/>
  <c r="BGY6" i="5"/>
  <c r="BGX6" i="5"/>
  <c r="BGW6" i="5"/>
  <c r="BGV6" i="5"/>
  <c r="BGU6" i="5"/>
  <c r="BGT6" i="5"/>
  <c r="BGS6" i="5"/>
  <c r="BGR6" i="5"/>
  <c r="BGQ6" i="5"/>
  <c r="BGP6" i="5"/>
  <c r="BGO6" i="5"/>
  <c r="BGN6" i="5"/>
  <c r="BGM6" i="5"/>
  <c r="BGL6" i="5"/>
  <c r="BGK6" i="5"/>
  <c r="BGJ6" i="5"/>
  <c r="BGI6" i="5"/>
  <c r="BGH6" i="5"/>
  <c r="BGG6" i="5"/>
  <c r="BGF6" i="5"/>
  <c r="BGE6" i="5"/>
  <c r="BGD6" i="5"/>
  <c r="BGC6" i="5"/>
  <c r="BGB6" i="5"/>
  <c r="BGA6" i="5"/>
  <c r="BFZ6" i="5"/>
  <c r="BFY6" i="5"/>
  <c r="BFX6" i="5"/>
  <c r="BFW6" i="5"/>
  <c r="BFV6" i="5"/>
  <c r="BFU6" i="5"/>
  <c r="BFT6" i="5"/>
  <c r="BFS6" i="5"/>
  <c r="BFR6" i="5"/>
  <c r="BFQ6" i="5"/>
  <c r="BFP6" i="5"/>
  <c r="BFO6" i="5"/>
  <c r="BFN6" i="5"/>
  <c r="BFM6" i="5"/>
  <c r="BFL6" i="5"/>
  <c r="BFK6" i="5"/>
  <c r="BFJ6" i="5"/>
  <c r="BFI6" i="5"/>
  <c r="BFH6" i="5"/>
  <c r="BFG6" i="5"/>
  <c r="BFF6" i="5"/>
  <c r="BFE6" i="5"/>
  <c r="BFD6" i="5"/>
  <c r="BFC6" i="5"/>
  <c r="BFB6" i="5"/>
  <c r="BFA6" i="5"/>
  <c r="BEZ6" i="5"/>
  <c r="BEY6" i="5"/>
  <c r="BEX6" i="5"/>
  <c r="BEW6" i="5"/>
  <c r="BEV6" i="5"/>
  <c r="BEU6" i="5"/>
  <c r="BET6" i="5"/>
  <c r="BES6" i="5"/>
  <c r="BER6" i="5"/>
  <c r="BEQ6" i="5"/>
  <c r="BEP6" i="5"/>
  <c r="BEO6" i="5"/>
  <c r="BEN6" i="5"/>
  <c r="BEM6" i="5"/>
  <c r="BEL6" i="5"/>
  <c r="BEK6" i="5"/>
  <c r="BEJ6" i="5"/>
  <c r="BEI6" i="5"/>
  <c r="BEH6" i="5"/>
  <c r="BEG6" i="5"/>
  <c r="BEF6" i="5"/>
  <c r="BEE6" i="5"/>
  <c r="BED6" i="5"/>
  <c r="BEC6" i="5"/>
  <c r="BEB6" i="5"/>
  <c r="BEA6" i="5"/>
  <c r="BDZ6" i="5"/>
  <c r="BDY6" i="5"/>
  <c r="BDX6" i="5"/>
  <c r="BDW6" i="5"/>
  <c r="BDV6" i="5"/>
  <c r="BDU6" i="5"/>
  <c r="BDT6" i="5"/>
  <c r="BDS6" i="5"/>
  <c r="BDR6" i="5"/>
  <c r="BDQ6" i="5"/>
  <c r="BDP6" i="5"/>
  <c r="BDO6" i="5"/>
  <c r="BDN6" i="5"/>
  <c r="BDM6" i="5"/>
  <c r="BDL6" i="5"/>
  <c r="BDK6" i="5"/>
  <c r="BDJ6" i="5"/>
  <c r="BDI6" i="5"/>
  <c r="BDH6" i="5"/>
  <c r="BDG6" i="5"/>
  <c r="BDF6" i="5"/>
  <c r="BDE6" i="5"/>
  <c r="BDD6" i="5"/>
  <c r="BDC6" i="5"/>
  <c r="BDB6" i="5"/>
  <c r="BDA6" i="5"/>
  <c r="BCZ6" i="5"/>
  <c r="BCY6" i="5"/>
  <c r="BCX6" i="5"/>
  <c r="BCW6" i="5"/>
  <c r="BCV6" i="5"/>
  <c r="BCU6" i="5"/>
  <c r="BCT6" i="5"/>
  <c r="BCS6" i="5"/>
  <c r="BCR6" i="5"/>
  <c r="BCQ6" i="5"/>
  <c r="BCP6" i="5"/>
  <c r="BCO6" i="5"/>
  <c r="BCN6" i="5"/>
  <c r="BCM6" i="5"/>
  <c r="BCL6" i="5"/>
  <c r="BCK6" i="5"/>
  <c r="BCJ6" i="5"/>
  <c r="BCI6" i="5"/>
  <c r="BCH6" i="5"/>
  <c r="BCG6" i="5"/>
  <c r="BCF6" i="5"/>
  <c r="BCE6" i="5"/>
  <c r="BCD6" i="5"/>
  <c r="BCC6" i="5"/>
  <c r="BCB6" i="5"/>
  <c r="BCA6" i="5"/>
  <c r="BBZ6" i="5"/>
  <c r="BBY6" i="5"/>
  <c r="BBX6" i="5"/>
  <c r="BBW6" i="5"/>
  <c r="BBV6" i="5"/>
  <c r="BBU6" i="5"/>
  <c r="BBT6" i="5"/>
  <c r="BBS6" i="5"/>
  <c r="BBR6" i="5"/>
  <c r="BBQ6" i="5"/>
  <c r="BBP6" i="5"/>
  <c r="BBO6" i="5"/>
  <c r="BBN6" i="5"/>
  <c r="BBM6" i="5"/>
  <c r="BBL6" i="5"/>
  <c r="BBK6" i="5"/>
  <c r="BBJ6" i="5"/>
  <c r="BBI6" i="5"/>
  <c r="BBH6" i="5"/>
  <c r="BBG6" i="5"/>
  <c r="BBF6" i="5"/>
  <c r="BBE6" i="5"/>
  <c r="BBD6" i="5"/>
  <c r="BBC6" i="5"/>
  <c r="BBB6" i="5"/>
  <c r="BBA6" i="5"/>
  <c r="BAZ6" i="5"/>
  <c r="BAY6" i="5"/>
  <c r="BAX6" i="5"/>
  <c r="BAW6" i="5"/>
  <c r="BAV6" i="5"/>
  <c r="BAU6" i="5"/>
  <c r="BAT6" i="5"/>
  <c r="BAS6" i="5"/>
  <c r="BAR6" i="5"/>
  <c r="BAQ6" i="5"/>
  <c r="BAP6" i="5"/>
  <c r="BAO6" i="5"/>
  <c r="BAN6" i="5"/>
  <c r="BAM6" i="5"/>
  <c r="BAL6" i="5"/>
  <c r="BAK6" i="5"/>
  <c r="BAJ6" i="5"/>
  <c r="BAI6" i="5"/>
  <c r="BAH6" i="5"/>
  <c r="BAG6" i="5"/>
  <c r="BAF6" i="5"/>
  <c r="BAE6" i="5"/>
  <c r="BAD6" i="5"/>
  <c r="BAC6" i="5"/>
  <c r="BAB6" i="5"/>
  <c r="BAA6" i="5"/>
  <c r="AZZ6" i="5"/>
  <c r="AZY6" i="5"/>
  <c r="AZX6" i="5"/>
  <c r="AZW6" i="5"/>
  <c r="AZV6" i="5"/>
  <c r="AZU6" i="5"/>
  <c r="AZT6" i="5"/>
  <c r="AZS6" i="5"/>
  <c r="AZR6" i="5"/>
  <c r="AZQ6" i="5"/>
  <c r="AZP6" i="5"/>
  <c r="AZO6" i="5"/>
  <c r="AZN6" i="5"/>
  <c r="AZM6" i="5"/>
  <c r="AZL6" i="5"/>
  <c r="AZK6" i="5"/>
  <c r="AZJ6" i="5"/>
  <c r="AZI6" i="5"/>
  <c r="AZH6" i="5"/>
  <c r="AZG6" i="5"/>
  <c r="AZF6" i="5"/>
  <c r="AZE6" i="5"/>
  <c r="AZD6" i="5"/>
  <c r="AZC6" i="5"/>
  <c r="AZB6" i="5"/>
  <c r="AZA6" i="5"/>
  <c r="AYZ6" i="5"/>
  <c r="AYY6" i="5"/>
  <c r="AYX6" i="5"/>
  <c r="AYW6" i="5"/>
  <c r="AYV6" i="5"/>
  <c r="AYU6" i="5"/>
  <c r="AYT6" i="5"/>
  <c r="AYS6" i="5"/>
  <c r="AYR6" i="5"/>
  <c r="AYQ6" i="5"/>
  <c r="AYP6" i="5"/>
  <c r="AYO6" i="5"/>
  <c r="AYN6" i="5"/>
  <c r="AYM6" i="5"/>
  <c r="AYL6" i="5"/>
  <c r="AYK6" i="5"/>
  <c r="AYJ6" i="5"/>
  <c r="AYI6" i="5"/>
  <c r="AYH6" i="5"/>
  <c r="AYG6" i="5"/>
  <c r="AYF6" i="5"/>
  <c r="AYE6" i="5"/>
  <c r="AYD6" i="5"/>
  <c r="AYC6" i="5"/>
  <c r="AYB6" i="5"/>
  <c r="AYA6" i="5"/>
  <c r="AXZ6" i="5"/>
  <c r="AXY6" i="5"/>
  <c r="AXX6" i="5"/>
  <c r="AXW6" i="5"/>
  <c r="AXV6" i="5"/>
  <c r="AXU6" i="5"/>
  <c r="AXT6" i="5"/>
  <c r="AXS6" i="5"/>
  <c r="AXR6" i="5"/>
  <c r="AXQ6" i="5"/>
  <c r="AXP6" i="5"/>
  <c r="AXO6" i="5"/>
  <c r="AXN6" i="5"/>
  <c r="AXM6" i="5"/>
  <c r="AXL6" i="5"/>
  <c r="AXK6" i="5"/>
  <c r="AXJ6" i="5"/>
  <c r="AXI6" i="5"/>
  <c r="AXH6" i="5"/>
  <c r="AXG6" i="5"/>
  <c r="AXF6" i="5"/>
  <c r="AXE6" i="5"/>
  <c r="AXD6" i="5"/>
  <c r="AXC6" i="5"/>
  <c r="AXB6" i="5"/>
  <c r="AXA6" i="5"/>
  <c r="AWZ6" i="5"/>
  <c r="AWY6" i="5"/>
  <c r="AWX6" i="5"/>
  <c r="AWW6" i="5"/>
  <c r="AWV6" i="5"/>
  <c r="AWU6" i="5"/>
  <c r="AWT6" i="5"/>
  <c r="AWS6" i="5"/>
  <c r="AWR6" i="5"/>
  <c r="AWQ6" i="5"/>
  <c r="AWP6" i="5"/>
  <c r="AWO6" i="5"/>
  <c r="AWN6" i="5"/>
  <c r="AWM6" i="5"/>
  <c r="AWL6" i="5"/>
  <c r="AWK6" i="5"/>
  <c r="AWJ6" i="5"/>
  <c r="AWI6" i="5"/>
  <c r="AWH6" i="5"/>
  <c r="AWG6" i="5"/>
  <c r="AWF6" i="5"/>
  <c r="AWE6" i="5"/>
  <c r="AWD6" i="5"/>
  <c r="AWC6" i="5"/>
  <c r="AWB6" i="5"/>
  <c r="AWA6" i="5"/>
  <c r="AVZ6" i="5"/>
  <c r="AVY6" i="5"/>
  <c r="AVX6" i="5"/>
  <c r="AVW6" i="5"/>
  <c r="AVV6" i="5"/>
  <c r="AVU6" i="5"/>
  <c r="AVT6" i="5"/>
  <c r="AVS6" i="5"/>
  <c r="AVR6" i="5"/>
  <c r="AVQ6" i="5"/>
  <c r="AVP6" i="5"/>
  <c r="AVO6" i="5"/>
  <c r="AVN6" i="5"/>
  <c r="AVM6" i="5"/>
  <c r="AVL6" i="5"/>
  <c r="AVK6" i="5"/>
  <c r="AVJ6" i="5"/>
  <c r="AVI6" i="5"/>
  <c r="AVH6" i="5"/>
  <c r="AVG6" i="5"/>
  <c r="AVF6" i="5"/>
  <c r="AVE6" i="5"/>
  <c r="AVD6" i="5"/>
  <c r="AVC6" i="5"/>
  <c r="AVB6" i="5"/>
  <c r="AVA6" i="5"/>
  <c r="AUZ6" i="5"/>
  <c r="AUY6" i="5"/>
  <c r="AUX6" i="5"/>
  <c r="AUW6" i="5"/>
  <c r="AUV6" i="5"/>
  <c r="AUU6" i="5"/>
  <c r="AUT6" i="5"/>
  <c r="AUS6" i="5"/>
  <c r="AUR6" i="5"/>
  <c r="AUQ6" i="5"/>
  <c r="AUP6" i="5"/>
  <c r="AUO6" i="5"/>
  <c r="AUN6" i="5"/>
  <c r="AUM6" i="5"/>
  <c r="AUL6" i="5"/>
  <c r="AUK6" i="5"/>
  <c r="AUJ6" i="5"/>
  <c r="AUI6" i="5"/>
  <c r="AUH6" i="5"/>
  <c r="AUG6" i="5"/>
  <c r="AUF6" i="5"/>
  <c r="AUE6" i="5"/>
  <c r="AUD6" i="5"/>
  <c r="AUC6" i="5"/>
  <c r="AUB6" i="5"/>
  <c r="AUA6" i="5"/>
  <c r="ATZ6" i="5"/>
  <c r="ATY6" i="5"/>
  <c r="ATX6" i="5"/>
  <c r="ATW6" i="5"/>
  <c r="ATV6" i="5"/>
  <c r="ATU6" i="5"/>
  <c r="ATT6" i="5"/>
  <c r="ATS6" i="5"/>
  <c r="ATR6" i="5"/>
  <c r="ATQ6" i="5"/>
  <c r="ATP6" i="5"/>
  <c r="ATO6" i="5"/>
  <c r="ATN6" i="5"/>
  <c r="ATM6" i="5"/>
  <c r="ATL6" i="5"/>
  <c r="ATK6" i="5"/>
  <c r="ATJ6" i="5"/>
  <c r="ATI6" i="5"/>
  <c r="ATH6" i="5"/>
  <c r="ATG6" i="5"/>
  <c r="ATF6" i="5"/>
  <c r="ATE6" i="5"/>
  <c r="ATD6" i="5"/>
  <c r="ATC6" i="5"/>
  <c r="ATB6" i="5"/>
  <c r="ATA6" i="5"/>
  <c r="ASZ6" i="5"/>
  <c r="ASY6" i="5"/>
  <c r="ASX6" i="5"/>
  <c r="ASW6" i="5"/>
  <c r="ASV6" i="5"/>
  <c r="ASU6" i="5"/>
  <c r="AST6" i="5"/>
  <c r="ASS6" i="5"/>
  <c r="ASR6" i="5"/>
  <c r="ASQ6" i="5"/>
  <c r="ASP6" i="5"/>
  <c r="ASO6" i="5"/>
  <c r="ASN6" i="5"/>
  <c r="ASM6" i="5"/>
  <c r="ASL6" i="5"/>
  <c r="ASK6" i="5"/>
  <c r="ASJ6" i="5"/>
  <c r="ASI6" i="5"/>
  <c r="ASH6" i="5"/>
  <c r="ASG6" i="5"/>
  <c r="ASF6" i="5"/>
  <c r="ASE6" i="5"/>
  <c r="ASD6" i="5"/>
  <c r="ASC6" i="5"/>
  <c r="ASB6" i="5"/>
  <c r="ASA6" i="5"/>
  <c r="ARZ6" i="5"/>
  <c r="ARY6" i="5"/>
  <c r="ARX6" i="5"/>
  <c r="ARW6" i="5"/>
  <c r="ARV6" i="5"/>
  <c r="ARU6" i="5"/>
  <c r="ART6" i="5"/>
  <c r="ARS6" i="5"/>
  <c r="ARR6" i="5"/>
  <c r="ARQ6" i="5"/>
  <c r="ARP6" i="5"/>
  <c r="ARO6" i="5"/>
  <c r="ARN6" i="5"/>
  <c r="ARM6" i="5"/>
  <c r="ARL6" i="5"/>
  <c r="ARK6" i="5"/>
  <c r="ARJ6" i="5"/>
  <c r="ARI6" i="5"/>
  <c r="ARH6" i="5"/>
  <c r="ARG6" i="5"/>
  <c r="ARF6" i="5"/>
  <c r="ARE6" i="5"/>
  <c r="ARD6" i="5"/>
  <c r="ARC6" i="5"/>
  <c r="ARB6" i="5"/>
  <c r="ARA6" i="5"/>
  <c r="AQZ6" i="5"/>
  <c r="AQY6" i="5"/>
  <c r="AQX6" i="5"/>
  <c r="AQW6" i="5"/>
  <c r="AQV6" i="5"/>
  <c r="AQU6" i="5"/>
  <c r="AQT6" i="5"/>
  <c r="AQS6" i="5"/>
  <c r="AQR6" i="5"/>
  <c r="AQQ6" i="5"/>
  <c r="AQP6" i="5"/>
  <c r="AQO6" i="5"/>
  <c r="AQN6" i="5"/>
  <c r="AQM6" i="5"/>
  <c r="AQL6" i="5"/>
  <c r="AQK6" i="5"/>
  <c r="AQJ6" i="5"/>
  <c r="AQI6" i="5"/>
  <c r="AQH6" i="5"/>
  <c r="AQG6" i="5"/>
  <c r="AQF6" i="5"/>
  <c r="AQE6" i="5"/>
  <c r="AQD6" i="5"/>
  <c r="AQC6" i="5"/>
  <c r="AQB6" i="5"/>
  <c r="AQA6" i="5"/>
  <c r="APZ6" i="5"/>
  <c r="APY6" i="5"/>
  <c r="APX6" i="5"/>
  <c r="APW6" i="5"/>
  <c r="APV6" i="5"/>
  <c r="APU6" i="5"/>
  <c r="APT6" i="5"/>
  <c r="APS6" i="5"/>
  <c r="APR6" i="5"/>
  <c r="APQ6" i="5"/>
  <c r="APP6" i="5"/>
  <c r="APO6" i="5"/>
  <c r="APN6" i="5"/>
  <c r="APM6" i="5"/>
  <c r="APL6" i="5"/>
  <c r="APK6" i="5"/>
  <c r="APJ6" i="5"/>
  <c r="API6" i="5"/>
  <c r="APH6" i="5"/>
  <c r="APG6" i="5"/>
  <c r="APF6" i="5"/>
  <c r="APE6" i="5"/>
  <c r="APD6" i="5"/>
  <c r="APC6" i="5"/>
  <c r="APB6" i="5"/>
  <c r="APA6" i="5"/>
  <c r="AOZ6" i="5"/>
  <c r="AOY6" i="5"/>
  <c r="AOX6" i="5"/>
  <c r="AOW6" i="5"/>
  <c r="AOV6" i="5"/>
  <c r="AOU6" i="5"/>
  <c r="AOT6" i="5"/>
  <c r="AOS6" i="5"/>
  <c r="AOR6" i="5"/>
  <c r="AOQ6" i="5"/>
  <c r="AOP6" i="5"/>
  <c r="AOO6" i="5"/>
  <c r="AON6" i="5"/>
  <c r="AOM6" i="5"/>
  <c r="AOL6" i="5"/>
  <c r="AOK6" i="5"/>
  <c r="AOJ6" i="5"/>
  <c r="AOI6" i="5"/>
  <c r="AOH6" i="5"/>
  <c r="AOG6" i="5"/>
  <c r="AOF6" i="5"/>
  <c r="AOE6" i="5"/>
  <c r="AOD6" i="5"/>
  <c r="AOC6" i="5"/>
  <c r="AOB6" i="5"/>
  <c r="AOA6" i="5"/>
  <c r="ANZ6" i="5"/>
  <c r="ANY6" i="5"/>
  <c r="ANX6" i="5"/>
  <c r="ANW6" i="5"/>
  <c r="ANV6" i="5"/>
  <c r="ANU6" i="5"/>
  <c r="ANT6" i="5"/>
  <c r="ANS6" i="5"/>
  <c r="ANR6" i="5"/>
  <c r="ANQ6" i="5"/>
  <c r="ANP6" i="5"/>
  <c r="ANO6" i="5"/>
  <c r="ANN6" i="5"/>
  <c r="ANM6" i="5"/>
  <c r="ANL6" i="5"/>
  <c r="ANK6" i="5"/>
  <c r="ANJ6" i="5"/>
  <c r="ANI6" i="5"/>
  <c r="ANH6" i="5"/>
  <c r="ANG6" i="5"/>
  <c r="ANF6" i="5"/>
  <c r="ANE6" i="5"/>
  <c r="AND6" i="5"/>
  <c r="ANC6" i="5"/>
  <c r="ANB6" i="5"/>
  <c r="ANA6" i="5"/>
  <c r="AMZ6" i="5"/>
  <c r="AMY6" i="5"/>
  <c r="AMX6" i="5"/>
  <c r="AMW6" i="5"/>
  <c r="AMV6" i="5"/>
  <c r="AMU6" i="5"/>
  <c r="AMT6" i="5"/>
  <c r="AMS6" i="5"/>
  <c r="AMR6" i="5"/>
  <c r="AMQ6" i="5"/>
  <c r="AMP6" i="5"/>
  <c r="AMO6" i="5"/>
  <c r="AMN6" i="5"/>
  <c r="AMM6" i="5"/>
  <c r="AML6" i="5"/>
  <c r="AMK6" i="5"/>
  <c r="AMJ6" i="5"/>
  <c r="AMI6" i="5"/>
  <c r="AMH6" i="5"/>
  <c r="AMG6" i="5"/>
  <c r="AMF6" i="5"/>
  <c r="AME6" i="5"/>
  <c r="AMD6" i="5"/>
  <c r="AMC6" i="5"/>
  <c r="AMB6" i="5"/>
  <c r="AMA6" i="5"/>
  <c r="ALZ6" i="5"/>
  <c r="ALY6" i="5"/>
  <c r="ALX6" i="5"/>
  <c r="ALW6" i="5"/>
  <c r="ALV6" i="5"/>
  <c r="ALU6" i="5"/>
  <c r="ALT6" i="5"/>
  <c r="ALS6" i="5"/>
  <c r="ALR6" i="5"/>
  <c r="ALQ6" i="5"/>
  <c r="ALP6" i="5"/>
  <c r="ALO6" i="5"/>
  <c r="ALN6" i="5"/>
  <c r="ALM6" i="5"/>
  <c r="ALL6" i="5"/>
  <c r="ALK6" i="5"/>
  <c r="ALJ6" i="5"/>
  <c r="ALI6" i="5"/>
  <c r="ALH6" i="5"/>
  <c r="ALG6" i="5"/>
  <c r="ALF6" i="5"/>
  <c r="ALE6" i="5"/>
  <c r="ALD6" i="5"/>
  <c r="ALC6" i="5"/>
  <c r="ALB6" i="5"/>
  <c r="ALA6" i="5"/>
  <c r="AKZ6" i="5"/>
  <c r="AKY6" i="5"/>
  <c r="AKX6" i="5"/>
  <c r="AKW6" i="5"/>
  <c r="AKV6" i="5"/>
  <c r="AKU6" i="5"/>
  <c r="AKT6" i="5"/>
  <c r="AKS6" i="5"/>
  <c r="AKR6" i="5"/>
  <c r="AKQ6" i="5"/>
  <c r="AKP6" i="5"/>
  <c r="AKO6" i="5"/>
  <c r="AKN6" i="5"/>
  <c r="AKM6" i="5"/>
  <c r="AKL6" i="5"/>
  <c r="AKK6" i="5"/>
  <c r="AKJ6" i="5"/>
  <c r="AKI6" i="5"/>
  <c r="AKH6" i="5"/>
  <c r="AKG6" i="5"/>
  <c r="AKF6" i="5"/>
  <c r="AKE6" i="5"/>
  <c r="AKD6" i="5"/>
  <c r="AKC6" i="5"/>
  <c r="AKB6" i="5"/>
  <c r="AKA6" i="5"/>
  <c r="AJZ6" i="5"/>
  <c r="AJY6" i="5"/>
  <c r="AJX6" i="5"/>
  <c r="AJW6" i="5"/>
  <c r="AJV6" i="5"/>
  <c r="AJU6" i="5"/>
  <c r="AJT6" i="5"/>
  <c r="AJS6" i="5"/>
  <c r="AJR6" i="5"/>
  <c r="AJQ6" i="5"/>
  <c r="AJP6" i="5"/>
  <c r="AJO6" i="5"/>
  <c r="AJN6" i="5"/>
  <c r="AJM6" i="5"/>
  <c r="AJL6" i="5"/>
  <c r="AJK6" i="5"/>
  <c r="AJJ6" i="5"/>
  <c r="AJI6" i="5"/>
  <c r="AJH6" i="5"/>
  <c r="AJG6" i="5"/>
  <c r="AJF6" i="5"/>
  <c r="AJE6" i="5"/>
  <c r="AJD6" i="5"/>
  <c r="AJC6" i="5"/>
  <c r="AJB6" i="5"/>
  <c r="AJA6" i="5"/>
  <c r="AIZ6" i="5"/>
  <c r="AIY6" i="5"/>
  <c r="AIX6" i="5"/>
  <c r="AIW6" i="5"/>
  <c r="AIV6" i="5"/>
  <c r="AIU6" i="5"/>
  <c r="AIT6" i="5"/>
  <c r="AIS6" i="5"/>
  <c r="AIR6" i="5"/>
  <c r="AIQ6" i="5"/>
  <c r="AIP6" i="5"/>
  <c r="AIO6" i="5"/>
  <c r="AIN6" i="5"/>
  <c r="AIM6" i="5"/>
  <c r="AIL6" i="5"/>
  <c r="AIK6" i="5"/>
  <c r="AIJ6" i="5"/>
  <c r="AII6" i="5"/>
  <c r="AIH6" i="5"/>
  <c r="AIG6" i="5"/>
  <c r="AIF6" i="5"/>
  <c r="AIE6" i="5"/>
  <c r="AID6" i="5"/>
  <c r="AIC6" i="5"/>
  <c r="AIB6" i="5"/>
  <c r="AIA6" i="5"/>
  <c r="AHZ6" i="5"/>
  <c r="AHY6" i="5"/>
  <c r="AHX6" i="5"/>
  <c r="AHW6" i="5"/>
  <c r="AHV6" i="5"/>
  <c r="AHU6" i="5"/>
  <c r="AHT6" i="5"/>
  <c r="AHS6" i="5"/>
  <c r="AHR6" i="5"/>
  <c r="AHQ6" i="5"/>
  <c r="AHP6" i="5"/>
  <c r="AHO6" i="5"/>
  <c r="AHN6" i="5"/>
  <c r="AHM6" i="5"/>
  <c r="AHL6" i="5"/>
  <c r="AHK6" i="5"/>
  <c r="AHJ6" i="5"/>
  <c r="AHI6" i="5"/>
  <c r="AHH6" i="5"/>
  <c r="AHG6" i="5"/>
  <c r="AHF6" i="5"/>
  <c r="AHE6" i="5"/>
  <c r="AHD6" i="5"/>
  <c r="AHC6" i="5"/>
  <c r="AHB6" i="5"/>
  <c r="AHA6" i="5"/>
  <c r="AGZ6" i="5"/>
  <c r="AGY6" i="5"/>
  <c r="AGX6" i="5"/>
  <c r="AGW6" i="5"/>
  <c r="AGV6" i="5"/>
  <c r="AGU6" i="5"/>
  <c r="AGT6" i="5"/>
  <c r="AGS6" i="5"/>
  <c r="AGR6" i="5"/>
  <c r="AGQ6" i="5"/>
  <c r="AGP6" i="5"/>
  <c r="AGO6" i="5"/>
  <c r="AGN6" i="5"/>
  <c r="AGM6" i="5"/>
  <c r="AGL6" i="5"/>
  <c r="AGK6" i="5"/>
  <c r="AGJ6" i="5"/>
  <c r="AGI6" i="5"/>
  <c r="AGH6" i="5"/>
  <c r="AGG6" i="5"/>
  <c r="AGF6" i="5"/>
  <c r="AGE6" i="5"/>
  <c r="AGD6" i="5"/>
  <c r="AGC6" i="5"/>
  <c r="AGB6" i="5"/>
  <c r="AGA6" i="5"/>
  <c r="AFZ6" i="5"/>
  <c r="AFY6" i="5"/>
  <c r="AFX6" i="5"/>
  <c r="AFW6" i="5"/>
  <c r="AFV6" i="5"/>
  <c r="AFU6" i="5"/>
  <c r="AFT6" i="5"/>
  <c r="AFS6" i="5"/>
  <c r="AFR6" i="5"/>
  <c r="AFQ6" i="5"/>
  <c r="AFP6" i="5"/>
  <c r="AFO6" i="5"/>
  <c r="AFN6" i="5"/>
  <c r="AFM6" i="5"/>
  <c r="AFL6" i="5"/>
  <c r="AFK6" i="5"/>
  <c r="AFJ6" i="5"/>
  <c r="AFI6" i="5"/>
  <c r="AFH6" i="5"/>
  <c r="AFG6" i="5"/>
  <c r="AFF6" i="5"/>
  <c r="AFE6" i="5"/>
  <c r="AFD6" i="5"/>
  <c r="AFC6" i="5"/>
  <c r="AFB6" i="5"/>
  <c r="AFA6" i="5"/>
  <c r="AEZ6" i="5"/>
  <c r="AEY6" i="5"/>
  <c r="AEX6" i="5"/>
  <c r="AEW6" i="5"/>
  <c r="AEV6" i="5"/>
  <c r="AEU6" i="5"/>
  <c r="AET6" i="5"/>
  <c r="AES6" i="5"/>
  <c r="AER6" i="5"/>
  <c r="AEQ6" i="5"/>
  <c r="AEP6" i="5"/>
  <c r="AEO6" i="5"/>
  <c r="AEN6" i="5"/>
  <c r="AEM6" i="5"/>
  <c r="AEL6" i="5"/>
  <c r="AEK6" i="5"/>
  <c r="AEJ6" i="5"/>
  <c r="AEI6" i="5"/>
  <c r="AEH6" i="5"/>
  <c r="AEG6" i="5"/>
  <c r="AEF6" i="5"/>
  <c r="AEE6" i="5"/>
  <c r="AED6" i="5"/>
  <c r="AEC6" i="5"/>
  <c r="AEB6" i="5"/>
  <c r="AEA6" i="5"/>
  <c r="ADZ6" i="5"/>
  <c r="ADY6" i="5"/>
  <c r="ADX6" i="5"/>
  <c r="ADW6" i="5"/>
  <c r="ADV6" i="5"/>
  <c r="ADU6" i="5"/>
  <c r="ADT6" i="5"/>
  <c r="ADS6" i="5"/>
  <c r="ADR6" i="5"/>
  <c r="ADQ6" i="5"/>
  <c r="ADP6" i="5"/>
  <c r="ADO6" i="5"/>
  <c r="ADN6" i="5"/>
  <c r="ADM6" i="5"/>
  <c r="ADL6" i="5"/>
  <c r="ADK6" i="5"/>
  <c r="ADJ6" i="5"/>
  <c r="ADI6" i="5"/>
  <c r="ADH6" i="5"/>
  <c r="ADG6" i="5"/>
  <c r="ADF6" i="5"/>
  <c r="ADE6" i="5"/>
  <c r="ADD6" i="5"/>
  <c r="ADC6" i="5"/>
  <c r="ADB6" i="5"/>
  <c r="ADA6" i="5"/>
  <c r="ACZ6" i="5"/>
  <c r="ACY6" i="5"/>
  <c r="ACX6" i="5"/>
  <c r="ACW6" i="5"/>
  <c r="ACV6" i="5"/>
  <c r="ACU6" i="5"/>
  <c r="ACT6" i="5"/>
  <c r="ACS6" i="5"/>
  <c r="ACR6" i="5"/>
  <c r="ACQ6" i="5"/>
  <c r="ACP6" i="5"/>
  <c r="ACO6" i="5"/>
  <c r="ACN6" i="5"/>
  <c r="ACM6" i="5"/>
  <c r="ACL6" i="5"/>
  <c r="ACK6" i="5"/>
  <c r="ACJ6" i="5"/>
  <c r="ACI6" i="5"/>
  <c r="ACH6" i="5"/>
  <c r="ACG6" i="5"/>
  <c r="ACF6" i="5"/>
  <c r="ACE6" i="5"/>
  <c r="ACD6" i="5"/>
  <c r="ACC6" i="5"/>
  <c r="ACB6" i="5"/>
  <c r="ACA6" i="5"/>
  <c r="ABZ6" i="5"/>
  <c r="ABY6" i="5"/>
  <c r="ABX6" i="5"/>
  <c r="ABW6" i="5"/>
  <c r="ABV6" i="5"/>
  <c r="ABU6" i="5"/>
  <c r="ABT6" i="5"/>
  <c r="ABS6" i="5"/>
  <c r="ABR6" i="5"/>
  <c r="ABQ6" i="5"/>
  <c r="ABP6" i="5"/>
  <c r="ABO6" i="5"/>
  <c r="ABN6" i="5"/>
  <c r="ABM6" i="5"/>
  <c r="ABL6" i="5"/>
  <c r="ABK6" i="5"/>
  <c r="ABJ6" i="5"/>
  <c r="ABI6" i="5"/>
  <c r="ABH6" i="5"/>
  <c r="ABG6" i="5"/>
  <c r="ABF6" i="5"/>
  <c r="ABE6" i="5"/>
  <c r="ABD6" i="5"/>
  <c r="ABC6" i="5"/>
  <c r="ABB6" i="5"/>
  <c r="ABA6" i="5"/>
  <c r="AAZ6" i="5"/>
  <c r="AAY6" i="5"/>
  <c r="AAX6" i="5"/>
  <c r="AAW6" i="5"/>
  <c r="AAV6" i="5"/>
  <c r="AAU6" i="5"/>
  <c r="AAT6" i="5"/>
  <c r="AAS6" i="5"/>
  <c r="AAR6" i="5"/>
  <c r="AAQ6" i="5"/>
  <c r="AAP6" i="5"/>
  <c r="AAO6" i="5"/>
  <c r="AAN6" i="5"/>
  <c r="AAM6" i="5"/>
  <c r="AAL6" i="5"/>
  <c r="AAK6" i="5"/>
  <c r="AAJ6" i="5"/>
  <c r="AAI6" i="5"/>
  <c r="AAH6" i="5"/>
  <c r="AAG6" i="5"/>
  <c r="AAF6" i="5"/>
  <c r="AAE6" i="5"/>
  <c r="AAD6" i="5"/>
  <c r="AAC6" i="5"/>
  <c r="AAB6" i="5"/>
  <c r="AAA6" i="5"/>
  <c r="ZZ6" i="5"/>
  <c r="ZY6" i="5"/>
  <c r="ZX6" i="5"/>
  <c r="ZW6" i="5"/>
  <c r="ZV6" i="5"/>
  <c r="ZU6" i="5"/>
  <c r="ZT6" i="5"/>
  <c r="ZS6" i="5"/>
  <c r="ZR6" i="5"/>
  <c r="ZQ6" i="5"/>
  <c r="ZP6" i="5"/>
  <c r="ZO6" i="5"/>
  <c r="ZN6" i="5"/>
  <c r="ZM6" i="5"/>
  <c r="ZL6" i="5"/>
  <c r="ZK6" i="5"/>
  <c r="ZJ6" i="5"/>
  <c r="ZI6" i="5"/>
  <c r="ZH6" i="5"/>
  <c r="ZG6" i="5"/>
  <c r="ZF6" i="5"/>
  <c r="ZE6" i="5"/>
  <c r="ZD6" i="5"/>
  <c r="ZC6" i="5"/>
  <c r="ZB6" i="5"/>
  <c r="ZA6" i="5"/>
  <c r="YZ6" i="5"/>
  <c r="YY6" i="5"/>
  <c r="YX6" i="5"/>
  <c r="YW6" i="5"/>
  <c r="YV6" i="5"/>
  <c r="YU6" i="5"/>
  <c r="YT6" i="5"/>
  <c r="YS6" i="5"/>
  <c r="YR6" i="5"/>
  <c r="YQ6" i="5"/>
  <c r="YP6" i="5"/>
  <c r="YO6" i="5"/>
  <c r="YN6" i="5"/>
  <c r="F6" i="5"/>
  <c r="E6" i="5"/>
  <c r="D6" i="5"/>
  <c r="C6" i="5"/>
  <c r="B6" i="5"/>
  <c r="A6" i="5"/>
  <c r="F5" i="5"/>
  <c r="E5" i="5"/>
  <c r="D5" i="5"/>
  <c r="C5" i="5"/>
  <c r="B5" i="5"/>
  <c r="A5" i="5"/>
  <c r="F4" i="5"/>
  <c r="E4" i="5"/>
  <c r="D4" i="5"/>
  <c r="C4" i="5"/>
  <c r="B4" i="5"/>
  <c r="A4" i="5"/>
  <c r="B3" i="5"/>
  <c r="AB531" i="2"/>
  <c r="Z531" i="2"/>
  <c r="X531" i="2"/>
  <c r="AC530" i="2"/>
  <c r="AB530" i="2"/>
  <c r="Z530" i="2"/>
  <c r="X530" i="2"/>
  <c r="AC526" i="2"/>
  <c r="CO522" i="2"/>
  <c r="CN522" i="2"/>
  <c r="CL522" i="2"/>
  <c r="CJ522" i="2"/>
  <c r="CG522" i="2"/>
  <c r="CF522" i="2"/>
  <c r="CD522" i="2"/>
  <c r="CB522" i="2"/>
  <c r="BY522" i="2"/>
  <c r="BX522" i="2"/>
  <c r="BV522" i="2"/>
  <c r="BT522" i="2"/>
  <c r="BQ522" i="2"/>
  <c r="BP522" i="2"/>
  <c r="BN522" i="2"/>
  <c r="BL522" i="2"/>
  <c r="BI522" i="2"/>
  <c r="BH522" i="2"/>
  <c r="BF522" i="2"/>
  <c r="BD522" i="2"/>
  <c r="BA522" i="2"/>
  <c r="AZ522" i="2"/>
  <c r="AX522" i="2"/>
  <c r="AV522" i="2"/>
  <c r="AS522" i="2"/>
  <c r="AR522" i="2"/>
  <c r="AP522" i="2"/>
  <c r="AN522" i="2"/>
  <c r="AK522" i="2"/>
  <c r="AJ522" i="2"/>
  <c r="AH522" i="2"/>
  <c r="AF522" i="2"/>
  <c r="AC522" i="2"/>
  <c r="AB522" i="2"/>
  <c r="Z522" i="2"/>
  <c r="X522" i="2"/>
  <c r="W522" i="2"/>
  <c r="AC514" i="2"/>
  <c r="AB514" i="2"/>
  <c r="Z514" i="2"/>
  <c r="X514" i="2"/>
  <c r="EG513" i="2"/>
  <c r="CM513" i="2"/>
  <c r="CK513" i="2"/>
  <c r="CI513" i="2"/>
  <c r="CE513" i="2"/>
  <c r="CC513" i="2"/>
  <c r="CA513" i="2"/>
  <c r="BW513" i="2"/>
  <c r="BU513" i="2"/>
  <c r="BS513" i="2"/>
  <c r="BO513" i="2"/>
  <c r="BM513" i="2"/>
  <c r="BK513" i="2"/>
  <c r="BG513" i="2"/>
  <c r="BE513" i="2"/>
  <c r="BC513" i="2"/>
  <c r="AY513" i="2"/>
  <c r="AW513" i="2"/>
  <c r="AU513" i="2"/>
  <c r="AQ513" i="2"/>
  <c r="AO513" i="2"/>
  <c r="AM513" i="2"/>
  <c r="AI513" i="2"/>
  <c r="AG513" i="2"/>
  <c r="AE513" i="2"/>
  <c r="AA513" i="2"/>
  <c r="Y513" i="2"/>
  <c r="W513" i="2"/>
  <c r="V513" i="2"/>
  <c r="U513" i="2"/>
  <c r="O513" i="2"/>
  <c r="N513" i="2"/>
  <c r="K513" i="2"/>
  <c r="G513" i="2"/>
  <c r="EG512" i="2"/>
  <c r="CM512" i="2"/>
  <c r="CK512" i="2"/>
  <c r="CI512" i="2"/>
  <c r="CE512" i="2"/>
  <c r="CC512" i="2"/>
  <c r="CA512" i="2"/>
  <c r="BW512" i="2"/>
  <c r="BU512" i="2"/>
  <c r="BS512" i="2"/>
  <c r="BO512" i="2"/>
  <c r="BM512" i="2"/>
  <c r="BK512" i="2"/>
  <c r="BG512" i="2"/>
  <c r="BE512" i="2"/>
  <c r="BC512" i="2"/>
  <c r="AY512" i="2"/>
  <c r="AW512" i="2"/>
  <c r="AU512" i="2"/>
  <c r="AQ512" i="2"/>
  <c r="AO512" i="2"/>
  <c r="AM512" i="2"/>
  <c r="AI512" i="2"/>
  <c r="AG512" i="2"/>
  <c r="AE512" i="2"/>
  <c r="AA512" i="2"/>
  <c r="Y512" i="2"/>
  <c r="W512" i="2"/>
  <c r="V512" i="2"/>
  <c r="U512" i="2"/>
  <c r="O512" i="2"/>
  <c r="N512" i="2"/>
  <c r="K512" i="2"/>
  <c r="G512" i="2"/>
  <c r="EG511" i="2"/>
  <c r="CM511" i="2"/>
  <c r="CK511" i="2"/>
  <c r="CI511" i="2"/>
  <c r="CE511" i="2"/>
  <c r="CC511" i="2"/>
  <c r="CA511" i="2"/>
  <c r="BW511" i="2"/>
  <c r="BU511" i="2"/>
  <c r="BS511" i="2"/>
  <c r="BO511" i="2"/>
  <c r="BM511" i="2"/>
  <c r="BK511" i="2"/>
  <c r="BG511" i="2"/>
  <c r="BE511" i="2"/>
  <c r="BC511" i="2"/>
  <c r="AY511" i="2"/>
  <c r="AW511" i="2"/>
  <c r="AU511" i="2"/>
  <c r="AQ511" i="2"/>
  <c r="AO511" i="2"/>
  <c r="AM511" i="2"/>
  <c r="AI511" i="2"/>
  <c r="AG511" i="2"/>
  <c r="AE511" i="2"/>
  <c r="AA511" i="2"/>
  <c r="Y511" i="2"/>
  <c r="W511" i="2"/>
  <c r="V511" i="2"/>
  <c r="U511" i="2"/>
  <c r="P511" i="2"/>
  <c r="O511" i="2"/>
  <c r="N511" i="2"/>
  <c r="K511" i="2"/>
  <c r="G511" i="2"/>
  <c r="EG510" i="2"/>
  <c r="CM510" i="2"/>
  <c r="CK510" i="2"/>
  <c r="CI510" i="2"/>
  <c r="CE510" i="2"/>
  <c r="CC510" i="2"/>
  <c r="CA510" i="2"/>
  <c r="BW510" i="2"/>
  <c r="BU510" i="2"/>
  <c r="BS510" i="2"/>
  <c r="BO510" i="2"/>
  <c r="BM510" i="2"/>
  <c r="BK510" i="2"/>
  <c r="BG510" i="2"/>
  <c r="BE510" i="2"/>
  <c r="BC510" i="2"/>
  <c r="AY510" i="2"/>
  <c r="AW510" i="2"/>
  <c r="AU510" i="2"/>
  <c r="AQ510" i="2"/>
  <c r="AO510" i="2"/>
  <c r="AM510" i="2"/>
  <c r="AI510" i="2"/>
  <c r="AG510" i="2"/>
  <c r="AE510" i="2"/>
  <c r="AA510" i="2"/>
  <c r="Y510" i="2"/>
  <c r="W510" i="2"/>
  <c r="V510" i="2"/>
  <c r="U510" i="2"/>
  <c r="P510" i="2"/>
  <c r="O510" i="2"/>
  <c r="N510" i="2"/>
  <c r="K510" i="2"/>
  <c r="G510" i="2"/>
  <c r="EG509" i="2"/>
  <c r="CM509" i="2"/>
  <c r="CK509" i="2"/>
  <c r="CI509" i="2"/>
  <c r="CE509" i="2"/>
  <c r="CC509" i="2"/>
  <c r="CA509" i="2"/>
  <c r="BW509" i="2"/>
  <c r="BU509" i="2"/>
  <c r="BS509" i="2"/>
  <c r="BO509" i="2"/>
  <c r="BM509" i="2"/>
  <c r="BK509" i="2"/>
  <c r="BG509" i="2"/>
  <c r="BE509" i="2"/>
  <c r="BC509" i="2"/>
  <c r="AY509" i="2"/>
  <c r="AW509" i="2"/>
  <c r="AU509" i="2"/>
  <c r="AQ509" i="2"/>
  <c r="AO509" i="2"/>
  <c r="AM509" i="2"/>
  <c r="AI509" i="2"/>
  <c r="AG509" i="2"/>
  <c r="AE509" i="2"/>
  <c r="AA509" i="2"/>
  <c r="Y509" i="2"/>
  <c r="W509" i="2"/>
  <c r="V509" i="2"/>
  <c r="U509" i="2"/>
  <c r="O509" i="2"/>
  <c r="N509" i="2"/>
  <c r="K509" i="2"/>
  <c r="EG508" i="2"/>
  <c r="CM508" i="2"/>
  <c r="CK508" i="2"/>
  <c r="CI508" i="2"/>
  <c r="CE508" i="2"/>
  <c r="CC508" i="2"/>
  <c r="CA508" i="2"/>
  <c r="BW508" i="2"/>
  <c r="BU508" i="2"/>
  <c r="BS508" i="2"/>
  <c r="BO508" i="2"/>
  <c r="BM508" i="2"/>
  <c r="BK508" i="2"/>
  <c r="BG508" i="2"/>
  <c r="BE508" i="2"/>
  <c r="BC508" i="2"/>
  <c r="AY508" i="2"/>
  <c r="AW508" i="2"/>
  <c r="AU508" i="2"/>
  <c r="AQ508" i="2"/>
  <c r="AO508" i="2"/>
  <c r="AM508" i="2"/>
  <c r="AI508" i="2"/>
  <c r="AG508" i="2"/>
  <c r="AE508" i="2"/>
  <c r="AA508" i="2"/>
  <c r="Y508" i="2"/>
  <c r="W508" i="2"/>
  <c r="V508" i="2"/>
  <c r="U508" i="2"/>
  <c r="O508" i="2"/>
  <c r="N508" i="2"/>
  <c r="K508" i="2"/>
  <c r="EG507" i="2"/>
  <c r="CM507" i="2"/>
  <c r="CK507" i="2"/>
  <c r="CI507" i="2"/>
  <c r="CE507" i="2"/>
  <c r="CC507" i="2"/>
  <c r="CA507" i="2"/>
  <c r="BW507" i="2"/>
  <c r="BU507" i="2"/>
  <c r="BS507" i="2"/>
  <c r="BO507" i="2"/>
  <c r="BM507" i="2"/>
  <c r="BK507" i="2"/>
  <c r="BG507" i="2"/>
  <c r="BE507" i="2"/>
  <c r="BC507" i="2"/>
  <c r="AY507" i="2"/>
  <c r="AW507" i="2"/>
  <c r="AU507" i="2"/>
  <c r="AQ507" i="2"/>
  <c r="AO507" i="2"/>
  <c r="AM507" i="2"/>
  <c r="AI507" i="2"/>
  <c r="AG507" i="2"/>
  <c r="AE507" i="2"/>
  <c r="AA507" i="2"/>
  <c r="Y507" i="2"/>
  <c r="W507" i="2"/>
  <c r="V507" i="2"/>
  <c r="U507" i="2"/>
  <c r="P507" i="2"/>
  <c r="O507" i="2"/>
  <c r="N507" i="2"/>
  <c r="K507" i="2"/>
  <c r="G507" i="2"/>
  <c r="EG506" i="2"/>
  <c r="CM506" i="2"/>
  <c r="CK506" i="2"/>
  <c r="CI506" i="2"/>
  <c r="CE506" i="2"/>
  <c r="CC506" i="2"/>
  <c r="CA506" i="2"/>
  <c r="BW506" i="2"/>
  <c r="BU506" i="2"/>
  <c r="BS506" i="2"/>
  <c r="BO506" i="2"/>
  <c r="BM506" i="2"/>
  <c r="BK506" i="2"/>
  <c r="BG506" i="2"/>
  <c r="BE506" i="2"/>
  <c r="BC506" i="2"/>
  <c r="AY506" i="2"/>
  <c r="AW506" i="2"/>
  <c r="AU506" i="2"/>
  <c r="AQ506" i="2"/>
  <c r="AO506" i="2"/>
  <c r="AM506" i="2"/>
  <c r="AI506" i="2"/>
  <c r="AG506" i="2"/>
  <c r="AE506" i="2"/>
  <c r="AA506" i="2"/>
  <c r="Y506" i="2"/>
  <c r="W506" i="2"/>
  <c r="V506" i="2"/>
  <c r="U506" i="2"/>
  <c r="P506" i="2"/>
  <c r="O506" i="2"/>
  <c r="N506" i="2"/>
  <c r="K506" i="2"/>
  <c r="G506" i="2"/>
  <c r="EG505" i="2"/>
  <c r="CM505" i="2"/>
  <c r="CK505" i="2"/>
  <c r="CI505" i="2"/>
  <c r="CE505" i="2"/>
  <c r="CC505" i="2"/>
  <c r="CA505" i="2"/>
  <c r="BW505" i="2"/>
  <c r="BU505" i="2"/>
  <c r="BS505" i="2"/>
  <c r="BO505" i="2"/>
  <c r="BM505" i="2"/>
  <c r="BK505" i="2"/>
  <c r="BG505" i="2"/>
  <c r="BE505" i="2"/>
  <c r="BC505" i="2"/>
  <c r="AY505" i="2"/>
  <c r="AW505" i="2"/>
  <c r="AU505" i="2"/>
  <c r="AQ505" i="2"/>
  <c r="AO505" i="2"/>
  <c r="AM505" i="2"/>
  <c r="AI505" i="2"/>
  <c r="AG505" i="2"/>
  <c r="AE505" i="2"/>
  <c r="AC505" i="2"/>
  <c r="AB505" i="2"/>
  <c r="Z505" i="2"/>
  <c r="X505" i="2"/>
  <c r="P505" i="2"/>
  <c r="K505" i="2"/>
  <c r="EG504" i="2"/>
  <c r="CM504" i="2"/>
  <c r="CK504" i="2"/>
  <c r="CI504" i="2"/>
  <c r="CE504" i="2"/>
  <c r="CC504" i="2"/>
  <c r="CA504" i="2"/>
  <c r="BW504" i="2"/>
  <c r="BU504" i="2"/>
  <c r="BS504" i="2"/>
  <c r="BO504" i="2"/>
  <c r="BM504" i="2"/>
  <c r="BK504" i="2"/>
  <c r="BG504" i="2"/>
  <c r="BE504" i="2"/>
  <c r="BC504" i="2"/>
  <c r="AY504" i="2"/>
  <c r="AW504" i="2"/>
  <c r="AU504" i="2"/>
  <c r="AQ504" i="2"/>
  <c r="AO504" i="2"/>
  <c r="AM504" i="2"/>
  <c r="AI504" i="2"/>
  <c r="AG504" i="2"/>
  <c r="AE504" i="2"/>
  <c r="AA504" i="2"/>
  <c r="Y504" i="2"/>
  <c r="W504" i="2"/>
  <c r="V504" i="2"/>
  <c r="U504" i="2"/>
  <c r="P504" i="2"/>
  <c r="K504" i="2"/>
  <c r="G504" i="2"/>
  <c r="F504" i="2"/>
  <c r="EG503" i="2"/>
  <c r="CM503" i="2"/>
  <c r="CK503" i="2"/>
  <c r="CI503" i="2"/>
  <c r="CE503" i="2"/>
  <c r="CC503" i="2"/>
  <c r="CA503" i="2"/>
  <c r="BW503" i="2"/>
  <c r="BU503" i="2"/>
  <c r="BS503" i="2"/>
  <c r="BO503" i="2"/>
  <c r="BM503" i="2"/>
  <c r="BK503" i="2"/>
  <c r="BG503" i="2"/>
  <c r="BE503" i="2"/>
  <c r="BC503" i="2"/>
  <c r="AY503" i="2"/>
  <c r="AW503" i="2"/>
  <c r="AU503" i="2"/>
  <c r="AQ503" i="2"/>
  <c r="AO503" i="2"/>
  <c r="AM503" i="2"/>
  <c r="AI503" i="2"/>
  <c r="AG503" i="2"/>
  <c r="AE503" i="2"/>
  <c r="AA503" i="2"/>
  <c r="Y503" i="2"/>
  <c r="W503" i="2"/>
  <c r="V503" i="2"/>
  <c r="U503" i="2"/>
  <c r="P503" i="2"/>
  <c r="K503" i="2"/>
  <c r="G503" i="2"/>
  <c r="EG502" i="2"/>
  <c r="CM502" i="2"/>
  <c r="CK502" i="2"/>
  <c r="CI502" i="2"/>
  <c r="CE502" i="2"/>
  <c r="CC502" i="2"/>
  <c r="CA502" i="2"/>
  <c r="BW502" i="2"/>
  <c r="BU502" i="2"/>
  <c r="BS502" i="2"/>
  <c r="BO502" i="2"/>
  <c r="BM502" i="2"/>
  <c r="BK502" i="2"/>
  <c r="BG502" i="2"/>
  <c r="BE502" i="2"/>
  <c r="BC502" i="2"/>
  <c r="AY502" i="2"/>
  <c r="AW502" i="2"/>
  <c r="AU502" i="2"/>
  <c r="AQ502" i="2"/>
  <c r="AO502" i="2"/>
  <c r="AM502" i="2"/>
  <c r="AI502" i="2"/>
  <c r="AG502" i="2"/>
  <c r="AE502" i="2"/>
  <c r="AA502" i="2"/>
  <c r="Y502" i="2"/>
  <c r="W502" i="2"/>
  <c r="V502" i="2"/>
  <c r="U502" i="2"/>
  <c r="P502" i="2"/>
  <c r="K502" i="2"/>
  <c r="G502" i="2"/>
  <c r="F502" i="2"/>
  <c r="EG501" i="2"/>
  <c r="CM501" i="2"/>
  <c r="CK501" i="2"/>
  <c r="CI501" i="2"/>
  <c r="CE501" i="2"/>
  <c r="CC501" i="2"/>
  <c r="CA501" i="2"/>
  <c r="BW501" i="2"/>
  <c r="BU501" i="2"/>
  <c r="BS501" i="2"/>
  <c r="BO501" i="2"/>
  <c r="BM501" i="2"/>
  <c r="BK501" i="2"/>
  <c r="BG501" i="2"/>
  <c r="BE501" i="2"/>
  <c r="BC501" i="2"/>
  <c r="AY501" i="2"/>
  <c r="AW501" i="2"/>
  <c r="AU501" i="2"/>
  <c r="AQ501" i="2"/>
  <c r="AO501" i="2"/>
  <c r="AM501" i="2"/>
  <c r="AI501" i="2"/>
  <c r="AG501" i="2"/>
  <c r="AE501" i="2"/>
  <c r="AA501" i="2"/>
  <c r="Y501" i="2"/>
  <c r="W501" i="2"/>
  <c r="V501" i="2"/>
  <c r="U501" i="2"/>
  <c r="P501" i="2"/>
  <c r="K501" i="2"/>
  <c r="G501" i="2"/>
  <c r="F501" i="2"/>
  <c r="EG500" i="2"/>
  <c r="CM500" i="2"/>
  <c r="CK500" i="2"/>
  <c r="CI500" i="2"/>
  <c r="CE500" i="2"/>
  <c r="CC500" i="2"/>
  <c r="CA500" i="2"/>
  <c r="BW500" i="2"/>
  <c r="BU500" i="2"/>
  <c r="BS500" i="2"/>
  <c r="BO500" i="2"/>
  <c r="BM500" i="2"/>
  <c r="BK500" i="2"/>
  <c r="BG500" i="2"/>
  <c r="BE500" i="2"/>
  <c r="BC500" i="2"/>
  <c r="AY500" i="2"/>
  <c r="AW500" i="2"/>
  <c r="AU500" i="2"/>
  <c r="AQ500" i="2"/>
  <c r="AO500" i="2"/>
  <c r="AM500" i="2"/>
  <c r="AI500" i="2"/>
  <c r="AG500" i="2"/>
  <c r="AE500" i="2"/>
  <c r="AA500" i="2"/>
  <c r="Y500" i="2"/>
  <c r="W500" i="2"/>
  <c r="V500" i="2"/>
  <c r="U500" i="2"/>
  <c r="P500" i="2"/>
  <c r="K500" i="2"/>
  <c r="G500" i="2"/>
  <c r="F500" i="2"/>
  <c r="EG499" i="2"/>
  <c r="CM499" i="2"/>
  <c r="CK499" i="2"/>
  <c r="CI499" i="2"/>
  <c r="CE499" i="2"/>
  <c r="CC499" i="2"/>
  <c r="CA499" i="2"/>
  <c r="BW499" i="2"/>
  <c r="BU499" i="2"/>
  <c r="BS499" i="2"/>
  <c r="BO499" i="2"/>
  <c r="BM499" i="2"/>
  <c r="BK499" i="2"/>
  <c r="BG499" i="2"/>
  <c r="BE499" i="2"/>
  <c r="BC499" i="2"/>
  <c r="AY499" i="2"/>
  <c r="AW499" i="2"/>
  <c r="AU499" i="2"/>
  <c r="AQ499" i="2"/>
  <c r="AO499" i="2"/>
  <c r="AM499" i="2"/>
  <c r="AI499" i="2"/>
  <c r="AG499" i="2"/>
  <c r="AE499" i="2"/>
  <c r="AA499" i="2"/>
  <c r="Y499" i="2"/>
  <c r="W499" i="2"/>
  <c r="V499" i="2"/>
  <c r="U499" i="2"/>
  <c r="P499" i="2"/>
  <c r="K499" i="2"/>
  <c r="G499" i="2"/>
  <c r="F499" i="2"/>
  <c r="EG498" i="2"/>
  <c r="CM498" i="2"/>
  <c r="CK498" i="2"/>
  <c r="CI498" i="2"/>
  <c r="CE498" i="2"/>
  <c r="CC498" i="2"/>
  <c r="CA498" i="2"/>
  <c r="BW498" i="2"/>
  <c r="BU498" i="2"/>
  <c r="BS498" i="2"/>
  <c r="BO498" i="2"/>
  <c r="BM498" i="2"/>
  <c r="BK498" i="2"/>
  <c r="BG498" i="2"/>
  <c r="BE498" i="2"/>
  <c r="BC498" i="2"/>
  <c r="AY498" i="2"/>
  <c r="AW498" i="2"/>
  <c r="AU498" i="2"/>
  <c r="AQ498" i="2"/>
  <c r="AO498" i="2"/>
  <c r="AM498" i="2"/>
  <c r="AI498" i="2"/>
  <c r="AG498" i="2"/>
  <c r="AE498" i="2"/>
  <c r="AA498" i="2"/>
  <c r="Y498" i="2"/>
  <c r="W498" i="2"/>
  <c r="V498" i="2"/>
  <c r="U498" i="2"/>
  <c r="P498" i="2"/>
  <c r="K498" i="2"/>
  <c r="G498" i="2"/>
  <c r="F498" i="2"/>
  <c r="EG497" i="2"/>
  <c r="CM497" i="2"/>
  <c r="CK497" i="2"/>
  <c r="CI497" i="2"/>
  <c r="CE497" i="2"/>
  <c r="CC497" i="2"/>
  <c r="CA497" i="2"/>
  <c r="BW497" i="2"/>
  <c r="BU497" i="2"/>
  <c r="BS497" i="2"/>
  <c r="BO497" i="2"/>
  <c r="BM497" i="2"/>
  <c r="BK497" i="2"/>
  <c r="BG497" i="2"/>
  <c r="BE497" i="2"/>
  <c r="BC497" i="2"/>
  <c r="AY497" i="2"/>
  <c r="AW497" i="2"/>
  <c r="AU497" i="2"/>
  <c r="AQ497" i="2"/>
  <c r="AO497" i="2"/>
  <c r="AM497" i="2"/>
  <c r="AI497" i="2"/>
  <c r="AG497" i="2"/>
  <c r="AE497" i="2"/>
  <c r="AA497" i="2"/>
  <c r="Y497" i="2"/>
  <c r="W497" i="2"/>
  <c r="V497" i="2"/>
  <c r="U497" i="2"/>
  <c r="P497" i="2"/>
  <c r="K497" i="2"/>
  <c r="G497" i="2"/>
  <c r="F497" i="2"/>
  <c r="EG496" i="2"/>
  <c r="CM496" i="2"/>
  <c r="CK496" i="2"/>
  <c r="CI496" i="2"/>
  <c r="CE496" i="2"/>
  <c r="CC496" i="2"/>
  <c r="CA496" i="2"/>
  <c r="BW496" i="2"/>
  <c r="BU496" i="2"/>
  <c r="BS496" i="2"/>
  <c r="BO496" i="2"/>
  <c r="BM496" i="2"/>
  <c r="BK496" i="2"/>
  <c r="BG496" i="2"/>
  <c r="BE496" i="2"/>
  <c r="BC496" i="2"/>
  <c r="AY496" i="2"/>
  <c r="AW496" i="2"/>
  <c r="AU496" i="2"/>
  <c r="AQ496" i="2"/>
  <c r="AO496" i="2"/>
  <c r="AM496" i="2"/>
  <c r="AI496" i="2"/>
  <c r="AG496" i="2"/>
  <c r="AE496" i="2"/>
  <c r="AA496" i="2"/>
  <c r="Y496" i="2"/>
  <c r="W496" i="2"/>
  <c r="V496" i="2"/>
  <c r="U496" i="2"/>
  <c r="P496" i="2"/>
  <c r="K496" i="2"/>
  <c r="G496" i="2"/>
  <c r="F496" i="2"/>
  <c r="EG495" i="2"/>
  <c r="CM495" i="2"/>
  <c r="CK495" i="2"/>
  <c r="CI495" i="2"/>
  <c r="CE495" i="2"/>
  <c r="CC495" i="2"/>
  <c r="CA495" i="2"/>
  <c r="BW495" i="2"/>
  <c r="BU495" i="2"/>
  <c r="BS495" i="2"/>
  <c r="AY495" i="2"/>
  <c r="AW495" i="2"/>
  <c r="AU495" i="2"/>
  <c r="AQ495" i="2"/>
  <c r="AO495" i="2"/>
  <c r="AM495" i="2"/>
  <c r="AI495" i="2"/>
  <c r="AG495" i="2"/>
  <c r="AE495" i="2"/>
  <c r="P495" i="2"/>
  <c r="K495" i="2"/>
  <c r="F495" i="2"/>
  <c r="DR494" i="2"/>
  <c r="CM494" i="2"/>
  <c r="CK494" i="2"/>
  <c r="CI494" i="2"/>
  <c r="CE494" i="2"/>
  <c r="CC494" i="2"/>
  <c r="CA494" i="2"/>
  <c r="BW494" i="2"/>
  <c r="BU494" i="2"/>
  <c r="BS494" i="2"/>
  <c r="BO494" i="2"/>
  <c r="BM494" i="2"/>
  <c r="BK494" i="2"/>
  <c r="BG494" i="2"/>
  <c r="BE494" i="2"/>
  <c r="BC494" i="2"/>
  <c r="AY494" i="2"/>
  <c r="AW494" i="2"/>
  <c r="AU494" i="2"/>
  <c r="AQ494" i="2"/>
  <c r="AO494" i="2"/>
  <c r="AM494" i="2"/>
  <c r="AI494" i="2"/>
  <c r="AG494" i="2"/>
  <c r="AE494" i="2"/>
  <c r="AA494" i="2"/>
  <c r="Y494" i="2"/>
  <c r="W494" i="2"/>
  <c r="V494" i="2"/>
  <c r="U494" i="2"/>
  <c r="P494" i="2"/>
  <c r="K494" i="2"/>
  <c r="G494" i="2"/>
  <c r="DR493" i="2"/>
  <c r="CM493" i="2"/>
  <c r="CK493" i="2"/>
  <c r="CI493" i="2"/>
  <c r="CE493" i="2"/>
  <c r="CC493" i="2"/>
  <c r="CA493" i="2"/>
  <c r="BW493" i="2"/>
  <c r="BU493" i="2"/>
  <c r="BS493" i="2"/>
  <c r="BO493" i="2"/>
  <c r="BM493" i="2"/>
  <c r="BK493" i="2"/>
  <c r="BG493" i="2"/>
  <c r="BE493" i="2"/>
  <c r="BC493" i="2"/>
  <c r="AY493" i="2"/>
  <c r="AW493" i="2"/>
  <c r="AU493" i="2"/>
  <c r="AQ493" i="2"/>
  <c r="AO493" i="2"/>
  <c r="AM493" i="2"/>
  <c r="AI493" i="2"/>
  <c r="AG493" i="2"/>
  <c r="AE493" i="2"/>
  <c r="P493" i="2"/>
  <c r="K493" i="2"/>
  <c r="EG492" i="2"/>
  <c r="CM492" i="2"/>
  <c r="CK492" i="2"/>
  <c r="CI492" i="2"/>
  <c r="CE492" i="2"/>
  <c r="CC492" i="2"/>
  <c r="CA492" i="2"/>
  <c r="BW492" i="2"/>
  <c r="BU492" i="2"/>
  <c r="BS492" i="2"/>
  <c r="BO492" i="2"/>
  <c r="BM492" i="2"/>
  <c r="BK492" i="2"/>
  <c r="BG492" i="2"/>
  <c r="BE492" i="2"/>
  <c r="BC492" i="2"/>
  <c r="AY492" i="2"/>
  <c r="AW492" i="2"/>
  <c r="AU492" i="2"/>
  <c r="AQ492" i="2"/>
  <c r="AO492" i="2"/>
  <c r="AM492" i="2"/>
  <c r="AI492" i="2"/>
  <c r="AG492" i="2"/>
  <c r="AE492" i="2"/>
  <c r="AA492" i="2"/>
  <c r="Y492" i="2"/>
  <c r="W492" i="2"/>
  <c r="V492" i="2"/>
  <c r="U492" i="2"/>
  <c r="P492" i="2"/>
  <c r="K492" i="2"/>
  <c r="G492" i="2"/>
  <c r="F492" i="2"/>
  <c r="EG491" i="2"/>
  <c r="CM491" i="2"/>
  <c r="CK491" i="2"/>
  <c r="CI491" i="2"/>
  <c r="CE491" i="2"/>
  <c r="CC491" i="2"/>
  <c r="CA491" i="2"/>
  <c r="BW491" i="2"/>
  <c r="BU491" i="2"/>
  <c r="BS491" i="2"/>
  <c r="BO491" i="2"/>
  <c r="BM491" i="2"/>
  <c r="BK491" i="2"/>
  <c r="BG491" i="2"/>
  <c r="BE491" i="2"/>
  <c r="BC491" i="2"/>
  <c r="AY491" i="2"/>
  <c r="AW491" i="2"/>
  <c r="AU491" i="2"/>
  <c r="AQ491" i="2"/>
  <c r="AO491" i="2"/>
  <c r="AM491" i="2"/>
  <c r="AI491" i="2"/>
  <c r="AG491" i="2"/>
  <c r="AE491" i="2"/>
  <c r="AA491" i="2"/>
  <c r="Y491" i="2"/>
  <c r="W491" i="2"/>
  <c r="V491" i="2"/>
  <c r="U491" i="2"/>
  <c r="P491" i="2"/>
  <c r="K491" i="2"/>
  <c r="G491" i="2"/>
  <c r="F491" i="2"/>
  <c r="EG490" i="2"/>
  <c r="CM490" i="2"/>
  <c r="CK490" i="2"/>
  <c r="CI490" i="2"/>
  <c r="CE490" i="2"/>
  <c r="CC490" i="2"/>
  <c r="CA490" i="2"/>
  <c r="BW490" i="2"/>
  <c r="BU490" i="2"/>
  <c r="BS490" i="2"/>
  <c r="BO490" i="2"/>
  <c r="BM490" i="2"/>
  <c r="BK490" i="2"/>
  <c r="BG490" i="2"/>
  <c r="BE490" i="2"/>
  <c r="BC490" i="2"/>
  <c r="AY490" i="2"/>
  <c r="AW490" i="2"/>
  <c r="AU490" i="2"/>
  <c r="AQ490" i="2"/>
  <c r="AO490" i="2"/>
  <c r="AM490" i="2"/>
  <c r="AI490" i="2"/>
  <c r="AG490" i="2"/>
  <c r="AE490" i="2"/>
  <c r="AA490" i="2"/>
  <c r="Y490" i="2"/>
  <c r="W490" i="2"/>
  <c r="V490" i="2"/>
  <c r="U490" i="2"/>
  <c r="P490" i="2"/>
  <c r="K490" i="2"/>
  <c r="G490" i="2"/>
  <c r="F490" i="2"/>
  <c r="EG489" i="2"/>
  <c r="CM489" i="2"/>
  <c r="CK489" i="2"/>
  <c r="CI489" i="2"/>
  <c r="CE489" i="2"/>
  <c r="CC489" i="2"/>
  <c r="CA489" i="2"/>
  <c r="BW489" i="2"/>
  <c r="BU489" i="2"/>
  <c r="BS489" i="2"/>
  <c r="BO489" i="2"/>
  <c r="BM489" i="2"/>
  <c r="BK489" i="2"/>
  <c r="BG489" i="2"/>
  <c r="BE489" i="2"/>
  <c r="BC489" i="2"/>
  <c r="AY489" i="2"/>
  <c r="AW489" i="2"/>
  <c r="AU489" i="2"/>
  <c r="AQ489" i="2"/>
  <c r="AO489" i="2"/>
  <c r="AM489" i="2"/>
  <c r="AI489" i="2"/>
  <c r="AG489" i="2"/>
  <c r="AE489" i="2"/>
  <c r="AA489" i="2"/>
  <c r="Y489" i="2"/>
  <c r="W489" i="2"/>
  <c r="V489" i="2"/>
  <c r="U489" i="2"/>
  <c r="P489" i="2"/>
  <c r="K489" i="2"/>
  <c r="G489" i="2"/>
  <c r="F489" i="2"/>
  <c r="EG488" i="2"/>
  <c r="CM488" i="2"/>
  <c r="CK488" i="2"/>
  <c r="CI488" i="2"/>
  <c r="CE488" i="2"/>
  <c r="CC488" i="2"/>
  <c r="CA488" i="2"/>
  <c r="BW488" i="2"/>
  <c r="BU488" i="2"/>
  <c r="BS488" i="2"/>
  <c r="BO488" i="2"/>
  <c r="BM488" i="2"/>
  <c r="BK488" i="2"/>
  <c r="BG488" i="2"/>
  <c r="BE488" i="2"/>
  <c r="BC488" i="2"/>
  <c r="AY488" i="2"/>
  <c r="AW488" i="2"/>
  <c r="AU488" i="2"/>
  <c r="AQ488" i="2"/>
  <c r="AO488" i="2"/>
  <c r="AM488" i="2"/>
  <c r="AI488" i="2"/>
  <c r="AG488" i="2"/>
  <c r="AE488" i="2"/>
  <c r="AA488" i="2"/>
  <c r="Y488" i="2"/>
  <c r="W488" i="2"/>
  <c r="V488" i="2"/>
  <c r="U488" i="2"/>
  <c r="P488" i="2"/>
  <c r="K488" i="2"/>
  <c r="G488" i="2"/>
  <c r="F488" i="2"/>
  <c r="EG487" i="2"/>
  <c r="CM487" i="2"/>
  <c r="CK487" i="2"/>
  <c r="CI487" i="2"/>
  <c r="CE487" i="2"/>
  <c r="CC487" i="2"/>
  <c r="CA487" i="2"/>
  <c r="BW487" i="2"/>
  <c r="BU487" i="2"/>
  <c r="BS487" i="2"/>
  <c r="BO487" i="2"/>
  <c r="BM487" i="2"/>
  <c r="BK487" i="2"/>
  <c r="BG487" i="2"/>
  <c r="BE487" i="2"/>
  <c r="BC487" i="2"/>
  <c r="AY487" i="2"/>
  <c r="AW487" i="2"/>
  <c r="AU487" i="2"/>
  <c r="AQ487" i="2"/>
  <c r="AO487" i="2"/>
  <c r="AM487" i="2"/>
  <c r="AI487" i="2"/>
  <c r="AG487" i="2"/>
  <c r="AE487" i="2"/>
  <c r="AA487" i="2"/>
  <c r="Y487" i="2"/>
  <c r="W487" i="2"/>
  <c r="V487" i="2"/>
  <c r="U487" i="2"/>
  <c r="P487" i="2"/>
  <c r="K487" i="2"/>
  <c r="G487" i="2"/>
  <c r="F487" i="2"/>
  <c r="EG486" i="2"/>
  <c r="CM486" i="2"/>
  <c r="CK486" i="2"/>
  <c r="CI486" i="2"/>
  <c r="CE486" i="2"/>
  <c r="CC486" i="2"/>
  <c r="CA486" i="2"/>
  <c r="BW486" i="2"/>
  <c r="BU486" i="2"/>
  <c r="BS486" i="2"/>
  <c r="BO486" i="2"/>
  <c r="BM486" i="2"/>
  <c r="BK486" i="2"/>
  <c r="BG486" i="2"/>
  <c r="BE486" i="2"/>
  <c r="BC486" i="2"/>
  <c r="AY486" i="2"/>
  <c r="AW486" i="2"/>
  <c r="AU486" i="2"/>
  <c r="AQ486" i="2"/>
  <c r="AO486" i="2"/>
  <c r="AM486" i="2"/>
  <c r="AI486" i="2"/>
  <c r="AG486" i="2"/>
  <c r="AE486" i="2"/>
  <c r="AA486" i="2"/>
  <c r="Y486" i="2"/>
  <c r="W486" i="2"/>
  <c r="V486" i="2"/>
  <c r="U486" i="2"/>
  <c r="P486" i="2"/>
  <c r="K486" i="2"/>
  <c r="G486" i="2"/>
  <c r="F486" i="2"/>
  <c r="EG485" i="2"/>
  <c r="CM485" i="2"/>
  <c r="CK485" i="2"/>
  <c r="CI485" i="2"/>
  <c r="CE485" i="2"/>
  <c r="CC485" i="2"/>
  <c r="CA485" i="2"/>
  <c r="BW485" i="2"/>
  <c r="BU485" i="2"/>
  <c r="BS485" i="2"/>
  <c r="AY485" i="2"/>
  <c r="AW485" i="2"/>
  <c r="AU485" i="2"/>
  <c r="AQ485" i="2"/>
  <c r="AO485" i="2"/>
  <c r="AM485" i="2"/>
  <c r="AI485" i="2"/>
  <c r="AG485" i="2"/>
  <c r="AE485" i="2"/>
  <c r="P485" i="2"/>
  <c r="K485" i="2"/>
  <c r="F485" i="2"/>
  <c r="EG484" i="2"/>
  <c r="CM484" i="2"/>
  <c r="CK484" i="2"/>
  <c r="CI484" i="2"/>
  <c r="CE484" i="2"/>
  <c r="CC484" i="2"/>
  <c r="CA484" i="2"/>
  <c r="BW484" i="2"/>
  <c r="BU484" i="2"/>
  <c r="BS484" i="2"/>
  <c r="BO484" i="2"/>
  <c r="BM484" i="2"/>
  <c r="BK484" i="2"/>
  <c r="BG484" i="2"/>
  <c r="BE484" i="2"/>
  <c r="BC484" i="2"/>
  <c r="AY484" i="2"/>
  <c r="AW484" i="2"/>
  <c r="AU484" i="2"/>
  <c r="AQ484" i="2"/>
  <c r="AO484" i="2"/>
  <c r="AM484" i="2"/>
  <c r="AI484" i="2"/>
  <c r="AG484" i="2"/>
  <c r="AE484" i="2"/>
  <c r="AA484" i="2"/>
  <c r="Y484" i="2"/>
  <c r="W484" i="2"/>
  <c r="V484" i="2"/>
  <c r="U484" i="2"/>
  <c r="P484" i="2"/>
  <c r="K484" i="2"/>
  <c r="G484" i="2"/>
  <c r="F484" i="2"/>
  <c r="EG483" i="2"/>
  <c r="CM483" i="2"/>
  <c r="CK483" i="2"/>
  <c r="CI483" i="2"/>
  <c r="CE483" i="2"/>
  <c r="CC483" i="2"/>
  <c r="CA483" i="2"/>
  <c r="BW483" i="2"/>
  <c r="BU483" i="2"/>
  <c r="BS483" i="2"/>
  <c r="BO483" i="2"/>
  <c r="BM483" i="2"/>
  <c r="BK483" i="2"/>
  <c r="BG483" i="2"/>
  <c r="BE483" i="2"/>
  <c r="BC483" i="2"/>
  <c r="AY483" i="2"/>
  <c r="AW483" i="2"/>
  <c r="AU483" i="2"/>
  <c r="AQ483" i="2"/>
  <c r="AO483" i="2"/>
  <c r="AM483" i="2"/>
  <c r="AI483" i="2"/>
  <c r="AG483" i="2"/>
  <c r="AE483" i="2"/>
  <c r="AA483" i="2"/>
  <c r="Y483" i="2"/>
  <c r="W483" i="2"/>
  <c r="V483" i="2"/>
  <c r="U483" i="2"/>
  <c r="P483" i="2"/>
  <c r="K483" i="2"/>
  <c r="G483" i="2"/>
  <c r="F483" i="2"/>
  <c r="EG482" i="2"/>
  <c r="CM482" i="2"/>
  <c r="CK482" i="2"/>
  <c r="CI482" i="2"/>
  <c r="CE482" i="2"/>
  <c r="CC482" i="2"/>
  <c r="CA482" i="2"/>
  <c r="BW482" i="2"/>
  <c r="BU482" i="2"/>
  <c r="BS482" i="2"/>
  <c r="AY482" i="2"/>
  <c r="AW482" i="2"/>
  <c r="AU482" i="2"/>
  <c r="AQ482" i="2"/>
  <c r="AO482" i="2"/>
  <c r="AM482" i="2"/>
  <c r="AI482" i="2"/>
  <c r="AG482" i="2"/>
  <c r="AE482" i="2"/>
  <c r="P482" i="2"/>
  <c r="K482" i="2"/>
  <c r="F482" i="2"/>
  <c r="EG481" i="2"/>
  <c r="CM481" i="2"/>
  <c r="CK481" i="2"/>
  <c r="CI481" i="2"/>
  <c r="CE481" i="2"/>
  <c r="CC481" i="2"/>
  <c r="CA481" i="2"/>
  <c r="BW481" i="2"/>
  <c r="BU481" i="2"/>
  <c r="BS481" i="2"/>
  <c r="BO481" i="2"/>
  <c r="BM481" i="2"/>
  <c r="BK481" i="2"/>
  <c r="BG481" i="2"/>
  <c r="BE481" i="2"/>
  <c r="BC481" i="2"/>
  <c r="AY481" i="2"/>
  <c r="AW481" i="2"/>
  <c r="AU481" i="2"/>
  <c r="AQ481" i="2"/>
  <c r="AO481" i="2"/>
  <c r="AM481" i="2"/>
  <c r="AI481" i="2"/>
  <c r="AG481" i="2"/>
  <c r="AE481" i="2"/>
  <c r="AC481" i="2"/>
  <c r="AB481" i="2"/>
  <c r="Z481" i="2"/>
  <c r="X481" i="2"/>
  <c r="P481" i="2"/>
  <c r="K481" i="2"/>
  <c r="F481" i="2"/>
  <c r="CM480" i="2"/>
  <c r="CK480" i="2"/>
  <c r="CI480" i="2"/>
  <c r="CE480" i="2"/>
  <c r="CC480" i="2"/>
  <c r="CA480" i="2"/>
  <c r="BW480" i="2"/>
  <c r="BU480" i="2"/>
  <c r="BS480" i="2"/>
  <c r="BO480" i="2"/>
  <c r="BM480" i="2"/>
  <c r="BK480" i="2"/>
  <c r="BG480" i="2"/>
  <c r="BE480" i="2"/>
  <c r="BC480" i="2"/>
  <c r="AY480" i="2"/>
  <c r="AW480" i="2"/>
  <c r="AU480" i="2"/>
  <c r="AQ480" i="2"/>
  <c r="AO480" i="2"/>
  <c r="AM480" i="2"/>
  <c r="AI480" i="2"/>
  <c r="AG480" i="2"/>
  <c r="AE480" i="2"/>
  <c r="AA480" i="2"/>
  <c r="Y480" i="2"/>
  <c r="W480" i="2"/>
  <c r="V480" i="2"/>
  <c r="U480" i="2"/>
  <c r="P480" i="2"/>
  <c r="K480" i="2"/>
  <c r="G480" i="2"/>
  <c r="F480" i="2"/>
  <c r="EG479" i="2"/>
  <c r="CM479" i="2"/>
  <c r="CK479" i="2"/>
  <c r="CI479" i="2"/>
  <c r="CE479" i="2"/>
  <c r="CC479" i="2"/>
  <c r="CA479" i="2"/>
  <c r="BW479" i="2"/>
  <c r="BU479" i="2"/>
  <c r="BS479" i="2"/>
  <c r="BO479" i="2"/>
  <c r="BM479" i="2"/>
  <c r="BK479" i="2"/>
  <c r="BG479" i="2"/>
  <c r="BE479" i="2"/>
  <c r="BC479" i="2"/>
  <c r="AY479" i="2"/>
  <c r="AW479" i="2"/>
  <c r="AU479" i="2"/>
  <c r="AQ479" i="2"/>
  <c r="AO479" i="2"/>
  <c r="AM479" i="2"/>
  <c r="AI479" i="2"/>
  <c r="AG479" i="2"/>
  <c r="AE479" i="2"/>
  <c r="AA479" i="2"/>
  <c r="Y479" i="2"/>
  <c r="W479" i="2"/>
  <c r="V479" i="2"/>
  <c r="U479" i="2"/>
  <c r="P479" i="2"/>
  <c r="K479" i="2"/>
  <c r="G479" i="2"/>
  <c r="F479" i="2"/>
  <c r="EG478" i="2"/>
  <c r="CM478" i="2"/>
  <c r="CK478" i="2"/>
  <c r="CI478" i="2"/>
  <c r="CE478" i="2"/>
  <c r="CC478" i="2"/>
  <c r="CA478" i="2"/>
  <c r="BW478" i="2"/>
  <c r="BU478" i="2"/>
  <c r="BS478" i="2"/>
  <c r="BO478" i="2"/>
  <c r="BM478" i="2"/>
  <c r="BK478" i="2"/>
  <c r="BG478" i="2"/>
  <c r="BE478" i="2"/>
  <c r="BC478" i="2"/>
  <c r="AY478" i="2"/>
  <c r="AW478" i="2"/>
  <c r="AU478" i="2"/>
  <c r="AQ478" i="2"/>
  <c r="AO478" i="2"/>
  <c r="AM478" i="2"/>
  <c r="AI478" i="2"/>
  <c r="AG478" i="2"/>
  <c r="AE478" i="2"/>
  <c r="AA478" i="2"/>
  <c r="Y478" i="2"/>
  <c r="W478" i="2"/>
  <c r="V478" i="2"/>
  <c r="U478" i="2"/>
  <c r="P478" i="2"/>
  <c r="K478" i="2"/>
  <c r="G478" i="2"/>
  <c r="F478" i="2"/>
  <c r="EG477" i="2"/>
  <c r="CM477" i="2"/>
  <c r="CK477" i="2"/>
  <c r="CI477" i="2"/>
  <c r="CE477" i="2"/>
  <c r="CC477" i="2"/>
  <c r="CA477" i="2"/>
  <c r="BW477" i="2"/>
  <c r="BU477" i="2"/>
  <c r="BS477" i="2"/>
  <c r="BO477" i="2"/>
  <c r="BM477" i="2"/>
  <c r="BK477" i="2"/>
  <c r="BG477" i="2"/>
  <c r="BE477" i="2"/>
  <c r="BC477" i="2"/>
  <c r="AY477" i="2"/>
  <c r="AW477" i="2"/>
  <c r="AU477" i="2"/>
  <c r="AQ477" i="2"/>
  <c r="AO477" i="2"/>
  <c r="AM477" i="2"/>
  <c r="AI477" i="2"/>
  <c r="AG477" i="2"/>
  <c r="AE477" i="2"/>
  <c r="P477" i="2"/>
  <c r="K477" i="2"/>
  <c r="F477" i="2"/>
  <c r="EG476" i="2"/>
  <c r="CM476" i="2"/>
  <c r="CK476" i="2"/>
  <c r="CI476" i="2"/>
  <c r="CE476" i="2"/>
  <c r="CC476" i="2"/>
  <c r="CA476" i="2"/>
  <c r="BW476" i="2"/>
  <c r="BU476" i="2"/>
  <c r="BS476" i="2"/>
  <c r="BO476" i="2"/>
  <c r="BM476" i="2"/>
  <c r="BK476" i="2"/>
  <c r="BG476" i="2"/>
  <c r="BE476" i="2"/>
  <c r="BC476" i="2"/>
  <c r="AY476" i="2"/>
  <c r="AW476" i="2"/>
  <c r="AU476" i="2"/>
  <c r="AQ476" i="2"/>
  <c r="AO476" i="2"/>
  <c r="AM476" i="2"/>
  <c r="AI476" i="2"/>
  <c r="AG476" i="2"/>
  <c r="AE476" i="2"/>
  <c r="AA476" i="2"/>
  <c r="Y476" i="2"/>
  <c r="W476" i="2"/>
  <c r="V476" i="2"/>
  <c r="U476" i="2"/>
  <c r="P476" i="2"/>
  <c r="K476" i="2"/>
  <c r="G476" i="2"/>
  <c r="F476" i="2"/>
  <c r="EG475" i="2"/>
  <c r="CM475" i="2"/>
  <c r="CK475" i="2"/>
  <c r="CI475" i="2"/>
  <c r="CE475" i="2"/>
  <c r="CC475" i="2"/>
  <c r="CA475" i="2"/>
  <c r="BW475" i="2"/>
  <c r="BU475" i="2"/>
  <c r="BS475" i="2"/>
  <c r="BO475" i="2"/>
  <c r="BM475" i="2"/>
  <c r="BK475" i="2"/>
  <c r="BG475" i="2"/>
  <c r="BE475" i="2"/>
  <c r="BC475" i="2"/>
  <c r="AY475" i="2"/>
  <c r="AW475" i="2"/>
  <c r="AU475" i="2"/>
  <c r="AQ475" i="2"/>
  <c r="AO475" i="2"/>
  <c r="AM475" i="2"/>
  <c r="AI475" i="2"/>
  <c r="AG475" i="2"/>
  <c r="AE475" i="2"/>
  <c r="AA475" i="2"/>
  <c r="Y475" i="2"/>
  <c r="W475" i="2"/>
  <c r="V475" i="2"/>
  <c r="U475" i="2"/>
  <c r="P475" i="2"/>
  <c r="K475" i="2"/>
  <c r="G475" i="2"/>
  <c r="F475" i="2"/>
  <c r="EG474" i="2"/>
  <c r="CM474" i="2"/>
  <c r="CK474" i="2"/>
  <c r="CI474" i="2"/>
  <c r="CE474" i="2"/>
  <c r="CC474" i="2"/>
  <c r="CA474" i="2"/>
  <c r="BW474" i="2"/>
  <c r="BU474" i="2"/>
  <c r="BS474" i="2"/>
  <c r="BO474" i="2"/>
  <c r="BM474" i="2"/>
  <c r="BK474" i="2"/>
  <c r="BG474" i="2"/>
  <c r="BE474" i="2"/>
  <c r="BC474" i="2"/>
  <c r="AY474" i="2"/>
  <c r="AW474" i="2"/>
  <c r="AU474" i="2"/>
  <c r="AQ474" i="2"/>
  <c r="AO474" i="2"/>
  <c r="AM474" i="2"/>
  <c r="AI474" i="2"/>
  <c r="AG474" i="2"/>
  <c r="AE474" i="2"/>
  <c r="AA474" i="2"/>
  <c r="Y474" i="2"/>
  <c r="W474" i="2"/>
  <c r="V474" i="2"/>
  <c r="U474" i="2"/>
  <c r="P474" i="2"/>
  <c r="K474" i="2"/>
  <c r="G474" i="2"/>
  <c r="F474" i="2"/>
  <c r="EG473" i="2"/>
  <c r="CM473" i="2"/>
  <c r="CK473" i="2"/>
  <c r="CI473" i="2"/>
  <c r="CE473" i="2"/>
  <c r="CC473" i="2"/>
  <c r="CA473" i="2"/>
  <c r="BW473" i="2"/>
  <c r="BU473" i="2"/>
  <c r="BS473" i="2"/>
  <c r="BO473" i="2"/>
  <c r="BM473" i="2"/>
  <c r="BK473" i="2"/>
  <c r="BG473" i="2"/>
  <c r="BE473" i="2"/>
  <c r="BC473" i="2"/>
  <c r="AY473" i="2"/>
  <c r="AW473" i="2"/>
  <c r="AU473" i="2"/>
  <c r="AQ473" i="2"/>
  <c r="AO473" i="2"/>
  <c r="AM473" i="2"/>
  <c r="AI473" i="2"/>
  <c r="AG473" i="2"/>
  <c r="AE473" i="2"/>
  <c r="AA473" i="2"/>
  <c r="Y473" i="2"/>
  <c r="W473" i="2"/>
  <c r="V473" i="2"/>
  <c r="U473" i="2"/>
  <c r="P473" i="2"/>
  <c r="K473" i="2"/>
  <c r="G473" i="2"/>
  <c r="F473" i="2"/>
  <c r="EG472" i="2"/>
  <c r="CM472" i="2"/>
  <c r="CK472" i="2"/>
  <c r="CI472" i="2"/>
  <c r="CE472" i="2"/>
  <c r="CC472" i="2"/>
  <c r="CA472" i="2"/>
  <c r="BW472" i="2"/>
  <c r="BU472" i="2"/>
  <c r="BS472" i="2"/>
  <c r="BO472" i="2"/>
  <c r="BM472" i="2"/>
  <c r="BK472" i="2"/>
  <c r="BG472" i="2"/>
  <c r="BE472" i="2"/>
  <c r="BC472" i="2"/>
  <c r="AY472" i="2"/>
  <c r="AW472" i="2"/>
  <c r="AU472" i="2"/>
  <c r="AQ472" i="2"/>
  <c r="AO472" i="2"/>
  <c r="AM472" i="2"/>
  <c r="AI472" i="2"/>
  <c r="AG472" i="2"/>
  <c r="AE472" i="2"/>
  <c r="AA472" i="2"/>
  <c r="Y472" i="2"/>
  <c r="W472" i="2"/>
  <c r="V472" i="2"/>
  <c r="U472" i="2"/>
  <c r="P472" i="2"/>
  <c r="K472" i="2"/>
  <c r="G472" i="2"/>
  <c r="F472" i="2"/>
  <c r="EG471" i="2"/>
  <c r="CM471" i="2"/>
  <c r="CK471" i="2"/>
  <c r="CI471" i="2"/>
  <c r="CE471" i="2"/>
  <c r="CC471" i="2"/>
  <c r="CA471" i="2"/>
  <c r="BW471" i="2"/>
  <c r="BU471" i="2"/>
  <c r="BS471" i="2"/>
  <c r="BO471" i="2"/>
  <c r="BM471" i="2"/>
  <c r="BK471" i="2"/>
  <c r="BG471" i="2"/>
  <c r="BE471" i="2"/>
  <c r="BC471" i="2"/>
  <c r="AY471" i="2"/>
  <c r="AW471" i="2"/>
  <c r="AU471" i="2"/>
  <c r="AQ471" i="2"/>
  <c r="AO471" i="2"/>
  <c r="AM471" i="2"/>
  <c r="AI471" i="2"/>
  <c r="AG471" i="2"/>
  <c r="AE471" i="2"/>
  <c r="P471" i="2"/>
  <c r="K471" i="2"/>
  <c r="F471" i="2"/>
  <c r="EG470" i="2"/>
  <c r="CM470" i="2"/>
  <c r="CK470" i="2"/>
  <c r="CI470" i="2"/>
  <c r="CE470" i="2"/>
  <c r="CC470" i="2"/>
  <c r="CA470" i="2"/>
  <c r="BW470" i="2"/>
  <c r="BU470" i="2"/>
  <c r="BS470" i="2"/>
  <c r="BO470" i="2"/>
  <c r="BM470" i="2"/>
  <c r="BK470" i="2"/>
  <c r="BG470" i="2"/>
  <c r="BE470" i="2"/>
  <c r="BC470" i="2"/>
  <c r="AY470" i="2"/>
  <c r="AW470" i="2"/>
  <c r="AU470" i="2"/>
  <c r="AQ470" i="2"/>
  <c r="AO470" i="2"/>
  <c r="AM470" i="2"/>
  <c r="AI470" i="2"/>
  <c r="AG470" i="2"/>
  <c r="AE470" i="2"/>
  <c r="AA470" i="2"/>
  <c r="Y470" i="2"/>
  <c r="W470" i="2"/>
  <c r="V470" i="2"/>
  <c r="U470" i="2"/>
  <c r="P470" i="2"/>
  <c r="K470" i="2"/>
  <c r="G470" i="2"/>
  <c r="F470" i="2"/>
  <c r="EG469" i="2"/>
  <c r="CM469" i="2"/>
  <c r="CK469" i="2"/>
  <c r="CI469" i="2"/>
  <c r="CE469" i="2"/>
  <c r="CC469" i="2"/>
  <c r="CA469" i="2"/>
  <c r="BW469" i="2"/>
  <c r="BU469" i="2"/>
  <c r="BS469" i="2"/>
  <c r="BO469" i="2"/>
  <c r="BM469" i="2"/>
  <c r="BK469" i="2"/>
  <c r="BG469" i="2"/>
  <c r="BE469" i="2"/>
  <c r="BC469" i="2"/>
  <c r="AY469" i="2"/>
  <c r="AW469" i="2"/>
  <c r="AU469" i="2"/>
  <c r="AQ469" i="2"/>
  <c r="AO469" i="2"/>
  <c r="AM469" i="2"/>
  <c r="AI469" i="2"/>
  <c r="AG469" i="2"/>
  <c r="AE469" i="2"/>
  <c r="AA469" i="2"/>
  <c r="Y469" i="2"/>
  <c r="W469" i="2"/>
  <c r="V469" i="2"/>
  <c r="U469" i="2"/>
  <c r="P469" i="2"/>
  <c r="K469" i="2"/>
  <c r="G469" i="2"/>
  <c r="F469" i="2"/>
  <c r="EG468" i="2"/>
  <c r="CM468" i="2"/>
  <c r="CK468" i="2"/>
  <c r="CI468" i="2"/>
  <c r="CE468" i="2"/>
  <c r="CC468" i="2"/>
  <c r="CA468" i="2"/>
  <c r="BW468" i="2"/>
  <c r="BU468" i="2"/>
  <c r="BS468" i="2"/>
  <c r="BO468" i="2"/>
  <c r="BM468" i="2"/>
  <c r="BK468" i="2"/>
  <c r="BG468" i="2"/>
  <c r="BE468" i="2"/>
  <c r="BC468" i="2"/>
  <c r="AY468" i="2"/>
  <c r="AW468" i="2"/>
  <c r="AU468" i="2"/>
  <c r="AQ468" i="2"/>
  <c r="AO468" i="2"/>
  <c r="AM468" i="2"/>
  <c r="AI468" i="2"/>
  <c r="AG468" i="2"/>
  <c r="AE468" i="2"/>
  <c r="AA468" i="2"/>
  <c r="Y468" i="2"/>
  <c r="W468" i="2"/>
  <c r="V468" i="2"/>
  <c r="U468" i="2"/>
  <c r="P468" i="2"/>
  <c r="K468" i="2"/>
  <c r="G468" i="2"/>
  <c r="F468" i="2"/>
  <c r="EG467" i="2"/>
  <c r="CM467" i="2"/>
  <c r="CK467" i="2"/>
  <c r="CI467" i="2"/>
  <c r="CE467" i="2"/>
  <c r="CC467" i="2"/>
  <c r="CA467" i="2"/>
  <c r="BW467" i="2"/>
  <c r="BU467" i="2"/>
  <c r="BS467" i="2"/>
  <c r="BO467" i="2"/>
  <c r="BM467" i="2"/>
  <c r="BK467" i="2"/>
  <c r="BG467" i="2"/>
  <c r="BE467" i="2"/>
  <c r="BC467" i="2"/>
  <c r="AY467" i="2"/>
  <c r="AW467" i="2"/>
  <c r="AU467" i="2"/>
  <c r="AQ467" i="2"/>
  <c r="AO467" i="2"/>
  <c r="AM467" i="2"/>
  <c r="AI467" i="2"/>
  <c r="AG467" i="2"/>
  <c r="AE467" i="2"/>
  <c r="AA467" i="2"/>
  <c r="Y467" i="2"/>
  <c r="W467" i="2"/>
  <c r="V467" i="2"/>
  <c r="U467" i="2"/>
  <c r="K467" i="2"/>
  <c r="G467" i="2"/>
  <c r="F467" i="2"/>
  <c r="C467" i="2"/>
  <c r="EG466" i="2"/>
  <c r="CM466" i="2"/>
  <c r="CK466" i="2"/>
  <c r="CI466" i="2"/>
  <c r="CE466" i="2"/>
  <c r="CC466" i="2"/>
  <c r="CA466" i="2"/>
  <c r="BW466" i="2"/>
  <c r="BU466" i="2"/>
  <c r="BS466" i="2"/>
  <c r="BO466" i="2"/>
  <c r="BM466" i="2"/>
  <c r="BK466" i="2"/>
  <c r="BG466" i="2"/>
  <c r="BE466" i="2"/>
  <c r="BC466" i="2"/>
  <c r="AY466" i="2"/>
  <c r="AW466" i="2"/>
  <c r="AU466" i="2"/>
  <c r="AQ466" i="2"/>
  <c r="AO466" i="2"/>
  <c r="AM466" i="2"/>
  <c r="AI466" i="2"/>
  <c r="AG466" i="2"/>
  <c r="AE466" i="2"/>
  <c r="AA466" i="2"/>
  <c r="Y466" i="2"/>
  <c r="W466" i="2"/>
  <c r="V466" i="2"/>
  <c r="U466" i="2"/>
  <c r="P466" i="2"/>
  <c r="K466" i="2"/>
  <c r="G466" i="2"/>
  <c r="F466" i="2"/>
  <c r="EG465" i="2"/>
  <c r="CM465" i="2"/>
  <c r="CK465" i="2"/>
  <c r="CI465" i="2"/>
  <c r="CE465" i="2"/>
  <c r="CC465" i="2"/>
  <c r="CA465" i="2"/>
  <c r="BW465" i="2"/>
  <c r="BU465" i="2"/>
  <c r="BS465" i="2"/>
  <c r="BO465" i="2"/>
  <c r="BM465" i="2"/>
  <c r="BK465" i="2"/>
  <c r="BG465" i="2"/>
  <c r="BE465" i="2"/>
  <c r="BC465" i="2"/>
  <c r="AY465" i="2"/>
  <c r="AW465" i="2"/>
  <c r="AU465" i="2"/>
  <c r="AQ465" i="2"/>
  <c r="AO465" i="2"/>
  <c r="AM465" i="2"/>
  <c r="AI465" i="2"/>
  <c r="AG465" i="2"/>
  <c r="AE465" i="2"/>
  <c r="AA465" i="2"/>
  <c r="Y465" i="2"/>
  <c r="W465" i="2"/>
  <c r="V465" i="2"/>
  <c r="U465" i="2"/>
  <c r="P465" i="2"/>
  <c r="K465" i="2"/>
  <c r="G465" i="2"/>
  <c r="F465" i="2"/>
  <c r="EG464" i="2"/>
  <c r="CM464" i="2"/>
  <c r="CK464" i="2"/>
  <c r="CI464" i="2"/>
  <c r="CE464" i="2"/>
  <c r="CC464" i="2"/>
  <c r="CA464" i="2"/>
  <c r="BW464" i="2"/>
  <c r="BU464" i="2"/>
  <c r="BS464" i="2"/>
  <c r="BO464" i="2"/>
  <c r="BM464" i="2"/>
  <c r="BK464" i="2"/>
  <c r="BG464" i="2"/>
  <c r="BE464" i="2"/>
  <c r="BC464" i="2"/>
  <c r="AY464" i="2"/>
  <c r="AW464" i="2"/>
  <c r="AU464" i="2"/>
  <c r="AQ464" i="2"/>
  <c r="AO464" i="2"/>
  <c r="AM464" i="2"/>
  <c r="AI464" i="2"/>
  <c r="AG464" i="2"/>
  <c r="AE464" i="2"/>
  <c r="AA464" i="2"/>
  <c r="Y464" i="2"/>
  <c r="W464" i="2"/>
  <c r="V464" i="2"/>
  <c r="U464" i="2"/>
  <c r="P464" i="2"/>
  <c r="K464" i="2"/>
  <c r="G464" i="2"/>
  <c r="F464" i="2"/>
  <c r="EG463" i="2"/>
  <c r="CM463" i="2"/>
  <c r="CK463" i="2"/>
  <c r="CI463" i="2"/>
  <c r="CE463" i="2"/>
  <c r="CC463" i="2"/>
  <c r="CA463" i="2"/>
  <c r="BW463" i="2"/>
  <c r="BU463" i="2"/>
  <c r="BS463" i="2"/>
  <c r="BO463" i="2"/>
  <c r="BM463" i="2"/>
  <c r="BK463" i="2"/>
  <c r="BG463" i="2"/>
  <c r="BE463" i="2"/>
  <c r="BC463" i="2"/>
  <c r="AY463" i="2"/>
  <c r="AW463" i="2"/>
  <c r="AU463" i="2"/>
  <c r="AQ463" i="2"/>
  <c r="AO463" i="2"/>
  <c r="AM463" i="2"/>
  <c r="AI463" i="2"/>
  <c r="AG463" i="2"/>
  <c r="AE463" i="2"/>
  <c r="P463" i="2"/>
  <c r="K463" i="2"/>
  <c r="F463" i="2"/>
  <c r="EG462" i="2"/>
  <c r="CM462" i="2"/>
  <c r="CK462" i="2"/>
  <c r="CI462" i="2"/>
  <c r="CE462" i="2"/>
  <c r="CC462" i="2"/>
  <c r="CA462" i="2"/>
  <c r="BW462" i="2"/>
  <c r="BU462" i="2"/>
  <c r="BS462" i="2"/>
  <c r="BO462" i="2"/>
  <c r="BM462" i="2"/>
  <c r="BK462" i="2"/>
  <c r="BG462" i="2"/>
  <c r="BE462" i="2"/>
  <c r="BC462" i="2"/>
  <c r="AY462" i="2"/>
  <c r="AW462" i="2"/>
  <c r="AU462" i="2"/>
  <c r="AQ462" i="2"/>
  <c r="AO462" i="2"/>
  <c r="AM462" i="2"/>
  <c r="AI462" i="2"/>
  <c r="AG462" i="2"/>
  <c r="AE462" i="2"/>
  <c r="AA462" i="2"/>
  <c r="Y462" i="2"/>
  <c r="W462" i="2"/>
  <c r="V462" i="2"/>
  <c r="U462" i="2"/>
  <c r="P462" i="2"/>
  <c r="K462" i="2"/>
  <c r="G462" i="2"/>
  <c r="F462" i="2"/>
  <c r="EG461" i="2"/>
  <c r="CM461" i="2"/>
  <c r="CK461" i="2"/>
  <c r="CI461" i="2"/>
  <c r="CE461" i="2"/>
  <c r="CC461" i="2"/>
  <c r="CA461" i="2"/>
  <c r="BW461" i="2"/>
  <c r="BU461" i="2"/>
  <c r="BS461" i="2"/>
  <c r="BO461" i="2"/>
  <c r="BM461" i="2"/>
  <c r="BK461" i="2"/>
  <c r="BG461" i="2"/>
  <c r="BE461" i="2"/>
  <c r="BC461" i="2"/>
  <c r="AY461" i="2"/>
  <c r="AW461" i="2"/>
  <c r="AU461" i="2"/>
  <c r="AQ461" i="2"/>
  <c r="AO461" i="2"/>
  <c r="AM461" i="2"/>
  <c r="AI461" i="2"/>
  <c r="AG461" i="2"/>
  <c r="AE461" i="2"/>
  <c r="AA461" i="2"/>
  <c r="Y461" i="2"/>
  <c r="W461" i="2"/>
  <c r="V461" i="2"/>
  <c r="U461" i="2"/>
  <c r="P461" i="2"/>
  <c r="K461" i="2"/>
  <c r="G461" i="2"/>
  <c r="F461" i="2"/>
  <c r="EG460" i="2"/>
  <c r="CM460" i="2"/>
  <c r="CK460" i="2"/>
  <c r="CI460" i="2"/>
  <c r="CE460" i="2"/>
  <c r="CC460" i="2"/>
  <c r="CA460" i="2"/>
  <c r="BW460" i="2"/>
  <c r="BU460" i="2"/>
  <c r="BS460" i="2"/>
  <c r="BO460" i="2"/>
  <c r="BM460" i="2"/>
  <c r="BK460" i="2"/>
  <c r="BG460" i="2"/>
  <c r="BE460" i="2"/>
  <c r="BC460" i="2"/>
  <c r="AY460" i="2"/>
  <c r="AW460" i="2"/>
  <c r="AU460" i="2"/>
  <c r="AQ460" i="2"/>
  <c r="AO460" i="2"/>
  <c r="AM460" i="2"/>
  <c r="AI460" i="2"/>
  <c r="AG460" i="2"/>
  <c r="AE460" i="2"/>
  <c r="AA460" i="2"/>
  <c r="Y460" i="2"/>
  <c r="W460" i="2"/>
  <c r="V460" i="2"/>
  <c r="U460" i="2"/>
  <c r="P460" i="2"/>
  <c r="K460" i="2"/>
  <c r="G460" i="2"/>
  <c r="F460" i="2"/>
  <c r="EG459" i="2"/>
  <c r="CM459" i="2"/>
  <c r="CK459" i="2"/>
  <c r="CI459" i="2"/>
  <c r="CE459" i="2"/>
  <c r="CC459" i="2"/>
  <c r="CA459" i="2"/>
  <c r="BW459" i="2"/>
  <c r="BU459" i="2"/>
  <c r="BS459" i="2"/>
  <c r="BO459" i="2"/>
  <c r="BM459" i="2"/>
  <c r="BK459" i="2"/>
  <c r="BG459" i="2"/>
  <c r="BE459" i="2"/>
  <c r="BC459" i="2"/>
  <c r="AY459" i="2"/>
  <c r="AW459" i="2"/>
  <c r="AU459" i="2"/>
  <c r="AQ459" i="2"/>
  <c r="AO459" i="2"/>
  <c r="AM459" i="2"/>
  <c r="AI459" i="2"/>
  <c r="AG459" i="2"/>
  <c r="AE459" i="2"/>
  <c r="AA459" i="2"/>
  <c r="Y459" i="2"/>
  <c r="W459" i="2"/>
  <c r="V459" i="2"/>
  <c r="U459" i="2"/>
  <c r="P459" i="2"/>
  <c r="K459" i="2"/>
  <c r="G459" i="2"/>
  <c r="F459" i="2"/>
  <c r="EG458" i="2"/>
  <c r="CM458" i="2"/>
  <c r="CK458" i="2"/>
  <c r="CI458" i="2"/>
  <c r="CE458" i="2"/>
  <c r="CC458" i="2"/>
  <c r="CA458" i="2"/>
  <c r="BW458" i="2"/>
  <c r="BU458" i="2"/>
  <c r="BS458" i="2"/>
  <c r="AY458" i="2"/>
  <c r="AW458" i="2"/>
  <c r="AU458" i="2"/>
  <c r="AQ458" i="2"/>
  <c r="AO458" i="2"/>
  <c r="AM458" i="2"/>
  <c r="AI458" i="2"/>
  <c r="AG458" i="2"/>
  <c r="AE458" i="2"/>
  <c r="P458" i="2"/>
  <c r="K458" i="2"/>
  <c r="F458" i="2"/>
  <c r="EG457" i="2"/>
  <c r="CM457" i="2"/>
  <c r="CK457" i="2"/>
  <c r="CI457" i="2"/>
  <c r="CE457" i="2"/>
  <c r="CC457" i="2"/>
  <c r="CA457" i="2"/>
  <c r="BW457" i="2"/>
  <c r="BU457" i="2"/>
  <c r="BS457" i="2"/>
  <c r="BO457" i="2"/>
  <c r="BM457" i="2"/>
  <c r="BK457" i="2"/>
  <c r="BG457" i="2"/>
  <c r="BE457" i="2"/>
  <c r="BC457" i="2"/>
  <c r="AY457" i="2"/>
  <c r="AW457" i="2"/>
  <c r="AU457" i="2"/>
  <c r="AQ457" i="2"/>
  <c r="AO457" i="2"/>
  <c r="AM457" i="2"/>
  <c r="AI457" i="2"/>
  <c r="AG457" i="2"/>
  <c r="AE457" i="2"/>
  <c r="AC457" i="2"/>
  <c r="AB457" i="2"/>
  <c r="Z457" i="2"/>
  <c r="X457" i="2"/>
  <c r="P457" i="2"/>
  <c r="K457" i="2"/>
  <c r="F457" i="2"/>
  <c r="EG456" i="2"/>
  <c r="CM456" i="2"/>
  <c r="CK456" i="2"/>
  <c r="CI456" i="2"/>
  <c r="CE456" i="2"/>
  <c r="CC456" i="2"/>
  <c r="CA456" i="2"/>
  <c r="BW456" i="2"/>
  <c r="BU456" i="2"/>
  <c r="BS456" i="2"/>
  <c r="BO456" i="2"/>
  <c r="BM456" i="2"/>
  <c r="BK456" i="2"/>
  <c r="BG456" i="2"/>
  <c r="BE456" i="2"/>
  <c r="BC456" i="2"/>
  <c r="AY456" i="2"/>
  <c r="AW456" i="2"/>
  <c r="AU456" i="2"/>
  <c r="AQ456" i="2"/>
  <c r="AO456" i="2"/>
  <c r="AM456" i="2"/>
  <c r="AI456" i="2"/>
  <c r="AG456" i="2"/>
  <c r="AE456" i="2"/>
  <c r="AA456" i="2"/>
  <c r="Y456" i="2"/>
  <c r="W456" i="2"/>
  <c r="V456" i="2"/>
  <c r="U456" i="2"/>
  <c r="P456" i="2"/>
  <c r="K456" i="2"/>
  <c r="G456" i="2"/>
  <c r="F456" i="2"/>
  <c r="EG455" i="2"/>
  <c r="CM455" i="2"/>
  <c r="CK455" i="2"/>
  <c r="CI455" i="2"/>
  <c r="CE455" i="2"/>
  <c r="CC455" i="2"/>
  <c r="CA455" i="2"/>
  <c r="BW455" i="2"/>
  <c r="BU455" i="2"/>
  <c r="BS455" i="2"/>
  <c r="BO455" i="2"/>
  <c r="BM455" i="2"/>
  <c r="BK455" i="2"/>
  <c r="BG455" i="2"/>
  <c r="BE455" i="2"/>
  <c r="BC455" i="2"/>
  <c r="AY455" i="2"/>
  <c r="AW455" i="2"/>
  <c r="AU455" i="2"/>
  <c r="AQ455" i="2"/>
  <c r="AO455" i="2"/>
  <c r="AM455" i="2"/>
  <c r="AI455" i="2"/>
  <c r="AG455" i="2"/>
  <c r="AE455" i="2"/>
  <c r="AA455" i="2"/>
  <c r="Y455" i="2"/>
  <c r="W455" i="2"/>
  <c r="V455" i="2"/>
  <c r="U455" i="2"/>
  <c r="P455" i="2"/>
  <c r="K455" i="2"/>
  <c r="G455" i="2"/>
  <c r="F455" i="2"/>
  <c r="EG454" i="2"/>
  <c r="CM454" i="2"/>
  <c r="CK454" i="2"/>
  <c r="CI454" i="2"/>
  <c r="CE454" i="2"/>
  <c r="CC454" i="2"/>
  <c r="CA454" i="2"/>
  <c r="BW454" i="2"/>
  <c r="BU454" i="2"/>
  <c r="BS454" i="2"/>
  <c r="BO454" i="2"/>
  <c r="BM454" i="2"/>
  <c r="BK454" i="2"/>
  <c r="BG454" i="2"/>
  <c r="BE454" i="2"/>
  <c r="BC454" i="2"/>
  <c r="AY454" i="2"/>
  <c r="AW454" i="2"/>
  <c r="AU454" i="2"/>
  <c r="AQ454" i="2"/>
  <c r="AO454" i="2"/>
  <c r="AM454" i="2"/>
  <c r="AI454" i="2"/>
  <c r="AG454" i="2"/>
  <c r="AE454" i="2"/>
  <c r="AA454" i="2"/>
  <c r="Y454" i="2"/>
  <c r="W454" i="2"/>
  <c r="V454" i="2"/>
  <c r="U454" i="2"/>
  <c r="P454" i="2"/>
  <c r="K454" i="2"/>
  <c r="G454" i="2"/>
  <c r="F454" i="2"/>
  <c r="EG453" i="2"/>
  <c r="CM453" i="2"/>
  <c r="CK453" i="2"/>
  <c r="CI453" i="2"/>
  <c r="CE453" i="2"/>
  <c r="CC453" i="2"/>
  <c r="CA453" i="2"/>
  <c r="BW453" i="2"/>
  <c r="BU453" i="2"/>
  <c r="BS453" i="2"/>
  <c r="BO453" i="2"/>
  <c r="BM453" i="2"/>
  <c r="BK453" i="2"/>
  <c r="BG453" i="2"/>
  <c r="BE453" i="2"/>
  <c r="BC453" i="2"/>
  <c r="AY453" i="2"/>
  <c r="AW453" i="2"/>
  <c r="AU453" i="2"/>
  <c r="AQ453" i="2"/>
  <c r="AO453" i="2"/>
  <c r="AM453" i="2"/>
  <c r="AI453" i="2"/>
  <c r="AG453" i="2"/>
  <c r="AE453" i="2"/>
  <c r="AA453" i="2"/>
  <c r="Y453" i="2"/>
  <c r="W453" i="2"/>
  <c r="V453" i="2"/>
  <c r="U453" i="2"/>
  <c r="P453" i="2"/>
  <c r="K453" i="2"/>
  <c r="G453" i="2"/>
  <c r="F453" i="2"/>
  <c r="EG452" i="2"/>
  <c r="CM452" i="2"/>
  <c r="CK452" i="2"/>
  <c r="CI452" i="2"/>
  <c r="CE452" i="2"/>
  <c r="CC452" i="2"/>
  <c r="CA452" i="2"/>
  <c r="BW452" i="2"/>
  <c r="BU452" i="2"/>
  <c r="BS452" i="2"/>
  <c r="BO452" i="2"/>
  <c r="BM452" i="2"/>
  <c r="BK452" i="2"/>
  <c r="BG452" i="2"/>
  <c r="BE452" i="2"/>
  <c r="BC452" i="2"/>
  <c r="AY452" i="2"/>
  <c r="AW452" i="2"/>
  <c r="AU452" i="2"/>
  <c r="AQ452" i="2"/>
  <c r="AO452" i="2"/>
  <c r="AM452" i="2"/>
  <c r="AI452" i="2"/>
  <c r="AG452" i="2"/>
  <c r="AE452" i="2"/>
  <c r="AA452" i="2"/>
  <c r="Y452" i="2"/>
  <c r="W452" i="2"/>
  <c r="V452" i="2"/>
  <c r="U452" i="2"/>
  <c r="P452" i="2"/>
  <c r="K452" i="2"/>
  <c r="G452" i="2"/>
  <c r="F452" i="2"/>
  <c r="EG451" i="2"/>
  <c r="CM451" i="2"/>
  <c r="CK451" i="2"/>
  <c r="CI451" i="2"/>
  <c r="CE451" i="2"/>
  <c r="CC451" i="2"/>
  <c r="CA451" i="2"/>
  <c r="BW451" i="2"/>
  <c r="BU451" i="2"/>
  <c r="BS451" i="2"/>
  <c r="AY451" i="2"/>
  <c r="AW451" i="2"/>
  <c r="AU451" i="2"/>
  <c r="AQ451" i="2"/>
  <c r="AO451" i="2"/>
  <c r="AM451" i="2"/>
  <c r="AI451" i="2"/>
  <c r="AG451" i="2"/>
  <c r="AE451" i="2"/>
  <c r="P451" i="2"/>
  <c r="K451" i="2"/>
  <c r="F451" i="2"/>
  <c r="EG450" i="2"/>
  <c r="CM450" i="2"/>
  <c r="CK450" i="2"/>
  <c r="CI450" i="2"/>
  <c r="CE450" i="2"/>
  <c r="CC450" i="2"/>
  <c r="CA450" i="2"/>
  <c r="BW450" i="2"/>
  <c r="BU450" i="2"/>
  <c r="BS450" i="2"/>
  <c r="BO450" i="2"/>
  <c r="BM450" i="2"/>
  <c r="BK450" i="2"/>
  <c r="BG450" i="2"/>
  <c r="BE450" i="2"/>
  <c r="BC450" i="2"/>
  <c r="AY450" i="2"/>
  <c r="AW450" i="2"/>
  <c r="AU450" i="2"/>
  <c r="AQ450" i="2"/>
  <c r="AO450" i="2"/>
  <c r="AM450" i="2"/>
  <c r="AI450" i="2"/>
  <c r="AG450" i="2"/>
  <c r="AE450" i="2"/>
  <c r="AA450" i="2"/>
  <c r="Y450" i="2"/>
  <c r="W450" i="2"/>
  <c r="V450" i="2"/>
  <c r="U450" i="2"/>
  <c r="P450" i="2"/>
  <c r="K450" i="2"/>
  <c r="G450" i="2"/>
  <c r="F450" i="2"/>
  <c r="EG449" i="2"/>
  <c r="CM449" i="2"/>
  <c r="CK449" i="2"/>
  <c r="CI449" i="2"/>
  <c r="CE449" i="2"/>
  <c r="CC449" i="2"/>
  <c r="CA449" i="2"/>
  <c r="BW449" i="2"/>
  <c r="BU449" i="2"/>
  <c r="BS449" i="2"/>
  <c r="BO449" i="2"/>
  <c r="BM449" i="2"/>
  <c r="BK449" i="2"/>
  <c r="BG449" i="2"/>
  <c r="BE449" i="2"/>
  <c r="BC449" i="2"/>
  <c r="AY449" i="2"/>
  <c r="AW449" i="2"/>
  <c r="AU449" i="2"/>
  <c r="AQ449" i="2"/>
  <c r="AO449" i="2"/>
  <c r="AM449" i="2"/>
  <c r="AI449" i="2"/>
  <c r="AG449" i="2"/>
  <c r="AE449" i="2"/>
  <c r="AA449" i="2"/>
  <c r="Y449" i="2"/>
  <c r="W449" i="2"/>
  <c r="V449" i="2"/>
  <c r="U449" i="2"/>
  <c r="P449" i="2"/>
  <c r="K449" i="2"/>
  <c r="G449" i="2"/>
  <c r="F449" i="2"/>
  <c r="EG448" i="2"/>
  <c r="CM448" i="2"/>
  <c r="CK448" i="2"/>
  <c r="CI448" i="2"/>
  <c r="CE448" i="2"/>
  <c r="CC448" i="2"/>
  <c r="CA448" i="2"/>
  <c r="BW448" i="2"/>
  <c r="BU448" i="2"/>
  <c r="BS448" i="2"/>
  <c r="BO448" i="2"/>
  <c r="BM448" i="2"/>
  <c r="BK448" i="2"/>
  <c r="BG448" i="2"/>
  <c r="BE448" i="2"/>
  <c r="BC448" i="2"/>
  <c r="AY448" i="2"/>
  <c r="AW448" i="2"/>
  <c r="AU448" i="2"/>
  <c r="AQ448" i="2"/>
  <c r="AO448" i="2"/>
  <c r="AM448" i="2"/>
  <c r="AI448" i="2"/>
  <c r="AG448" i="2"/>
  <c r="AE448" i="2"/>
  <c r="AA448" i="2"/>
  <c r="Y448" i="2"/>
  <c r="W448" i="2"/>
  <c r="V448" i="2"/>
  <c r="U448" i="2"/>
  <c r="P448" i="2"/>
  <c r="K448" i="2"/>
  <c r="G448" i="2"/>
  <c r="F448" i="2"/>
  <c r="EG447" i="2"/>
  <c r="CM447" i="2"/>
  <c r="CK447" i="2"/>
  <c r="CI447" i="2"/>
  <c r="CE447" i="2"/>
  <c r="CC447" i="2"/>
  <c r="CA447" i="2"/>
  <c r="BW447" i="2"/>
  <c r="BU447" i="2"/>
  <c r="BS447" i="2"/>
  <c r="BO447" i="2"/>
  <c r="BM447" i="2"/>
  <c r="BK447" i="2"/>
  <c r="BG447" i="2"/>
  <c r="BE447" i="2"/>
  <c r="BC447" i="2"/>
  <c r="AY447" i="2"/>
  <c r="AW447" i="2"/>
  <c r="AU447" i="2"/>
  <c r="AQ447" i="2"/>
  <c r="AO447" i="2"/>
  <c r="AM447" i="2"/>
  <c r="AI447" i="2"/>
  <c r="AG447" i="2"/>
  <c r="AE447" i="2"/>
  <c r="AA447" i="2"/>
  <c r="Y447" i="2"/>
  <c r="W447" i="2"/>
  <c r="V447" i="2"/>
  <c r="U447" i="2"/>
  <c r="P447" i="2"/>
  <c r="K447" i="2"/>
  <c r="G447" i="2"/>
  <c r="F447" i="2"/>
  <c r="EG446" i="2"/>
  <c r="CM446" i="2"/>
  <c r="CK446" i="2"/>
  <c r="CI446" i="2"/>
  <c r="CE446" i="2"/>
  <c r="CC446" i="2"/>
  <c r="CA446" i="2"/>
  <c r="BW446" i="2"/>
  <c r="BU446" i="2"/>
  <c r="BS446" i="2"/>
  <c r="BO446" i="2"/>
  <c r="BM446" i="2"/>
  <c r="BK446" i="2"/>
  <c r="BG446" i="2"/>
  <c r="BE446" i="2"/>
  <c r="BC446" i="2"/>
  <c r="AY446" i="2"/>
  <c r="AW446" i="2"/>
  <c r="AU446" i="2"/>
  <c r="AQ446" i="2"/>
  <c r="AO446" i="2"/>
  <c r="AM446" i="2"/>
  <c r="AI446" i="2"/>
  <c r="AG446" i="2"/>
  <c r="AE446" i="2"/>
  <c r="AA446" i="2"/>
  <c r="Y446" i="2"/>
  <c r="W446" i="2"/>
  <c r="V446" i="2"/>
  <c r="U446" i="2"/>
  <c r="P446" i="2"/>
  <c r="K446" i="2"/>
  <c r="G446" i="2"/>
  <c r="F446" i="2"/>
  <c r="EG445" i="2"/>
  <c r="CM445" i="2"/>
  <c r="CK445" i="2"/>
  <c r="CI445" i="2"/>
  <c r="CE445" i="2"/>
  <c r="CC445" i="2"/>
  <c r="CA445" i="2"/>
  <c r="BW445" i="2"/>
  <c r="BU445" i="2"/>
  <c r="BS445" i="2"/>
  <c r="BO445" i="2"/>
  <c r="BM445" i="2"/>
  <c r="BK445" i="2"/>
  <c r="BG445" i="2"/>
  <c r="BE445" i="2"/>
  <c r="BC445" i="2"/>
  <c r="AY445" i="2"/>
  <c r="AW445" i="2"/>
  <c r="AU445" i="2"/>
  <c r="AQ445" i="2"/>
  <c r="AO445" i="2"/>
  <c r="AM445" i="2"/>
  <c r="AI445" i="2"/>
  <c r="AG445" i="2"/>
  <c r="AE445" i="2"/>
  <c r="AA445" i="2"/>
  <c r="Y445" i="2"/>
  <c r="W445" i="2"/>
  <c r="V445" i="2"/>
  <c r="U445" i="2"/>
  <c r="P445" i="2"/>
  <c r="K445" i="2"/>
  <c r="G445" i="2"/>
  <c r="F445" i="2"/>
  <c r="EG444" i="2"/>
  <c r="CM444" i="2"/>
  <c r="CK444" i="2"/>
  <c r="CI444" i="2"/>
  <c r="CE444" i="2"/>
  <c r="CC444" i="2"/>
  <c r="CA444" i="2"/>
  <c r="BW444" i="2"/>
  <c r="BU444" i="2"/>
  <c r="BS444" i="2"/>
  <c r="BO444" i="2"/>
  <c r="BM444" i="2"/>
  <c r="BK444" i="2"/>
  <c r="BG444" i="2"/>
  <c r="BE444" i="2"/>
  <c r="BC444" i="2"/>
  <c r="AY444" i="2"/>
  <c r="AW444" i="2"/>
  <c r="AU444" i="2"/>
  <c r="AQ444" i="2"/>
  <c r="AO444" i="2"/>
  <c r="AM444" i="2"/>
  <c r="AI444" i="2"/>
  <c r="AG444" i="2"/>
  <c r="AE444" i="2"/>
  <c r="AA444" i="2"/>
  <c r="Y444" i="2"/>
  <c r="W444" i="2"/>
  <c r="V444" i="2"/>
  <c r="U444" i="2"/>
  <c r="P444" i="2"/>
  <c r="K444" i="2"/>
  <c r="G444" i="2"/>
  <c r="F444" i="2"/>
  <c r="EG443" i="2"/>
  <c r="CM443" i="2"/>
  <c r="CK443" i="2"/>
  <c r="CI443" i="2"/>
  <c r="CE443" i="2"/>
  <c r="CC443" i="2"/>
  <c r="CA443" i="2"/>
  <c r="BW443" i="2"/>
  <c r="BU443" i="2"/>
  <c r="BS443" i="2"/>
  <c r="BO443" i="2"/>
  <c r="BM443" i="2"/>
  <c r="BK443" i="2"/>
  <c r="BG443" i="2"/>
  <c r="BE443" i="2"/>
  <c r="BC443" i="2"/>
  <c r="AY443" i="2"/>
  <c r="AW443" i="2"/>
  <c r="AU443" i="2"/>
  <c r="AQ443" i="2"/>
  <c r="AO443" i="2"/>
  <c r="AM443" i="2"/>
  <c r="AI443" i="2"/>
  <c r="AG443" i="2"/>
  <c r="AE443" i="2"/>
  <c r="AA443" i="2"/>
  <c r="Y443" i="2"/>
  <c r="W443" i="2"/>
  <c r="V443" i="2"/>
  <c r="U443" i="2"/>
  <c r="P443" i="2"/>
  <c r="K443" i="2"/>
  <c r="G443" i="2"/>
  <c r="F443" i="2"/>
  <c r="EG442" i="2"/>
  <c r="CM442" i="2"/>
  <c r="CK442" i="2"/>
  <c r="CI442" i="2"/>
  <c r="CE442" i="2"/>
  <c r="CC442" i="2"/>
  <c r="CA442" i="2"/>
  <c r="BW442" i="2"/>
  <c r="BU442" i="2"/>
  <c r="BS442" i="2"/>
  <c r="AY442" i="2"/>
  <c r="AW442" i="2"/>
  <c r="AU442" i="2"/>
  <c r="AQ442" i="2"/>
  <c r="AO442" i="2"/>
  <c r="AM442" i="2"/>
  <c r="AI442" i="2"/>
  <c r="AG442" i="2"/>
  <c r="AE442" i="2"/>
  <c r="P442" i="2"/>
  <c r="K442" i="2"/>
  <c r="F442" i="2"/>
  <c r="EG441" i="2"/>
  <c r="CM441" i="2"/>
  <c r="CK441" i="2"/>
  <c r="CI441" i="2"/>
  <c r="CE441" i="2"/>
  <c r="CC441" i="2"/>
  <c r="CA441" i="2"/>
  <c r="BW441" i="2"/>
  <c r="BU441" i="2"/>
  <c r="BS441" i="2"/>
  <c r="BO441" i="2"/>
  <c r="BM441" i="2"/>
  <c r="BK441" i="2"/>
  <c r="BG441" i="2"/>
  <c r="BE441" i="2"/>
  <c r="BC441" i="2"/>
  <c r="AY441" i="2"/>
  <c r="AW441" i="2"/>
  <c r="AU441" i="2"/>
  <c r="AQ441" i="2"/>
  <c r="AO441" i="2"/>
  <c r="AM441" i="2"/>
  <c r="AI441" i="2"/>
  <c r="AG441" i="2"/>
  <c r="AE441" i="2"/>
  <c r="AA441" i="2"/>
  <c r="Y441" i="2"/>
  <c r="W441" i="2"/>
  <c r="V441" i="2"/>
  <c r="U441" i="2"/>
  <c r="P441" i="2"/>
  <c r="O441" i="2"/>
  <c r="N441" i="2"/>
  <c r="K441" i="2"/>
  <c r="G441" i="2"/>
  <c r="F441" i="2"/>
  <c r="EG440" i="2"/>
  <c r="CM440" i="2"/>
  <c r="CK440" i="2"/>
  <c r="CI440" i="2"/>
  <c r="CE440" i="2"/>
  <c r="CC440" i="2"/>
  <c r="CA440" i="2"/>
  <c r="BW440" i="2"/>
  <c r="BU440" i="2"/>
  <c r="BS440" i="2"/>
  <c r="BO440" i="2"/>
  <c r="BM440" i="2"/>
  <c r="BK440" i="2"/>
  <c r="BG440" i="2"/>
  <c r="BE440" i="2"/>
  <c r="BC440" i="2"/>
  <c r="AY440" i="2"/>
  <c r="AW440" i="2"/>
  <c r="AU440" i="2"/>
  <c r="AQ440" i="2"/>
  <c r="AO440" i="2"/>
  <c r="AM440" i="2"/>
  <c r="AI440" i="2"/>
  <c r="AG440" i="2"/>
  <c r="AE440" i="2"/>
  <c r="AA440" i="2"/>
  <c r="Y440" i="2"/>
  <c r="W440" i="2"/>
  <c r="V440" i="2"/>
  <c r="U440" i="2"/>
  <c r="P440" i="2"/>
  <c r="O440" i="2"/>
  <c r="N440" i="2"/>
  <c r="K440" i="2"/>
  <c r="G440" i="2"/>
  <c r="F440" i="2"/>
  <c r="EG439" i="2"/>
  <c r="CM439" i="2"/>
  <c r="CK439" i="2"/>
  <c r="CI439" i="2"/>
  <c r="CE439" i="2"/>
  <c r="CC439" i="2"/>
  <c r="CA439" i="2"/>
  <c r="BW439" i="2"/>
  <c r="BU439" i="2"/>
  <c r="BS439" i="2"/>
  <c r="BO439" i="2"/>
  <c r="BM439" i="2"/>
  <c r="BK439" i="2"/>
  <c r="BG439" i="2"/>
  <c r="BE439" i="2"/>
  <c r="BC439" i="2"/>
  <c r="AY439" i="2"/>
  <c r="AW439" i="2"/>
  <c r="AU439" i="2"/>
  <c r="AQ439" i="2"/>
  <c r="AO439" i="2"/>
  <c r="AM439" i="2"/>
  <c r="AI439" i="2"/>
  <c r="AG439" i="2"/>
  <c r="AE439" i="2"/>
  <c r="AA439" i="2"/>
  <c r="Y439" i="2"/>
  <c r="W439" i="2"/>
  <c r="V439" i="2"/>
  <c r="U439" i="2"/>
  <c r="P439" i="2"/>
  <c r="O439" i="2"/>
  <c r="N439" i="2"/>
  <c r="K439" i="2"/>
  <c r="G439" i="2"/>
  <c r="F439" i="2"/>
  <c r="EG438" i="2"/>
  <c r="CM438" i="2"/>
  <c r="CK438" i="2"/>
  <c r="CI438" i="2"/>
  <c r="CE438" i="2"/>
  <c r="CC438" i="2"/>
  <c r="CA438" i="2"/>
  <c r="BW438" i="2"/>
  <c r="BU438" i="2"/>
  <c r="BS438" i="2"/>
  <c r="BO438" i="2"/>
  <c r="BM438" i="2"/>
  <c r="BK438" i="2"/>
  <c r="BG438" i="2"/>
  <c r="BE438" i="2"/>
  <c r="BC438" i="2"/>
  <c r="AY438" i="2"/>
  <c r="AW438" i="2"/>
  <c r="AU438" i="2"/>
  <c r="AQ438" i="2"/>
  <c r="AO438" i="2"/>
  <c r="AM438" i="2"/>
  <c r="AI438" i="2"/>
  <c r="AG438" i="2"/>
  <c r="AE438" i="2"/>
  <c r="AA438" i="2"/>
  <c r="Y438" i="2"/>
  <c r="W438" i="2"/>
  <c r="V438" i="2"/>
  <c r="U438" i="2"/>
  <c r="P438" i="2"/>
  <c r="O438" i="2"/>
  <c r="N438" i="2"/>
  <c r="K438" i="2"/>
  <c r="G438" i="2"/>
  <c r="F438" i="2"/>
  <c r="EG437" i="2"/>
  <c r="CM437" i="2"/>
  <c r="CK437" i="2"/>
  <c r="CI437" i="2"/>
  <c r="CE437" i="2"/>
  <c r="CC437" i="2"/>
  <c r="CA437" i="2"/>
  <c r="BW437" i="2"/>
  <c r="BU437" i="2"/>
  <c r="BS437" i="2"/>
  <c r="BO437" i="2"/>
  <c r="BM437" i="2"/>
  <c r="BK437" i="2"/>
  <c r="BG437" i="2"/>
  <c r="BE437" i="2"/>
  <c r="BC437" i="2"/>
  <c r="AY437" i="2"/>
  <c r="AW437" i="2"/>
  <c r="AU437" i="2"/>
  <c r="AQ437" i="2"/>
  <c r="AO437" i="2"/>
  <c r="AM437" i="2"/>
  <c r="AI437" i="2"/>
  <c r="AG437" i="2"/>
  <c r="AE437" i="2"/>
  <c r="AA437" i="2"/>
  <c r="Y437" i="2"/>
  <c r="W437" i="2"/>
  <c r="V437" i="2"/>
  <c r="U437" i="2"/>
  <c r="P437" i="2"/>
  <c r="O437" i="2"/>
  <c r="N437" i="2"/>
  <c r="K437" i="2"/>
  <c r="G437" i="2"/>
  <c r="F437" i="2"/>
  <c r="EG436" i="2"/>
  <c r="CM436" i="2"/>
  <c r="CK436" i="2"/>
  <c r="CI436" i="2"/>
  <c r="CE436" i="2"/>
  <c r="CC436" i="2"/>
  <c r="CA436" i="2"/>
  <c r="BW436" i="2"/>
  <c r="BU436" i="2"/>
  <c r="BS436" i="2"/>
  <c r="BO436" i="2"/>
  <c r="BM436" i="2"/>
  <c r="BK436" i="2"/>
  <c r="BG436" i="2"/>
  <c r="BE436" i="2"/>
  <c r="BC436" i="2"/>
  <c r="AY436" i="2"/>
  <c r="AW436" i="2"/>
  <c r="AU436" i="2"/>
  <c r="AQ436" i="2"/>
  <c r="AO436" i="2"/>
  <c r="AM436" i="2"/>
  <c r="AI436" i="2"/>
  <c r="AG436" i="2"/>
  <c r="AE436" i="2"/>
  <c r="AA436" i="2"/>
  <c r="Y436" i="2"/>
  <c r="W436" i="2"/>
  <c r="V436" i="2"/>
  <c r="U436" i="2"/>
  <c r="P436" i="2"/>
  <c r="O436" i="2"/>
  <c r="N436" i="2"/>
  <c r="K436" i="2"/>
  <c r="G436" i="2"/>
  <c r="F436" i="2"/>
  <c r="EG435" i="2"/>
  <c r="CM435" i="2"/>
  <c r="CK435" i="2"/>
  <c r="CI435" i="2"/>
  <c r="CE435" i="2"/>
  <c r="CC435" i="2"/>
  <c r="CA435" i="2"/>
  <c r="BW435" i="2"/>
  <c r="BU435" i="2"/>
  <c r="BS435" i="2"/>
  <c r="BO435" i="2"/>
  <c r="BM435" i="2"/>
  <c r="BK435" i="2"/>
  <c r="BG435" i="2"/>
  <c r="BE435" i="2"/>
  <c r="BC435" i="2"/>
  <c r="AY435" i="2"/>
  <c r="AW435" i="2"/>
  <c r="AU435" i="2"/>
  <c r="AQ435" i="2"/>
  <c r="AO435" i="2"/>
  <c r="AM435" i="2"/>
  <c r="AI435" i="2"/>
  <c r="AG435" i="2"/>
  <c r="AE435" i="2"/>
  <c r="AA435" i="2"/>
  <c r="Y435" i="2"/>
  <c r="W435" i="2"/>
  <c r="V435" i="2"/>
  <c r="U435" i="2"/>
  <c r="P435" i="2"/>
  <c r="O435" i="2"/>
  <c r="N435" i="2"/>
  <c r="K435" i="2"/>
  <c r="G435" i="2"/>
  <c r="F435" i="2"/>
  <c r="EG434" i="2"/>
  <c r="CM434" i="2"/>
  <c r="CK434" i="2"/>
  <c r="CI434" i="2"/>
  <c r="CE434" i="2"/>
  <c r="CC434" i="2"/>
  <c r="CA434" i="2"/>
  <c r="BW434" i="2"/>
  <c r="BU434" i="2"/>
  <c r="BS434" i="2"/>
  <c r="BO434" i="2"/>
  <c r="BM434" i="2"/>
  <c r="BK434" i="2"/>
  <c r="BG434" i="2"/>
  <c r="BE434" i="2"/>
  <c r="BC434" i="2"/>
  <c r="AY434" i="2"/>
  <c r="AW434" i="2"/>
  <c r="AU434" i="2"/>
  <c r="AQ434" i="2"/>
  <c r="AO434" i="2"/>
  <c r="AM434" i="2"/>
  <c r="AI434" i="2"/>
  <c r="AG434" i="2"/>
  <c r="AE434" i="2"/>
  <c r="AA434" i="2"/>
  <c r="Y434" i="2"/>
  <c r="W434" i="2"/>
  <c r="V434" i="2"/>
  <c r="U434" i="2"/>
  <c r="P434" i="2"/>
  <c r="O434" i="2"/>
  <c r="N434" i="2"/>
  <c r="K434" i="2"/>
  <c r="G434" i="2"/>
  <c r="F434" i="2"/>
  <c r="EG433" i="2"/>
  <c r="CM433" i="2"/>
  <c r="CK433" i="2"/>
  <c r="CI433" i="2"/>
  <c r="CE433" i="2"/>
  <c r="CC433" i="2"/>
  <c r="CA433" i="2"/>
  <c r="BW433" i="2"/>
  <c r="BU433" i="2"/>
  <c r="BS433" i="2"/>
  <c r="BO433" i="2"/>
  <c r="BM433" i="2"/>
  <c r="BK433" i="2"/>
  <c r="BG433" i="2"/>
  <c r="BE433" i="2"/>
  <c r="BC433" i="2"/>
  <c r="AY433" i="2"/>
  <c r="AW433" i="2"/>
  <c r="AU433" i="2"/>
  <c r="AQ433" i="2"/>
  <c r="AO433" i="2"/>
  <c r="AM433" i="2"/>
  <c r="AI433" i="2"/>
  <c r="AG433" i="2"/>
  <c r="AE433" i="2"/>
  <c r="AA433" i="2"/>
  <c r="Y433" i="2"/>
  <c r="W433" i="2"/>
  <c r="V433" i="2"/>
  <c r="U433" i="2"/>
  <c r="P433" i="2"/>
  <c r="O433" i="2"/>
  <c r="N433" i="2"/>
  <c r="K433" i="2"/>
  <c r="G433" i="2"/>
  <c r="F433" i="2"/>
  <c r="EG432" i="2"/>
  <c r="CM432" i="2"/>
  <c r="CK432" i="2"/>
  <c r="CI432" i="2"/>
  <c r="CE432" i="2"/>
  <c r="CC432" i="2"/>
  <c r="CA432" i="2"/>
  <c r="BW432" i="2"/>
  <c r="BU432" i="2"/>
  <c r="BS432" i="2"/>
  <c r="BO432" i="2"/>
  <c r="BM432" i="2"/>
  <c r="BK432" i="2"/>
  <c r="BG432" i="2"/>
  <c r="BE432" i="2"/>
  <c r="BC432" i="2"/>
  <c r="AY432" i="2"/>
  <c r="AW432" i="2"/>
  <c r="AU432" i="2"/>
  <c r="AQ432" i="2"/>
  <c r="AO432" i="2"/>
  <c r="AM432" i="2"/>
  <c r="AI432" i="2"/>
  <c r="AG432" i="2"/>
  <c r="AE432" i="2"/>
  <c r="AA432" i="2"/>
  <c r="Y432" i="2"/>
  <c r="W432" i="2"/>
  <c r="V432" i="2"/>
  <c r="U432" i="2"/>
  <c r="P432" i="2"/>
  <c r="O432" i="2"/>
  <c r="N432" i="2"/>
  <c r="K432" i="2"/>
  <c r="G432" i="2"/>
  <c r="F432" i="2"/>
  <c r="EG431" i="2"/>
  <c r="CM431" i="2"/>
  <c r="CK431" i="2"/>
  <c r="CI431" i="2"/>
  <c r="CE431" i="2"/>
  <c r="CC431" i="2"/>
  <c r="CA431" i="2"/>
  <c r="BW431" i="2"/>
  <c r="BU431" i="2"/>
  <c r="BS431" i="2"/>
  <c r="AY431" i="2"/>
  <c r="AW431" i="2"/>
  <c r="AU431" i="2"/>
  <c r="AQ431" i="2"/>
  <c r="AO431" i="2"/>
  <c r="AM431" i="2"/>
  <c r="AI431" i="2"/>
  <c r="AG431" i="2"/>
  <c r="AE431" i="2"/>
  <c r="P431" i="2"/>
  <c r="K431" i="2"/>
  <c r="F431" i="2"/>
  <c r="EG430" i="2"/>
  <c r="CM430" i="2"/>
  <c r="CK430" i="2"/>
  <c r="CI430" i="2"/>
  <c r="CE430" i="2"/>
  <c r="CC430" i="2"/>
  <c r="CA430" i="2"/>
  <c r="BW430" i="2"/>
  <c r="BU430" i="2"/>
  <c r="BS430" i="2"/>
  <c r="BO430" i="2"/>
  <c r="BM430" i="2"/>
  <c r="BK430" i="2"/>
  <c r="BG430" i="2"/>
  <c r="BE430" i="2"/>
  <c r="BC430" i="2"/>
  <c r="AY430" i="2"/>
  <c r="AW430" i="2"/>
  <c r="AU430" i="2"/>
  <c r="AQ430" i="2"/>
  <c r="AO430" i="2"/>
  <c r="AM430" i="2"/>
  <c r="AI430" i="2"/>
  <c r="AG430" i="2"/>
  <c r="AE430" i="2"/>
  <c r="AA430" i="2"/>
  <c r="Y430" i="2"/>
  <c r="W430" i="2"/>
  <c r="V430" i="2"/>
  <c r="U430" i="2"/>
  <c r="P430" i="2"/>
  <c r="K430" i="2"/>
  <c r="G430" i="2"/>
  <c r="F430" i="2"/>
  <c r="D430" i="2"/>
  <c r="EG429" i="2"/>
  <c r="CM429" i="2"/>
  <c r="CK429" i="2"/>
  <c r="CI429" i="2"/>
  <c r="CE429" i="2"/>
  <c r="CC429" i="2"/>
  <c r="CA429" i="2"/>
  <c r="BW429" i="2"/>
  <c r="BU429" i="2"/>
  <c r="BS429" i="2"/>
  <c r="BO429" i="2"/>
  <c r="BM429" i="2"/>
  <c r="BK429" i="2"/>
  <c r="BG429" i="2"/>
  <c r="BE429" i="2"/>
  <c r="BC429" i="2"/>
  <c r="AY429" i="2"/>
  <c r="AW429" i="2"/>
  <c r="AU429" i="2"/>
  <c r="AQ429" i="2"/>
  <c r="AO429" i="2"/>
  <c r="AM429" i="2"/>
  <c r="AI429" i="2"/>
  <c r="AG429" i="2"/>
  <c r="AE429" i="2"/>
  <c r="AA429" i="2"/>
  <c r="Y429" i="2"/>
  <c r="W429" i="2"/>
  <c r="V429" i="2"/>
  <c r="U429" i="2"/>
  <c r="P429" i="2"/>
  <c r="K429" i="2"/>
  <c r="G429" i="2"/>
  <c r="F429" i="2"/>
  <c r="D429" i="2"/>
  <c r="EG428" i="2"/>
  <c r="CM428" i="2"/>
  <c r="CK428" i="2"/>
  <c r="CI428" i="2"/>
  <c r="CE428" i="2"/>
  <c r="CC428" i="2"/>
  <c r="CA428" i="2"/>
  <c r="BW428" i="2"/>
  <c r="BU428" i="2"/>
  <c r="BS428" i="2"/>
  <c r="AY428" i="2"/>
  <c r="AW428" i="2"/>
  <c r="AU428" i="2"/>
  <c r="AQ428" i="2"/>
  <c r="AO428" i="2"/>
  <c r="AM428" i="2"/>
  <c r="AI428" i="2"/>
  <c r="AG428" i="2"/>
  <c r="AE428" i="2"/>
  <c r="P428" i="2"/>
  <c r="K428" i="2"/>
  <c r="F428" i="2"/>
  <c r="EG427" i="2"/>
  <c r="CM427" i="2"/>
  <c r="CK427" i="2"/>
  <c r="CI427" i="2"/>
  <c r="CE427" i="2"/>
  <c r="CC427" i="2"/>
  <c r="CA427" i="2"/>
  <c r="BW427" i="2"/>
  <c r="BU427" i="2"/>
  <c r="BS427" i="2"/>
  <c r="BO427" i="2"/>
  <c r="BM427" i="2"/>
  <c r="BK427" i="2"/>
  <c r="BG427" i="2"/>
  <c r="BE427" i="2"/>
  <c r="BC427" i="2"/>
  <c r="AY427" i="2"/>
  <c r="AW427" i="2"/>
  <c r="AU427" i="2"/>
  <c r="AQ427" i="2"/>
  <c r="AO427" i="2"/>
  <c r="AM427" i="2"/>
  <c r="AI427" i="2"/>
  <c r="AG427" i="2"/>
  <c r="AE427" i="2"/>
  <c r="AC427" i="2"/>
  <c r="AB427" i="2"/>
  <c r="Z427" i="2"/>
  <c r="X427" i="2"/>
  <c r="P427" i="2"/>
  <c r="K427" i="2"/>
  <c r="F427" i="2"/>
  <c r="EG426" i="2"/>
  <c r="CM426" i="2"/>
  <c r="CK426" i="2"/>
  <c r="CI426" i="2"/>
  <c r="CE426" i="2"/>
  <c r="CC426" i="2"/>
  <c r="CA426" i="2"/>
  <c r="BW426" i="2"/>
  <c r="BU426" i="2"/>
  <c r="BS426" i="2"/>
  <c r="BO426" i="2"/>
  <c r="BM426" i="2"/>
  <c r="BK426" i="2"/>
  <c r="BG426" i="2"/>
  <c r="BE426" i="2"/>
  <c r="BC426" i="2"/>
  <c r="AY426" i="2"/>
  <c r="AW426" i="2"/>
  <c r="AU426" i="2"/>
  <c r="AQ426" i="2"/>
  <c r="AO426" i="2"/>
  <c r="AM426" i="2"/>
  <c r="AI426" i="2"/>
  <c r="AG426" i="2"/>
  <c r="AE426" i="2"/>
  <c r="AA426" i="2"/>
  <c r="Y426" i="2"/>
  <c r="W426" i="2"/>
  <c r="V426" i="2"/>
  <c r="U426" i="2"/>
  <c r="P426" i="2"/>
  <c r="K426" i="2"/>
  <c r="F426" i="2"/>
  <c r="EG425" i="2"/>
  <c r="CM425" i="2"/>
  <c r="CK425" i="2"/>
  <c r="CI425" i="2"/>
  <c r="CE425" i="2"/>
  <c r="CC425" i="2"/>
  <c r="CA425" i="2"/>
  <c r="BW425" i="2"/>
  <c r="BU425" i="2"/>
  <c r="BS425" i="2"/>
  <c r="BO425" i="2"/>
  <c r="BM425" i="2"/>
  <c r="BK425" i="2"/>
  <c r="BG425" i="2"/>
  <c r="BE425" i="2"/>
  <c r="BC425" i="2"/>
  <c r="AY425" i="2"/>
  <c r="AW425" i="2"/>
  <c r="AU425" i="2"/>
  <c r="AQ425" i="2"/>
  <c r="AO425" i="2"/>
  <c r="AM425" i="2"/>
  <c r="AI425" i="2"/>
  <c r="AG425" i="2"/>
  <c r="AE425" i="2"/>
  <c r="AA425" i="2"/>
  <c r="Y425" i="2"/>
  <c r="W425" i="2"/>
  <c r="V425" i="2"/>
  <c r="U425" i="2"/>
  <c r="P425" i="2"/>
  <c r="K425" i="2"/>
  <c r="F425" i="2"/>
  <c r="EG424" i="2"/>
  <c r="CM424" i="2"/>
  <c r="CK424" i="2"/>
  <c r="CI424" i="2"/>
  <c r="CE424" i="2"/>
  <c r="CC424" i="2"/>
  <c r="CA424" i="2"/>
  <c r="BW424" i="2"/>
  <c r="BU424" i="2"/>
  <c r="BS424" i="2"/>
  <c r="BO424" i="2"/>
  <c r="BM424" i="2"/>
  <c r="BK424" i="2"/>
  <c r="BG424" i="2"/>
  <c r="BE424" i="2"/>
  <c r="BC424" i="2"/>
  <c r="AY424" i="2"/>
  <c r="AW424" i="2"/>
  <c r="AU424" i="2"/>
  <c r="AQ424" i="2"/>
  <c r="AO424" i="2"/>
  <c r="AM424" i="2"/>
  <c r="AI424" i="2"/>
  <c r="AG424" i="2"/>
  <c r="AE424" i="2"/>
  <c r="AA424" i="2"/>
  <c r="Y424" i="2"/>
  <c r="W424" i="2"/>
  <c r="V424" i="2"/>
  <c r="U424" i="2"/>
  <c r="P424" i="2"/>
  <c r="K424" i="2"/>
  <c r="G424" i="2"/>
  <c r="F424" i="2"/>
  <c r="EG423" i="2"/>
  <c r="CM423" i="2"/>
  <c r="CK423" i="2"/>
  <c r="CI423" i="2"/>
  <c r="CE423" i="2"/>
  <c r="CC423" i="2"/>
  <c r="CA423" i="2"/>
  <c r="BW423" i="2"/>
  <c r="BU423" i="2"/>
  <c r="BS423" i="2"/>
  <c r="AY423" i="2"/>
  <c r="AW423" i="2"/>
  <c r="AU423" i="2"/>
  <c r="AQ423" i="2"/>
  <c r="AO423" i="2"/>
  <c r="AM423" i="2"/>
  <c r="AI423" i="2"/>
  <c r="AG423" i="2"/>
  <c r="AE423" i="2"/>
  <c r="P423" i="2"/>
  <c r="K423" i="2"/>
  <c r="F423" i="2"/>
  <c r="EG422" i="2"/>
  <c r="CM422" i="2"/>
  <c r="CK422" i="2"/>
  <c r="CI422" i="2"/>
  <c r="CE422" i="2"/>
  <c r="CC422" i="2"/>
  <c r="CA422" i="2"/>
  <c r="BW422" i="2"/>
  <c r="BU422" i="2"/>
  <c r="BS422" i="2"/>
  <c r="BO422" i="2"/>
  <c r="BM422" i="2"/>
  <c r="BK422" i="2"/>
  <c r="BG422" i="2"/>
  <c r="BE422" i="2"/>
  <c r="BC422" i="2"/>
  <c r="AY422" i="2"/>
  <c r="AW422" i="2"/>
  <c r="AU422" i="2"/>
  <c r="AQ422" i="2"/>
  <c r="AO422" i="2"/>
  <c r="AM422" i="2"/>
  <c r="AI422" i="2"/>
  <c r="AG422" i="2"/>
  <c r="AE422" i="2"/>
  <c r="AA422" i="2"/>
  <c r="Y422" i="2"/>
  <c r="W422" i="2"/>
  <c r="V422" i="2"/>
  <c r="U422" i="2"/>
  <c r="P422" i="2"/>
  <c r="K422" i="2"/>
  <c r="F422" i="2"/>
  <c r="EG421" i="2"/>
  <c r="CM421" i="2"/>
  <c r="CK421" i="2"/>
  <c r="CI421" i="2"/>
  <c r="CE421" i="2"/>
  <c r="CC421" i="2"/>
  <c r="CA421" i="2"/>
  <c r="BW421" i="2"/>
  <c r="BU421" i="2"/>
  <c r="BS421" i="2"/>
  <c r="BO421" i="2"/>
  <c r="BM421" i="2"/>
  <c r="BK421" i="2"/>
  <c r="BG421" i="2"/>
  <c r="BE421" i="2"/>
  <c r="BC421" i="2"/>
  <c r="AY421" i="2"/>
  <c r="AW421" i="2"/>
  <c r="AU421" i="2"/>
  <c r="AQ421" i="2"/>
  <c r="AO421" i="2"/>
  <c r="AM421" i="2"/>
  <c r="AI421" i="2"/>
  <c r="AG421" i="2"/>
  <c r="AE421" i="2"/>
  <c r="AA421" i="2"/>
  <c r="Y421" i="2"/>
  <c r="W421" i="2"/>
  <c r="V421" i="2"/>
  <c r="U421" i="2"/>
  <c r="P421" i="2"/>
  <c r="K421" i="2"/>
  <c r="G421" i="2"/>
  <c r="F421" i="2"/>
  <c r="EG420" i="2"/>
  <c r="CM420" i="2"/>
  <c r="CK420" i="2"/>
  <c r="CI420" i="2"/>
  <c r="CE420" i="2"/>
  <c r="CC420" i="2"/>
  <c r="CA420" i="2"/>
  <c r="BW420" i="2"/>
  <c r="BU420" i="2"/>
  <c r="BS420" i="2"/>
  <c r="BO420" i="2"/>
  <c r="BM420" i="2"/>
  <c r="BK420" i="2"/>
  <c r="BG420" i="2"/>
  <c r="BE420" i="2"/>
  <c r="BC420" i="2"/>
  <c r="AY420" i="2"/>
  <c r="AW420" i="2"/>
  <c r="AU420" i="2"/>
  <c r="AQ420" i="2"/>
  <c r="AO420" i="2"/>
  <c r="AM420" i="2"/>
  <c r="AI420" i="2"/>
  <c r="AG420" i="2"/>
  <c r="AE420" i="2"/>
  <c r="AA420" i="2"/>
  <c r="Y420" i="2"/>
  <c r="W420" i="2"/>
  <c r="V420" i="2"/>
  <c r="U420" i="2"/>
  <c r="P420" i="2"/>
  <c r="K420" i="2"/>
  <c r="G420" i="2"/>
  <c r="F420" i="2"/>
  <c r="EG419" i="2"/>
  <c r="CM419" i="2"/>
  <c r="CK419" i="2"/>
  <c r="CI419" i="2"/>
  <c r="CE419" i="2"/>
  <c r="CC419" i="2"/>
  <c r="CA419" i="2"/>
  <c r="BW419" i="2"/>
  <c r="BU419" i="2"/>
  <c r="BS419" i="2"/>
  <c r="BO419" i="2"/>
  <c r="BM419" i="2"/>
  <c r="BK419" i="2"/>
  <c r="BG419" i="2"/>
  <c r="BE419" i="2"/>
  <c r="BC419" i="2"/>
  <c r="AY419" i="2"/>
  <c r="AW419" i="2"/>
  <c r="AU419" i="2"/>
  <c r="AQ419" i="2"/>
  <c r="AO419" i="2"/>
  <c r="AM419" i="2"/>
  <c r="AI419" i="2"/>
  <c r="AG419" i="2"/>
  <c r="AE419" i="2"/>
  <c r="AA419" i="2"/>
  <c r="Y419" i="2"/>
  <c r="W419" i="2"/>
  <c r="V419" i="2"/>
  <c r="U419" i="2"/>
  <c r="P419" i="2"/>
  <c r="K419" i="2"/>
  <c r="G419" i="2"/>
  <c r="F419" i="2"/>
  <c r="EG418" i="2"/>
  <c r="CM418" i="2"/>
  <c r="CK418" i="2"/>
  <c r="CI418" i="2"/>
  <c r="CE418" i="2"/>
  <c r="CC418" i="2"/>
  <c r="CA418" i="2"/>
  <c r="BW418" i="2"/>
  <c r="BU418" i="2"/>
  <c r="BS418" i="2"/>
  <c r="AY418" i="2"/>
  <c r="AW418" i="2"/>
  <c r="AU418" i="2"/>
  <c r="AQ418" i="2"/>
  <c r="AO418" i="2"/>
  <c r="AM418" i="2"/>
  <c r="AI418" i="2"/>
  <c r="AG418" i="2"/>
  <c r="AE418" i="2"/>
  <c r="P418" i="2"/>
  <c r="K418" i="2"/>
  <c r="F418" i="2"/>
  <c r="EG417" i="2"/>
  <c r="CM417" i="2"/>
  <c r="CK417" i="2"/>
  <c r="CI417" i="2"/>
  <c r="CE417" i="2"/>
  <c r="CC417" i="2"/>
  <c r="CA417" i="2"/>
  <c r="BW417" i="2"/>
  <c r="BU417" i="2"/>
  <c r="BS417" i="2"/>
  <c r="BO417" i="2"/>
  <c r="BM417" i="2"/>
  <c r="BK417" i="2"/>
  <c r="BG417" i="2"/>
  <c r="BE417" i="2"/>
  <c r="BC417" i="2"/>
  <c r="AY417" i="2"/>
  <c r="AW417" i="2"/>
  <c r="AU417" i="2"/>
  <c r="AQ417" i="2"/>
  <c r="AO417" i="2"/>
  <c r="AM417" i="2"/>
  <c r="AI417" i="2"/>
  <c r="AG417" i="2"/>
  <c r="AE417" i="2"/>
  <c r="AA417" i="2"/>
  <c r="Y417" i="2"/>
  <c r="W417" i="2"/>
  <c r="V417" i="2"/>
  <c r="U417" i="2"/>
  <c r="P417" i="2"/>
  <c r="K417" i="2"/>
  <c r="F417" i="2"/>
  <c r="EG416" i="2"/>
  <c r="CM416" i="2"/>
  <c r="CK416" i="2"/>
  <c r="CI416" i="2"/>
  <c r="CE416" i="2"/>
  <c r="CC416" i="2"/>
  <c r="CA416" i="2"/>
  <c r="BW416" i="2"/>
  <c r="BU416" i="2"/>
  <c r="BS416" i="2"/>
  <c r="BO416" i="2"/>
  <c r="BM416" i="2"/>
  <c r="BK416" i="2"/>
  <c r="BG416" i="2"/>
  <c r="BE416" i="2"/>
  <c r="BC416" i="2"/>
  <c r="AY416" i="2"/>
  <c r="AW416" i="2"/>
  <c r="AU416" i="2"/>
  <c r="AQ416" i="2"/>
  <c r="AO416" i="2"/>
  <c r="AM416" i="2"/>
  <c r="AI416" i="2"/>
  <c r="AG416" i="2"/>
  <c r="AE416" i="2"/>
  <c r="AA416" i="2"/>
  <c r="Y416" i="2"/>
  <c r="W416" i="2"/>
  <c r="V416" i="2"/>
  <c r="U416" i="2"/>
  <c r="P416" i="2"/>
  <c r="K416" i="2"/>
  <c r="G416" i="2"/>
  <c r="F416" i="2"/>
  <c r="EG415" i="2"/>
  <c r="CM415" i="2"/>
  <c r="CK415" i="2"/>
  <c r="CI415" i="2"/>
  <c r="CE415" i="2"/>
  <c r="CC415" i="2"/>
  <c r="CA415" i="2"/>
  <c r="BW415" i="2"/>
  <c r="BU415" i="2"/>
  <c r="BS415" i="2"/>
  <c r="BO415" i="2"/>
  <c r="BM415" i="2"/>
  <c r="BK415" i="2"/>
  <c r="BG415" i="2"/>
  <c r="BE415" i="2"/>
  <c r="BC415" i="2"/>
  <c r="AY415" i="2"/>
  <c r="AW415" i="2"/>
  <c r="AU415" i="2"/>
  <c r="AQ415" i="2"/>
  <c r="AO415" i="2"/>
  <c r="AM415" i="2"/>
  <c r="AI415" i="2"/>
  <c r="AG415" i="2"/>
  <c r="AE415" i="2"/>
  <c r="AA415" i="2"/>
  <c r="Y415" i="2"/>
  <c r="W415" i="2"/>
  <c r="V415" i="2"/>
  <c r="U415" i="2"/>
  <c r="P415" i="2"/>
  <c r="K415" i="2"/>
  <c r="G415" i="2"/>
  <c r="F415" i="2"/>
  <c r="EG414" i="2"/>
  <c r="CM414" i="2"/>
  <c r="CK414" i="2"/>
  <c r="CI414" i="2"/>
  <c r="CE414" i="2"/>
  <c r="CC414" i="2"/>
  <c r="CA414" i="2"/>
  <c r="BW414" i="2"/>
  <c r="BU414" i="2"/>
  <c r="BS414" i="2"/>
  <c r="BO414" i="2"/>
  <c r="BM414" i="2"/>
  <c r="BK414" i="2"/>
  <c r="BG414" i="2"/>
  <c r="BE414" i="2"/>
  <c r="BC414" i="2"/>
  <c r="AY414" i="2"/>
  <c r="AW414" i="2"/>
  <c r="AU414" i="2"/>
  <c r="AQ414" i="2"/>
  <c r="AO414" i="2"/>
  <c r="AM414" i="2"/>
  <c r="AI414" i="2"/>
  <c r="AG414" i="2"/>
  <c r="AE414" i="2"/>
  <c r="AA414" i="2"/>
  <c r="Y414" i="2"/>
  <c r="W414" i="2"/>
  <c r="V414" i="2"/>
  <c r="U414" i="2"/>
  <c r="P414" i="2"/>
  <c r="K414" i="2"/>
  <c r="G414" i="2"/>
  <c r="F414" i="2"/>
  <c r="EG413" i="2"/>
  <c r="CM413" i="2"/>
  <c r="CK413" i="2"/>
  <c r="CI413" i="2"/>
  <c r="CE413" i="2"/>
  <c r="CC413" i="2"/>
  <c r="CA413" i="2"/>
  <c r="BW413" i="2"/>
  <c r="BU413" i="2"/>
  <c r="BS413" i="2"/>
  <c r="AY413" i="2"/>
  <c r="AW413" i="2"/>
  <c r="AU413" i="2"/>
  <c r="AQ413" i="2"/>
  <c r="AO413" i="2"/>
  <c r="AM413" i="2"/>
  <c r="AI413" i="2"/>
  <c r="AG413" i="2"/>
  <c r="AE413" i="2"/>
  <c r="P413" i="2"/>
  <c r="K413" i="2"/>
  <c r="F413" i="2"/>
  <c r="EG412" i="2"/>
  <c r="CM412" i="2"/>
  <c r="CK412" i="2"/>
  <c r="CI412" i="2"/>
  <c r="CE412" i="2"/>
  <c r="CC412" i="2"/>
  <c r="CA412" i="2"/>
  <c r="BW412" i="2"/>
  <c r="BU412" i="2"/>
  <c r="BS412" i="2"/>
  <c r="BO412" i="2"/>
  <c r="BM412" i="2"/>
  <c r="BK412" i="2"/>
  <c r="BG412" i="2"/>
  <c r="BE412" i="2"/>
  <c r="BC412" i="2"/>
  <c r="AY412" i="2"/>
  <c r="AW412" i="2"/>
  <c r="AU412" i="2"/>
  <c r="AQ412" i="2"/>
  <c r="AO412" i="2"/>
  <c r="AM412" i="2"/>
  <c r="AI412" i="2"/>
  <c r="AG412" i="2"/>
  <c r="AE412" i="2"/>
  <c r="AA412" i="2"/>
  <c r="Y412" i="2"/>
  <c r="W412" i="2"/>
  <c r="V412" i="2"/>
  <c r="U412" i="2"/>
  <c r="P412" i="2"/>
  <c r="K412" i="2"/>
  <c r="F412" i="2"/>
  <c r="EG411" i="2"/>
  <c r="CM411" i="2"/>
  <c r="CK411" i="2"/>
  <c r="CI411" i="2"/>
  <c r="CE411" i="2"/>
  <c r="CC411" i="2"/>
  <c r="CA411" i="2"/>
  <c r="BW411" i="2"/>
  <c r="BU411" i="2"/>
  <c r="BS411" i="2"/>
  <c r="BO411" i="2"/>
  <c r="BM411" i="2"/>
  <c r="BK411" i="2"/>
  <c r="BG411" i="2"/>
  <c r="BE411" i="2"/>
  <c r="BC411" i="2"/>
  <c r="AY411" i="2"/>
  <c r="AW411" i="2"/>
  <c r="AU411" i="2"/>
  <c r="AQ411" i="2"/>
  <c r="AO411" i="2"/>
  <c r="AM411" i="2"/>
  <c r="AI411" i="2"/>
  <c r="AG411" i="2"/>
  <c r="AE411" i="2"/>
  <c r="AA411" i="2"/>
  <c r="Y411" i="2"/>
  <c r="W411" i="2"/>
  <c r="V411" i="2"/>
  <c r="U411" i="2"/>
  <c r="P411" i="2"/>
  <c r="K411" i="2"/>
  <c r="G411" i="2"/>
  <c r="F411" i="2"/>
  <c r="EG410" i="2"/>
  <c r="CM410" i="2"/>
  <c r="CK410" i="2"/>
  <c r="CI410" i="2"/>
  <c r="CE410" i="2"/>
  <c r="CC410" i="2"/>
  <c r="CA410" i="2"/>
  <c r="BW410" i="2"/>
  <c r="BU410" i="2"/>
  <c r="BS410" i="2"/>
  <c r="BO410" i="2"/>
  <c r="BM410" i="2"/>
  <c r="BK410" i="2"/>
  <c r="BG410" i="2"/>
  <c r="BE410" i="2"/>
  <c r="BC410" i="2"/>
  <c r="AY410" i="2"/>
  <c r="AW410" i="2"/>
  <c r="AU410" i="2"/>
  <c r="AQ410" i="2"/>
  <c r="AO410" i="2"/>
  <c r="AM410" i="2"/>
  <c r="AI410" i="2"/>
  <c r="AG410" i="2"/>
  <c r="AE410" i="2"/>
  <c r="AA410" i="2"/>
  <c r="Y410" i="2"/>
  <c r="W410" i="2"/>
  <c r="V410" i="2"/>
  <c r="U410" i="2"/>
  <c r="P410" i="2"/>
  <c r="K410" i="2"/>
  <c r="G410" i="2"/>
  <c r="F410" i="2"/>
  <c r="EG409" i="2"/>
  <c r="CM409" i="2"/>
  <c r="CK409" i="2"/>
  <c r="CI409" i="2"/>
  <c r="CE409" i="2"/>
  <c r="CC409" i="2"/>
  <c r="CA409" i="2"/>
  <c r="BW409" i="2"/>
  <c r="BU409" i="2"/>
  <c r="BS409" i="2"/>
  <c r="BO409" i="2"/>
  <c r="BM409" i="2"/>
  <c r="BK409" i="2"/>
  <c r="BG409" i="2"/>
  <c r="BE409" i="2"/>
  <c r="BC409" i="2"/>
  <c r="AY409" i="2"/>
  <c r="AW409" i="2"/>
  <c r="AU409" i="2"/>
  <c r="AQ409" i="2"/>
  <c r="AO409" i="2"/>
  <c r="AM409" i="2"/>
  <c r="AI409" i="2"/>
  <c r="AG409" i="2"/>
  <c r="AE409" i="2"/>
  <c r="AA409" i="2"/>
  <c r="Y409" i="2"/>
  <c r="W409" i="2"/>
  <c r="V409" i="2"/>
  <c r="U409" i="2"/>
  <c r="P409" i="2"/>
  <c r="K409" i="2"/>
  <c r="G409" i="2"/>
  <c r="F409" i="2"/>
  <c r="EG408" i="2"/>
  <c r="CM408" i="2"/>
  <c r="CK408" i="2"/>
  <c r="CI408" i="2"/>
  <c r="CE408" i="2"/>
  <c r="CC408" i="2"/>
  <c r="CA408" i="2"/>
  <c r="BW408" i="2"/>
  <c r="BU408" i="2"/>
  <c r="BS408" i="2"/>
  <c r="AY408" i="2"/>
  <c r="AW408" i="2"/>
  <c r="AU408" i="2"/>
  <c r="AQ408" i="2"/>
  <c r="AO408" i="2"/>
  <c r="AM408" i="2"/>
  <c r="AI408" i="2"/>
  <c r="AG408" i="2"/>
  <c r="AE408" i="2"/>
  <c r="P408" i="2"/>
  <c r="K408" i="2"/>
  <c r="F408" i="2"/>
  <c r="EG407" i="2"/>
  <c r="CM407" i="2"/>
  <c r="CK407" i="2"/>
  <c r="CI407" i="2"/>
  <c r="CE407" i="2"/>
  <c r="CC407" i="2"/>
  <c r="CA407" i="2"/>
  <c r="BW407" i="2"/>
  <c r="BU407" i="2"/>
  <c r="BS407" i="2"/>
  <c r="BO407" i="2"/>
  <c r="BM407" i="2"/>
  <c r="BK407" i="2"/>
  <c r="BG407" i="2"/>
  <c r="BE407" i="2"/>
  <c r="BC407" i="2"/>
  <c r="AY407" i="2"/>
  <c r="AW407" i="2"/>
  <c r="AU407" i="2"/>
  <c r="AQ407" i="2"/>
  <c r="AO407" i="2"/>
  <c r="AM407" i="2"/>
  <c r="AI407" i="2"/>
  <c r="AG407" i="2"/>
  <c r="AE407" i="2"/>
  <c r="AA407" i="2"/>
  <c r="Y407" i="2"/>
  <c r="W407" i="2"/>
  <c r="V407" i="2"/>
  <c r="U407" i="2"/>
  <c r="P407" i="2"/>
  <c r="K407" i="2"/>
  <c r="G407" i="2"/>
  <c r="F407" i="2"/>
  <c r="EG406" i="2"/>
  <c r="CM406" i="2"/>
  <c r="CK406" i="2"/>
  <c r="CI406" i="2"/>
  <c r="CE406" i="2"/>
  <c r="CC406" i="2"/>
  <c r="CA406" i="2"/>
  <c r="BW406" i="2"/>
  <c r="BU406" i="2"/>
  <c r="BS406" i="2"/>
  <c r="BO406" i="2"/>
  <c r="BM406" i="2"/>
  <c r="BK406" i="2"/>
  <c r="BG406" i="2"/>
  <c r="BE406" i="2"/>
  <c r="BC406" i="2"/>
  <c r="AY406" i="2"/>
  <c r="AW406" i="2"/>
  <c r="AU406" i="2"/>
  <c r="AQ406" i="2"/>
  <c r="AO406" i="2"/>
  <c r="AM406" i="2"/>
  <c r="AI406" i="2"/>
  <c r="AG406" i="2"/>
  <c r="AE406" i="2"/>
  <c r="AA406" i="2"/>
  <c r="Y406" i="2"/>
  <c r="W406" i="2"/>
  <c r="V406" i="2"/>
  <c r="U406" i="2"/>
  <c r="P406" i="2"/>
  <c r="K406" i="2"/>
  <c r="G406" i="2"/>
  <c r="F406" i="2"/>
  <c r="EG405" i="2"/>
  <c r="CM405" i="2"/>
  <c r="CK405" i="2"/>
  <c r="CI405" i="2"/>
  <c r="CE405" i="2"/>
  <c r="CC405" i="2"/>
  <c r="CA405" i="2"/>
  <c r="BW405" i="2"/>
  <c r="BU405" i="2"/>
  <c r="BS405" i="2"/>
  <c r="BO405" i="2"/>
  <c r="BM405" i="2"/>
  <c r="BK405" i="2"/>
  <c r="BG405" i="2"/>
  <c r="BE405" i="2"/>
  <c r="BC405" i="2"/>
  <c r="AY405" i="2"/>
  <c r="AW405" i="2"/>
  <c r="AU405" i="2"/>
  <c r="AQ405" i="2"/>
  <c r="AO405" i="2"/>
  <c r="AM405" i="2"/>
  <c r="AI405" i="2"/>
  <c r="AG405" i="2"/>
  <c r="AE405" i="2"/>
  <c r="AA405" i="2"/>
  <c r="Y405" i="2"/>
  <c r="W405" i="2"/>
  <c r="V405" i="2"/>
  <c r="U405" i="2"/>
  <c r="P405" i="2"/>
  <c r="K405" i="2"/>
  <c r="G405" i="2"/>
  <c r="F405" i="2"/>
  <c r="EG404" i="2"/>
  <c r="CM404" i="2"/>
  <c r="CK404" i="2"/>
  <c r="CI404" i="2"/>
  <c r="CE404" i="2"/>
  <c r="CC404" i="2"/>
  <c r="CA404" i="2"/>
  <c r="BW404" i="2"/>
  <c r="BU404" i="2"/>
  <c r="BS404" i="2"/>
  <c r="BO404" i="2"/>
  <c r="BM404" i="2"/>
  <c r="BK404" i="2"/>
  <c r="BG404" i="2"/>
  <c r="BE404" i="2"/>
  <c r="BC404" i="2"/>
  <c r="AY404" i="2"/>
  <c r="AW404" i="2"/>
  <c r="AU404" i="2"/>
  <c r="AQ404" i="2"/>
  <c r="AO404" i="2"/>
  <c r="AM404" i="2"/>
  <c r="AI404" i="2"/>
  <c r="AG404" i="2"/>
  <c r="AE404" i="2"/>
  <c r="AA404" i="2"/>
  <c r="Y404" i="2"/>
  <c r="W404" i="2"/>
  <c r="V404" i="2"/>
  <c r="U404" i="2"/>
  <c r="P404" i="2"/>
  <c r="K404" i="2"/>
  <c r="G404" i="2"/>
  <c r="F404" i="2"/>
  <c r="EG403" i="2"/>
  <c r="CM403" i="2"/>
  <c r="CK403" i="2"/>
  <c r="CI403" i="2"/>
  <c r="CE403" i="2"/>
  <c r="CC403" i="2"/>
  <c r="CA403" i="2"/>
  <c r="BW403" i="2"/>
  <c r="BU403" i="2"/>
  <c r="BS403" i="2"/>
  <c r="AY403" i="2"/>
  <c r="AW403" i="2"/>
  <c r="AU403" i="2"/>
  <c r="AQ403" i="2"/>
  <c r="AO403" i="2"/>
  <c r="AM403" i="2"/>
  <c r="AI403" i="2"/>
  <c r="AG403" i="2"/>
  <c r="AE403" i="2"/>
  <c r="P403" i="2"/>
  <c r="K403" i="2"/>
  <c r="F403" i="2"/>
  <c r="EG402" i="2"/>
  <c r="AY402" i="2"/>
  <c r="AW402" i="2"/>
  <c r="AU402" i="2"/>
  <c r="AQ402" i="2"/>
  <c r="AO402" i="2"/>
  <c r="AM402" i="2"/>
  <c r="AI402" i="2"/>
  <c r="AG402" i="2"/>
  <c r="AE402" i="2"/>
  <c r="P402" i="2"/>
  <c r="K402" i="2"/>
  <c r="F402" i="2"/>
  <c r="EG401" i="2"/>
  <c r="CM401" i="2"/>
  <c r="CK401" i="2"/>
  <c r="CI401" i="2"/>
  <c r="CE401" i="2"/>
  <c r="CC401" i="2"/>
  <c r="CA401" i="2"/>
  <c r="BW401" i="2"/>
  <c r="BU401" i="2"/>
  <c r="BS401" i="2"/>
  <c r="BO401" i="2"/>
  <c r="BM401" i="2"/>
  <c r="BK401" i="2"/>
  <c r="BG401" i="2"/>
  <c r="BE401" i="2"/>
  <c r="BC401" i="2"/>
  <c r="AY401" i="2"/>
  <c r="AW401" i="2"/>
  <c r="AU401" i="2"/>
  <c r="AQ401" i="2"/>
  <c r="AO401" i="2"/>
  <c r="AM401" i="2"/>
  <c r="AI401" i="2"/>
  <c r="AG401" i="2"/>
  <c r="AE401" i="2"/>
  <c r="AA401" i="2"/>
  <c r="Y401" i="2"/>
  <c r="W401" i="2"/>
  <c r="V401" i="2"/>
  <c r="U401" i="2"/>
  <c r="P401" i="2"/>
  <c r="K401" i="2"/>
  <c r="G401" i="2"/>
  <c r="F401" i="2"/>
  <c r="EG400" i="2"/>
  <c r="CM400" i="2"/>
  <c r="CK400" i="2"/>
  <c r="CI400" i="2"/>
  <c r="CE400" i="2"/>
  <c r="CC400" i="2"/>
  <c r="CA400" i="2"/>
  <c r="BW400" i="2"/>
  <c r="BU400" i="2"/>
  <c r="BS400" i="2"/>
  <c r="BO400" i="2"/>
  <c r="BM400" i="2"/>
  <c r="BK400" i="2"/>
  <c r="BG400" i="2"/>
  <c r="BE400" i="2"/>
  <c r="BC400" i="2"/>
  <c r="AY400" i="2"/>
  <c r="AW400" i="2"/>
  <c r="AU400" i="2"/>
  <c r="AQ400" i="2"/>
  <c r="AO400" i="2"/>
  <c r="AM400" i="2"/>
  <c r="AI400" i="2"/>
  <c r="AG400" i="2"/>
  <c r="AE400" i="2"/>
  <c r="AA400" i="2"/>
  <c r="Y400" i="2"/>
  <c r="W400" i="2"/>
  <c r="V400" i="2"/>
  <c r="U400" i="2"/>
  <c r="P400" i="2"/>
  <c r="K400" i="2"/>
  <c r="G400" i="2"/>
  <c r="F400" i="2"/>
  <c r="EG399" i="2"/>
  <c r="CM399" i="2"/>
  <c r="CK399" i="2"/>
  <c r="CI399" i="2"/>
  <c r="CE399" i="2"/>
  <c r="CC399" i="2"/>
  <c r="CA399" i="2"/>
  <c r="BW399" i="2"/>
  <c r="BU399" i="2"/>
  <c r="BS399" i="2"/>
  <c r="BO399" i="2"/>
  <c r="BM399" i="2"/>
  <c r="BK399" i="2"/>
  <c r="BG399" i="2"/>
  <c r="BE399" i="2"/>
  <c r="BC399" i="2"/>
  <c r="AY399" i="2"/>
  <c r="AW399" i="2"/>
  <c r="AU399" i="2"/>
  <c r="AQ399" i="2"/>
  <c r="AO399" i="2"/>
  <c r="AM399" i="2"/>
  <c r="AI399" i="2"/>
  <c r="AG399" i="2"/>
  <c r="AE399" i="2"/>
  <c r="AA399" i="2"/>
  <c r="Y399" i="2"/>
  <c r="W399" i="2"/>
  <c r="V399" i="2"/>
  <c r="U399" i="2"/>
  <c r="P399" i="2"/>
  <c r="K399" i="2"/>
  <c r="G399" i="2"/>
  <c r="F399" i="2"/>
  <c r="EG398" i="2"/>
  <c r="CM398" i="2"/>
  <c r="CK398" i="2"/>
  <c r="CI398" i="2"/>
  <c r="CE398" i="2"/>
  <c r="CC398" i="2"/>
  <c r="CA398" i="2"/>
  <c r="BW398" i="2"/>
  <c r="BU398" i="2"/>
  <c r="BS398" i="2"/>
  <c r="BO398" i="2"/>
  <c r="BM398" i="2"/>
  <c r="BK398" i="2"/>
  <c r="BG398" i="2"/>
  <c r="BE398" i="2"/>
  <c r="BC398" i="2"/>
  <c r="AY398" i="2"/>
  <c r="AW398" i="2"/>
  <c r="AU398" i="2"/>
  <c r="AQ398" i="2"/>
  <c r="AO398" i="2"/>
  <c r="AM398" i="2"/>
  <c r="AI398" i="2"/>
  <c r="AG398" i="2"/>
  <c r="AE398" i="2"/>
  <c r="AA398" i="2"/>
  <c r="Y398" i="2"/>
  <c r="W398" i="2"/>
  <c r="V398" i="2"/>
  <c r="U398" i="2"/>
  <c r="P398" i="2"/>
  <c r="K398" i="2"/>
  <c r="G398" i="2"/>
  <c r="F398" i="2"/>
  <c r="EG397" i="2"/>
  <c r="CM397" i="2"/>
  <c r="CK397" i="2"/>
  <c r="CI397" i="2"/>
  <c r="CE397" i="2"/>
  <c r="CC397" i="2"/>
  <c r="CA397" i="2"/>
  <c r="BW397" i="2"/>
  <c r="BU397" i="2"/>
  <c r="BS397" i="2"/>
  <c r="BO397" i="2"/>
  <c r="BM397" i="2"/>
  <c r="BK397" i="2"/>
  <c r="BG397" i="2"/>
  <c r="BE397" i="2"/>
  <c r="BC397" i="2"/>
  <c r="AY397" i="2"/>
  <c r="AW397" i="2"/>
  <c r="AU397" i="2"/>
  <c r="AQ397" i="2"/>
  <c r="AO397" i="2"/>
  <c r="AM397" i="2"/>
  <c r="AI397" i="2"/>
  <c r="AG397" i="2"/>
  <c r="AE397" i="2"/>
  <c r="AA397" i="2"/>
  <c r="Y397" i="2"/>
  <c r="W397" i="2"/>
  <c r="V397" i="2"/>
  <c r="U397" i="2"/>
  <c r="P397" i="2"/>
  <c r="K397" i="2"/>
  <c r="G397" i="2"/>
  <c r="F397" i="2"/>
  <c r="EG396" i="2"/>
  <c r="CM396" i="2"/>
  <c r="CK396" i="2"/>
  <c r="CI396" i="2"/>
  <c r="CE396" i="2"/>
  <c r="CC396" i="2"/>
  <c r="CA396" i="2"/>
  <c r="BW396" i="2"/>
  <c r="BU396" i="2"/>
  <c r="BS396" i="2"/>
  <c r="BO396" i="2"/>
  <c r="BM396" i="2"/>
  <c r="BK396" i="2"/>
  <c r="BG396" i="2"/>
  <c r="BE396" i="2"/>
  <c r="BC396" i="2"/>
  <c r="AY396" i="2"/>
  <c r="AW396" i="2"/>
  <c r="AU396" i="2"/>
  <c r="AQ396" i="2"/>
  <c r="AO396" i="2"/>
  <c r="AM396" i="2"/>
  <c r="AI396" i="2"/>
  <c r="AG396" i="2"/>
  <c r="AE396" i="2"/>
  <c r="AA396" i="2"/>
  <c r="Y396" i="2"/>
  <c r="W396" i="2"/>
  <c r="V396" i="2"/>
  <c r="U396" i="2"/>
  <c r="P396" i="2"/>
  <c r="K396" i="2"/>
  <c r="G396" i="2"/>
  <c r="F396" i="2"/>
  <c r="EG395" i="2"/>
  <c r="CM395" i="2"/>
  <c r="CK395" i="2"/>
  <c r="CI395" i="2"/>
  <c r="CE395" i="2"/>
  <c r="CC395" i="2"/>
  <c r="CA395" i="2"/>
  <c r="BW395" i="2"/>
  <c r="BU395" i="2"/>
  <c r="BS395" i="2"/>
  <c r="AY395" i="2"/>
  <c r="AW395" i="2"/>
  <c r="AU395" i="2"/>
  <c r="AQ395" i="2"/>
  <c r="AO395" i="2"/>
  <c r="AM395" i="2"/>
  <c r="AI395" i="2"/>
  <c r="AG395" i="2"/>
  <c r="AE395" i="2"/>
  <c r="P395" i="2"/>
  <c r="K395" i="2"/>
  <c r="F395" i="2"/>
  <c r="EG394" i="2"/>
  <c r="CM394" i="2"/>
  <c r="CK394" i="2"/>
  <c r="CI394" i="2"/>
  <c r="CE394" i="2"/>
  <c r="CC394" i="2"/>
  <c r="CA394" i="2"/>
  <c r="BW394" i="2"/>
  <c r="BU394" i="2"/>
  <c r="BS394" i="2"/>
  <c r="BO394" i="2"/>
  <c r="BM394" i="2"/>
  <c r="BK394" i="2"/>
  <c r="BG394" i="2"/>
  <c r="BE394" i="2"/>
  <c r="BC394" i="2"/>
  <c r="AY394" i="2"/>
  <c r="AW394" i="2"/>
  <c r="AU394" i="2"/>
  <c r="AQ394" i="2"/>
  <c r="AO394" i="2"/>
  <c r="AM394" i="2"/>
  <c r="AI394" i="2"/>
  <c r="AG394" i="2"/>
  <c r="AE394" i="2"/>
  <c r="AA394" i="2"/>
  <c r="Y394" i="2"/>
  <c r="W394" i="2"/>
  <c r="V394" i="2"/>
  <c r="U394" i="2"/>
  <c r="P394" i="2"/>
  <c r="K394" i="2"/>
  <c r="G394" i="2"/>
  <c r="F394" i="2"/>
  <c r="EG393" i="2"/>
  <c r="CM393" i="2"/>
  <c r="CK393" i="2"/>
  <c r="CI393" i="2"/>
  <c r="CE393" i="2"/>
  <c r="CC393" i="2"/>
  <c r="CA393" i="2"/>
  <c r="BW393" i="2"/>
  <c r="BU393" i="2"/>
  <c r="BS393" i="2"/>
  <c r="BO393" i="2"/>
  <c r="BM393" i="2"/>
  <c r="BK393" i="2"/>
  <c r="BG393" i="2"/>
  <c r="BE393" i="2"/>
  <c r="BC393" i="2"/>
  <c r="AY393" i="2"/>
  <c r="AW393" i="2"/>
  <c r="AU393" i="2"/>
  <c r="AQ393" i="2"/>
  <c r="AO393" i="2"/>
  <c r="AM393" i="2"/>
  <c r="AI393" i="2"/>
  <c r="AG393" i="2"/>
  <c r="AE393" i="2"/>
  <c r="AA393" i="2"/>
  <c r="Y393" i="2"/>
  <c r="W393" i="2"/>
  <c r="V393" i="2"/>
  <c r="U393" i="2"/>
  <c r="P393" i="2"/>
  <c r="K393" i="2"/>
  <c r="G393" i="2"/>
  <c r="F393" i="2"/>
  <c r="EG392" i="2"/>
  <c r="CM392" i="2"/>
  <c r="CK392" i="2"/>
  <c r="CI392" i="2"/>
  <c r="CE392" i="2"/>
  <c r="CC392" i="2"/>
  <c r="CA392" i="2"/>
  <c r="BW392" i="2"/>
  <c r="BU392" i="2"/>
  <c r="BS392" i="2"/>
  <c r="BO392" i="2"/>
  <c r="BM392" i="2"/>
  <c r="BK392" i="2"/>
  <c r="BG392" i="2"/>
  <c r="BE392" i="2"/>
  <c r="BC392" i="2"/>
  <c r="AY392" i="2"/>
  <c r="AW392" i="2"/>
  <c r="AU392" i="2"/>
  <c r="AQ392" i="2"/>
  <c r="AO392" i="2"/>
  <c r="AM392" i="2"/>
  <c r="AI392" i="2"/>
  <c r="AG392" i="2"/>
  <c r="AE392" i="2"/>
  <c r="AA392" i="2"/>
  <c r="Y392" i="2"/>
  <c r="W392" i="2"/>
  <c r="V392" i="2"/>
  <c r="U392" i="2"/>
  <c r="P392" i="2"/>
  <c r="K392" i="2"/>
  <c r="G392" i="2"/>
  <c r="F392" i="2"/>
  <c r="EG391" i="2"/>
  <c r="CM391" i="2"/>
  <c r="CK391" i="2"/>
  <c r="CI391" i="2"/>
  <c r="CE391" i="2"/>
  <c r="CC391" i="2"/>
  <c r="CA391" i="2"/>
  <c r="BW391" i="2"/>
  <c r="BU391" i="2"/>
  <c r="BS391" i="2"/>
  <c r="BO391" i="2"/>
  <c r="BM391" i="2"/>
  <c r="BK391" i="2"/>
  <c r="BG391" i="2"/>
  <c r="BE391" i="2"/>
  <c r="BC391" i="2"/>
  <c r="AY391" i="2"/>
  <c r="AW391" i="2"/>
  <c r="AU391" i="2"/>
  <c r="AQ391" i="2"/>
  <c r="AO391" i="2"/>
  <c r="AM391" i="2"/>
  <c r="AI391" i="2"/>
  <c r="AG391" i="2"/>
  <c r="AE391" i="2"/>
  <c r="AA391" i="2"/>
  <c r="Y391" i="2"/>
  <c r="W391" i="2"/>
  <c r="V391" i="2"/>
  <c r="U391" i="2"/>
  <c r="P391" i="2"/>
  <c r="K391" i="2"/>
  <c r="G391" i="2"/>
  <c r="F391" i="2"/>
  <c r="EG390" i="2"/>
  <c r="CM390" i="2"/>
  <c r="CK390" i="2"/>
  <c r="CI390" i="2"/>
  <c r="CE390" i="2"/>
  <c r="CC390" i="2"/>
  <c r="CA390" i="2"/>
  <c r="BW390" i="2"/>
  <c r="BU390" i="2"/>
  <c r="BS390" i="2"/>
  <c r="BO390" i="2"/>
  <c r="BM390" i="2"/>
  <c r="BK390" i="2"/>
  <c r="BG390" i="2"/>
  <c r="BE390" i="2"/>
  <c r="BC390" i="2"/>
  <c r="AY390" i="2"/>
  <c r="AW390" i="2"/>
  <c r="AU390" i="2"/>
  <c r="AQ390" i="2"/>
  <c r="AO390" i="2"/>
  <c r="AM390" i="2"/>
  <c r="AI390" i="2"/>
  <c r="AG390" i="2"/>
  <c r="AE390" i="2"/>
  <c r="AA390" i="2"/>
  <c r="Y390" i="2"/>
  <c r="W390" i="2"/>
  <c r="V390" i="2"/>
  <c r="U390" i="2"/>
  <c r="P390" i="2"/>
  <c r="K390" i="2"/>
  <c r="G390" i="2"/>
  <c r="F390" i="2"/>
  <c r="EG389" i="2"/>
  <c r="CM389" i="2"/>
  <c r="CK389" i="2"/>
  <c r="CI389" i="2"/>
  <c r="CE389" i="2"/>
  <c r="CC389" i="2"/>
  <c r="CA389" i="2"/>
  <c r="BW389" i="2"/>
  <c r="BU389" i="2"/>
  <c r="BS389" i="2"/>
  <c r="BO389" i="2"/>
  <c r="BM389" i="2"/>
  <c r="BK389" i="2"/>
  <c r="BG389" i="2"/>
  <c r="BE389" i="2"/>
  <c r="BC389" i="2"/>
  <c r="AY389" i="2"/>
  <c r="AW389" i="2"/>
  <c r="AU389" i="2"/>
  <c r="AQ389" i="2"/>
  <c r="AO389" i="2"/>
  <c r="AM389" i="2"/>
  <c r="AI389" i="2"/>
  <c r="AG389" i="2"/>
  <c r="AE389" i="2"/>
  <c r="AA389" i="2"/>
  <c r="Y389" i="2"/>
  <c r="W389" i="2"/>
  <c r="V389" i="2"/>
  <c r="U389" i="2"/>
  <c r="P389" i="2"/>
  <c r="K389" i="2"/>
  <c r="G389" i="2"/>
  <c r="F389" i="2"/>
  <c r="EG388" i="2"/>
  <c r="CM388" i="2"/>
  <c r="CK388" i="2"/>
  <c r="CI388" i="2"/>
  <c r="CE388" i="2"/>
  <c r="CC388" i="2"/>
  <c r="CA388" i="2"/>
  <c r="BW388" i="2"/>
  <c r="BU388" i="2"/>
  <c r="BS388" i="2"/>
  <c r="BO388" i="2"/>
  <c r="BM388" i="2"/>
  <c r="BK388" i="2"/>
  <c r="BG388" i="2"/>
  <c r="BE388" i="2"/>
  <c r="BC388" i="2"/>
  <c r="AY388" i="2"/>
  <c r="AW388" i="2"/>
  <c r="AU388" i="2"/>
  <c r="AQ388" i="2"/>
  <c r="AO388" i="2"/>
  <c r="AM388" i="2"/>
  <c r="AI388" i="2"/>
  <c r="AG388" i="2"/>
  <c r="AE388" i="2"/>
  <c r="AA388" i="2"/>
  <c r="Y388" i="2"/>
  <c r="W388" i="2"/>
  <c r="V388" i="2"/>
  <c r="U388" i="2"/>
  <c r="P388" i="2"/>
  <c r="K388" i="2"/>
  <c r="G388" i="2"/>
  <c r="F388" i="2"/>
  <c r="EG387" i="2"/>
  <c r="CM387" i="2"/>
  <c r="CK387" i="2"/>
  <c r="CI387" i="2"/>
  <c r="CE387" i="2"/>
  <c r="CC387" i="2"/>
  <c r="CA387" i="2"/>
  <c r="BW387" i="2"/>
  <c r="BU387" i="2"/>
  <c r="BS387" i="2"/>
  <c r="BO387" i="2"/>
  <c r="BM387" i="2"/>
  <c r="BK387" i="2"/>
  <c r="BG387" i="2"/>
  <c r="BE387" i="2"/>
  <c r="BC387" i="2"/>
  <c r="AY387" i="2"/>
  <c r="AW387" i="2"/>
  <c r="AU387" i="2"/>
  <c r="AQ387" i="2"/>
  <c r="AO387" i="2"/>
  <c r="AM387" i="2"/>
  <c r="AI387" i="2"/>
  <c r="AG387" i="2"/>
  <c r="AE387" i="2"/>
  <c r="AA387" i="2"/>
  <c r="Y387" i="2"/>
  <c r="W387" i="2"/>
  <c r="V387" i="2"/>
  <c r="U387" i="2"/>
  <c r="P387" i="2"/>
  <c r="K387" i="2"/>
  <c r="G387" i="2"/>
  <c r="F387" i="2"/>
  <c r="EG386" i="2"/>
  <c r="CM386" i="2"/>
  <c r="CK386" i="2"/>
  <c r="CI386" i="2"/>
  <c r="CE386" i="2"/>
  <c r="CC386" i="2"/>
  <c r="CA386" i="2"/>
  <c r="BW386" i="2"/>
  <c r="BU386" i="2"/>
  <c r="BS386" i="2"/>
  <c r="BO386" i="2"/>
  <c r="BM386" i="2"/>
  <c r="BK386" i="2"/>
  <c r="BG386" i="2"/>
  <c r="BE386" i="2"/>
  <c r="BC386" i="2"/>
  <c r="AY386" i="2"/>
  <c r="AW386" i="2"/>
  <c r="AU386" i="2"/>
  <c r="AQ386" i="2"/>
  <c r="AO386" i="2"/>
  <c r="AM386" i="2"/>
  <c r="AI386" i="2"/>
  <c r="AG386" i="2"/>
  <c r="AE386" i="2"/>
  <c r="AA386" i="2"/>
  <c r="Y386" i="2"/>
  <c r="W386" i="2"/>
  <c r="V386" i="2"/>
  <c r="U386" i="2"/>
  <c r="P386" i="2"/>
  <c r="K386" i="2"/>
  <c r="G386" i="2"/>
  <c r="F386" i="2"/>
  <c r="EG385" i="2"/>
  <c r="CM385" i="2"/>
  <c r="CK385" i="2"/>
  <c r="CI385" i="2"/>
  <c r="CE385" i="2"/>
  <c r="CC385" i="2"/>
  <c r="CA385" i="2"/>
  <c r="BW385" i="2"/>
  <c r="BU385" i="2"/>
  <c r="BS385" i="2"/>
  <c r="BO385" i="2"/>
  <c r="BM385" i="2"/>
  <c r="BK385" i="2"/>
  <c r="BG385" i="2"/>
  <c r="BE385" i="2"/>
  <c r="BC385" i="2"/>
  <c r="AY385" i="2"/>
  <c r="AW385" i="2"/>
  <c r="AU385" i="2"/>
  <c r="AQ385" i="2"/>
  <c r="AO385" i="2"/>
  <c r="AM385" i="2"/>
  <c r="AI385" i="2"/>
  <c r="AG385" i="2"/>
  <c r="AE385" i="2"/>
  <c r="AA385" i="2"/>
  <c r="Y385" i="2"/>
  <c r="W385" i="2"/>
  <c r="V385" i="2"/>
  <c r="U385" i="2"/>
  <c r="P385" i="2"/>
  <c r="K385" i="2"/>
  <c r="G385" i="2"/>
  <c r="F385" i="2"/>
  <c r="EG384" i="2"/>
  <c r="CM384" i="2"/>
  <c r="CK384" i="2"/>
  <c r="CI384" i="2"/>
  <c r="CE384" i="2"/>
  <c r="CC384" i="2"/>
  <c r="CA384" i="2"/>
  <c r="BW384" i="2"/>
  <c r="BU384" i="2"/>
  <c r="BS384" i="2"/>
  <c r="BO384" i="2"/>
  <c r="BM384" i="2"/>
  <c r="BK384" i="2"/>
  <c r="BG384" i="2"/>
  <c r="BE384" i="2"/>
  <c r="BC384" i="2"/>
  <c r="AY384" i="2"/>
  <c r="AW384" i="2"/>
  <c r="AU384" i="2"/>
  <c r="AQ384" i="2"/>
  <c r="AO384" i="2"/>
  <c r="AM384" i="2"/>
  <c r="AI384" i="2"/>
  <c r="AG384" i="2"/>
  <c r="AE384" i="2"/>
  <c r="AA384" i="2"/>
  <c r="Y384" i="2"/>
  <c r="W384" i="2"/>
  <c r="V384" i="2"/>
  <c r="U384" i="2"/>
  <c r="P384" i="2"/>
  <c r="K384" i="2"/>
  <c r="G384" i="2"/>
  <c r="F384" i="2"/>
  <c r="EG383" i="2"/>
  <c r="CM383" i="2"/>
  <c r="CK383" i="2"/>
  <c r="CI383" i="2"/>
  <c r="CE383" i="2"/>
  <c r="CC383" i="2"/>
  <c r="CA383" i="2"/>
  <c r="BW383" i="2"/>
  <c r="BU383" i="2"/>
  <c r="BS383" i="2"/>
  <c r="AY383" i="2"/>
  <c r="AW383" i="2"/>
  <c r="AU383" i="2"/>
  <c r="AQ383" i="2"/>
  <c r="AO383" i="2"/>
  <c r="AM383" i="2"/>
  <c r="AI383" i="2"/>
  <c r="AG383" i="2"/>
  <c r="AE383" i="2"/>
  <c r="P383" i="2"/>
  <c r="K383" i="2"/>
  <c r="F383" i="2"/>
  <c r="EH382" i="2"/>
  <c r="CM382" i="2"/>
  <c r="CK382" i="2"/>
  <c r="CI382" i="2"/>
  <c r="CE382" i="2"/>
  <c r="CC382" i="2"/>
  <c r="CA382" i="2"/>
  <c r="BW382" i="2"/>
  <c r="BU382" i="2"/>
  <c r="BS382" i="2"/>
  <c r="BO382" i="2"/>
  <c r="BM382" i="2"/>
  <c r="BK382" i="2"/>
  <c r="BG382" i="2"/>
  <c r="BE382" i="2"/>
  <c r="BC382" i="2"/>
  <c r="AY382" i="2"/>
  <c r="AW382" i="2"/>
  <c r="AU382" i="2"/>
  <c r="AQ382" i="2"/>
  <c r="AO382" i="2"/>
  <c r="AM382" i="2"/>
  <c r="AI382" i="2"/>
  <c r="AG382" i="2"/>
  <c r="AE382" i="2"/>
  <c r="AA382" i="2"/>
  <c r="Y382" i="2"/>
  <c r="W382" i="2"/>
  <c r="V382" i="2"/>
  <c r="U382" i="2"/>
  <c r="P382" i="2"/>
  <c r="K382" i="2"/>
  <c r="G382" i="2"/>
  <c r="EH381" i="2"/>
  <c r="CM381" i="2"/>
  <c r="CK381" i="2"/>
  <c r="CI381" i="2"/>
  <c r="CE381" i="2"/>
  <c r="CC381" i="2"/>
  <c r="CA381" i="2"/>
  <c r="BW381" i="2"/>
  <c r="BU381" i="2"/>
  <c r="BS381" i="2"/>
  <c r="BO381" i="2"/>
  <c r="BM381" i="2"/>
  <c r="BK381" i="2"/>
  <c r="BG381" i="2"/>
  <c r="BE381" i="2"/>
  <c r="BC381" i="2"/>
  <c r="AY381" i="2"/>
  <c r="AW381" i="2"/>
  <c r="AU381" i="2"/>
  <c r="AQ381" i="2"/>
  <c r="AO381" i="2"/>
  <c r="AM381" i="2"/>
  <c r="AI381" i="2"/>
  <c r="AG381" i="2"/>
  <c r="AE381" i="2"/>
  <c r="AA381" i="2"/>
  <c r="Y381" i="2"/>
  <c r="W381" i="2"/>
  <c r="V381" i="2"/>
  <c r="U381" i="2"/>
  <c r="P381" i="2"/>
  <c r="K381" i="2"/>
  <c r="G381" i="2"/>
  <c r="EG380" i="2"/>
  <c r="CM380" i="2"/>
  <c r="CK380" i="2"/>
  <c r="CI380" i="2"/>
  <c r="CE380" i="2"/>
  <c r="CC380" i="2"/>
  <c r="CA380" i="2"/>
  <c r="BW380" i="2"/>
  <c r="BU380" i="2"/>
  <c r="BS380" i="2"/>
  <c r="BO380" i="2"/>
  <c r="BM380" i="2"/>
  <c r="BK380" i="2"/>
  <c r="BG380" i="2"/>
  <c r="BE380" i="2"/>
  <c r="BC380" i="2"/>
  <c r="AY380" i="2"/>
  <c r="AW380" i="2"/>
  <c r="AU380" i="2"/>
  <c r="AQ380" i="2"/>
  <c r="AO380" i="2"/>
  <c r="AM380" i="2"/>
  <c r="AI380" i="2"/>
  <c r="AG380" i="2"/>
  <c r="AE380" i="2"/>
  <c r="AA380" i="2"/>
  <c r="Y380" i="2"/>
  <c r="W380" i="2"/>
  <c r="V380" i="2"/>
  <c r="U380" i="2"/>
  <c r="P380" i="2"/>
  <c r="K380" i="2"/>
  <c r="G380" i="2"/>
  <c r="F380" i="2"/>
  <c r="CL379" i="2"/>
  <c r="CJ379" i="2"/>
  <c r="CH379" i="2"/>
  <c r="CD379" i="2"/>
  <c r="CB379" i="2"/>
  <c r="BZ379" i="2"/>
  <c r="BV379" i="2"/>
  <c r="BT379" i="2"/>
  <c r="BR379" i="2"/>
  <c r="AY379" i="2"/>
  <c r="AW379" i="2"/>
  <c r="AU379" i="2"/>
  <c r="AQ379" i="2"/>
  <c r="AO379" i="2"/>
  <c r="AM379" i="2"/>
  <c r="AI379" i="2"/>
  <c r="AG379" i="2"/>
  <c r="AE379" i="2"/>
  <c r="P379" i="2"/>
  <c r="K379" i="2"/>
  <c r="EG378" i="2"/>
  <c r="CM378" i="2"/>
  <c r="CK378" i="2"/>
  <c r="CI378" i="2"/>
  <c r="CE378" i="2"/>
  <c r="CC378" i="2"/>
  <c r="CA378" i="2"/>
  <c r="BW378" i="2"/>
  <c r="BU378" i="2"/>
  <c r="BS378" i="2"/>
  <c r="BO378" i="2"/>
  <c r="BM378" i="2"/>
  <c r="BK378" i="2"/>
  <c r="BG378" i="2"/>
  <c r="BE378" i="2"/>
  <c r="BC378" i="2"/>
  <c r="AY378" i="2"/>
  <c r="AW378" i="2"/>
  <c r="AU378" i="2"/>
  <c r="AQ378" i="2"/>
  <c r="AO378" i="2"/>
  <c r="AM378" i="2"/>
  <c r="AI378" i="2"/>
  <c r="AG378" i="2"/>
  <c r="AE378" i="2"/>
  <c r="AA378" i="2"/>
  <c r="Y378" i="2"/>
  <c r="W378" i="2"/>
  <c r="V378" i="2"/>
  <c r="U378" i="2"/>
  <c r="P378" i="2"/>
  <c r="K378" i="2"/>
  <c r="G378" i="2"/>
  <c r="F378" i="2"/>
  <c r="EG377" i="2"/>
  <c r="CM377" i="2"/>
  <c r="CK377" i="2"/>
  <c r="CI377" i="2"/>
  <c r="CE377" i="2"/>
  <c r="CC377" i="2"/>
  <c r="CA377" i="2"/>
  <c r="BW377" i="2"/>
  <c r="BU377" i="2"/>
  <c r="BS377" i="2"/>
  <c r="BO377" i="2"/>
  <c r="BM377" i="2"/>
  <c r="BK377" i="2"/>
  <c r="BG377" i="2"/>
  <c r="BE377" i="2"/>
  <c r="BC377" i="2"/>
  <c r="AY377" i="2"/>
  <c r="AW377" i="2"/>
  <c r="AU377" i="2"/>
  <c r="AQ377" i="2"/>
  <c r="AO377" i="2"/>
  <c r="AM377" i="2"/>
  <c r="AI377" i="2"/>
  <c r="AG377" i="2"/>
  <c r="AE377" i="2"/>
  <c r="AA377" i="2"/>
  <c r="Y377" i="2"/>
  <c r="W377" i="2"/>
  <c r="V377" i="2"/>
  <c r="U377" i="2"/>
  <c r="P377" i="2"/>
  <c r="K377" i="2"/>
  <c r="G377" i="2"/>
  <c r="F377" i="2"/>
  <c r="EG376" i="2"/>
  <c r="CM376" i="2"/>
  <c r="CK376" i="2"/>
  <c r="CI376" i="2"/>
  <c r="CE376" i="2"/>
  <c r="CC376" i="2"/>
  <c r="CA376" i="2"/>
  <c r="BW376" i="2"/>
  <c r="BU376" i="2"/>
  <c r="BS376" i="2"/>
  <c r="BO376" i="2"/>
  <c r="BM376" i="2"/>
  <c r="BK376" i="2"/>
  <c r="BG376" i="2"/>
  <c r="BE376" i="2"/>
  <c r="BC376" i="2"/>
  <c r="AY376" i="2"/>
  <c r="AW376" i="2"/>
  <c r="AU376" i="2"/>
  <c r="AQ376" i="2"/>
  <c r="AO376" i="2"/>
  <c r="AM376" i="2"/>
  <c r="AI376" i="2"/>
  <c r="AG376" i="2"/>
  <c r="AE376" i="2"/>
  <c r="AA376" i="2"/>
  <c r="Y376" i="2"/>
  <c r="W376" i="2"/>
  <c r="V376" i="2"/>
  <c r="U376" i="2"/>
  <c r="P376" i="2"/>
  <c r="K376" i="2"/>
  <c r="G376" i="2"/>
  <c r="F376" i="2"/>
  <c r="EG375" i="2"/>
  <c r="CM375" i="2"/>
  <c r="CK375" i="2"/>
  <c r="CI375" i="2"/>
  <c r="CE375" i="2"/>
  <c r="CC375" i="2"/>
  <c r="CA375" i="2"/>
  <c r="BW375" i="2"/>
  <c r="BU375" i="2"/>
  <c r="BS375" i="2"/>
  <c r="BO375" i="2"/>
  <c r="BM375" i="2"/>
  <c r="BK375" i="2"/>
  <c r="BG375" i="2"/>
  <c r="BE375" i="2"/>
  <c r="BC375" i="2"/>
  <c r="AY375" i="2"/>
  <c r="AW375" i="2"/>
  <c r="AU375" i="2"/>
  <c r="AQ375" i="2"/>
  <c r="AO375" i="2"/>
  <c r="AM375" i="2"/>
  <c r="AI375" i="2"/>
  <c r="AG375" i="2"/>
  <c r="AE375" i="2"/>
  <c r="AA375" i="2"/>
  <c r="Y375" i="2"/>
  <c r="W375" i="2"/>
  <c r="V375" i="2"/>
  <c r="U375" i="2"/>
  <c r="P375" i="2"/>
  <c r="K375" i="2"/>
  <c r="G375" i="2"/>
  <c r="F375" i="2"/>
  <c r="EG374" i="2"/>
  <c r="CM374" i="2"/>
  <c r="CK374" i="2"/>
  <c r="CI374" i="2"/>
  <c r="CE374" i="2"/>
  <c r="CC374" i="2"/>
  <c r="CA374" i="2"/>
  <c r="BW374" i="2"/>
  <c r="BU374" i="2"/>
  <c r="BS374" i="2"/>
  <c r="BO374" i="2"/>
  <c r="BM374" i="2"/>
  <c r="BK374" i="2"/>
  <c r="BG374" i="2"/>
  <c r="BE374" i="2"/>
  <c r="BC374" i="2"/>
  <c r="AY374" i="2"/>
  <c r="AW374" i="2"/>
  <c r="AU374" i="2"/>
  <c r="AQ374" i="2"/>
  <c r="AO374" i="2"/>
  <c r="AM374" i="2"/>
  <c r="AI374" i="2"/>
  <c r="AG374" i="2"/>
  <c r="AE374" i="2"/>
  <c r="AA374" i="2"/>
  <c r="Y374" i="2"/>
  <c r="W374" i="2"/>
  <c r="V374" i="2"/>
  <c r="U374" i="2"/>
  <c r="P374" i="2"/>
  <c r="K374" i="2"/>
  <c r="G374" i="2"/>
  <c r="F374" i="2"/>
  <c r="EG373" i="2"/>
  <c r="CM373" i="2"/>
  <c r="CK373" i="2"/>
  <c r="CI373" i="2"/>
  <c r="CE373" i="2"/>
  <c r="CC373" i="2"/>
  <c r="CA373" i="2"/>
  <c r="BW373" i="2"/>
  <c r="BU373" i="2"/>
  <c r="BS373" i="2"/>
  <c r="BO373" i="2"/>
  <c r="BM373" i="2"/>
  <c r="BK373" i="2"/>
  <c r="BG373" i="2"/>
  <c r="BE373" i="2"/>
  <c r="BC373" i="2"/>
  <c r="AY373" i="2"/>
  <c r="AW373" i="2"/>
  <c r="AU373" i="2"/>
  <c r="AQ373" i="2"/>
  <c r="AO373" i="2"/>
  <c r="AM373" i="2"/>
  <c r="AI373" i="2"/>
  <c r="AG373" i="2"/>
  <c r="AE373" i="2"/>
  <c r="AA373" i="2"/>
  <c r="Y373" i="2"/>
  <c r="W373" i="2"/>
  <c r="V373" i="2"/>
  <c r="U373" i="2"/>
  <c r="P373" i="2"/>
  <c r="K373" i="2"/>
  <c r="G373" i="2"/>
  <c r="F373" i="2"/>
  <c r="EG372" i="2"/>
  <c r="CM372" i="2"/>
  <c r="CK372" i="2"/>
  <c r="CI372" i="2"/>
  <c r="CE372" i="2"/>
  <c r="CC372" i="2"/>
  <c r="CA372" i="2"/>
  <c r="BW372" i="2"/>
  <c r="BU372" i="2"/>
  <c r="BS372" i="2"/>
  <c r="BO372" i="2"/>
  <c r="BM372" i="2"/>
  <c r="BK372" i="2"/>
  <c r="BG372" i="2"/>
  <c r="BE372" i="2"/>
  <c r="BC372" i="2"/>
  <c r="AY372" i="2"/>
  <c r="AW372" i="2"/>
  <c r="AU372" i="2"/>
  <c r="AQ372" i="2"/>
  <c r="AO372" i="2"/>
  <c r="AM372" i="2"/>
  <c r="AI372" i="2"/>
  <c r="AG372" i="2"/>
  <c r="AE372" i="2"/>
  <c r="AA372" i="2"/>
  <c r="Y372" i="2"/>
  <c r="W372" i="2"/>
  <c r="V372" i="2"/>
  <c r="U372" i="2"/>
  <c r="P372" i="2"/>
  <c r="K372" i="2"/>
  <c r="G372" i="2"/>
  <c r="F372" i="2"/>
  <c r="EG371" i="2"/>
  <c r="CM371" i="2"/>
  <c r="CK371" i="2"/>
  <c r="CI371" i="2"/>
  <c r="CE371" i="2"/>
  <c r="CC371" i="2"/>
  <c r="CA371" i="2"/>
  <c r="BW371" i="2"/>
  <c r="BU371" i="2"/>
  <c r="BS371" i="2"/>
  <c r="BO371" i="2"/>
  <c r="BM371" i="2"/>
  <c r="BK371" i="2"/>
  <c r="BG371" i="2"/>
  <c r="BE371" i="2"/>
  <c r="BC371" i="2"/>
  <c r="AY371" i="2"/>
  <c r="AW371" i="2"/>
  <c r="AU371" i="2"/>
  <c r="AQ371" i="2"/>
  <c r="AO371" i="2"/>
  <c r="AM371" i="2"/>
  <c r="AI371" i="2"/>
  <c r="AG371" i="2"/>
  <c r="AE371" i="2"/>
  <c r="AA371" i="2"/>
  <c r="Y371" i="2"/>
  <c r="W371" i="2"/>
  <c r="V371" i="2"/>
  <c r="U371" i="2"/>
  <c r="P371" i="2"/>
  <c r="K371" i="2"/>
  <c r="G371" i="2"/>
  <c r="F371" i="2"/>
  <c r="EG370" i="2"/>
  <c r="CM370" i="2"/>
  <c r="CK370" i="2"/>
  <c r="CI370" i="2"/>
  <c r="CE370" i="2"/>
  <c r="CC370" i="2"/>
  <c r="CA370" i="2"/>
  <c r="BW370" i="2"/>
  <c r="BU370" i="2"/>
  <c r="BS370" i="2"/>
  <c r="AY370" i="2"/>
  <c r="AW370" i="2"/>
  <c r="AU370" i="2"/>
  <c r="AQ370" i="2"/>
  <c r="AO370" i="2"/>
  <c r="AM370" i="2"/>
  <c r="AI370" i="2"/>
  <c r="AG370" i="2"/>
  <c r="AE370" i="2"/>
  <c r="P370" i="2"/>
  <c r="K370" i="2"/>
  <c r="F370" i="2"/>
  <c r="EG369" i="2"/>
  <c r="AY369" i="2"/>
  <c r="AW369" i="2"/>
  <c r="AU369" i="2"/>
  <c r="AQ369" i="2"/>
  <c r="AO369" i="2"/>
  <c r="AM369" i="2"/>
  <c r="AI369" i="2"/>
  <c r="AG369" i="2"/>
  <c r="AE369" i="2"/>
  <c r="P369" i="2"/>
  <c r="K369" i="2"/>
  <c r="F369" i="2"/>
  <c r="EG368" i="2"/>
  <c r="CM368" i="2"/>
  <c r="CK368" i="2"/>
  <c r="CI368" i="2"/>
  <c r="CE368" i="2"/>
  <c r="CC368" i="2"/>
  <c r="CA368" i="2"/>
  <c r="BW368" i="2"/>
  <c r="BU368" i="2"/>
  <c r="BS368" i="2"/>
  <c r="BO368" i="2"/>
  <c r="BM368" i="2"/>
  <c r="BK368" i="2"/>
  <c r="BG368" i="2"/>
  <c r="BE368" i="2"/>
  <c r="BC368" i="2"/>
  <c r="AY368" i="2"/>
  <c r="AW368" i="2"/>
  <c r="AU368" i="2"/>
  <c r="AQ368" i="2"/>
  <c r="AO368" i="2"/>
  <c r="AM368" i="2"/>
  <c r="AI368" i="2"/>
  <c r="AG368" i="2"/>
  <c r="AE368" i="2"/>
  <c r="AA368" i="2"/>
  <c r="Y368" i="2"/>
  <c r="W368" i="2"/>
  <c r="V368" i="2"/>
  <c r="U368" i="2"/>
  <c r="P368" i="2"/>
  <c r="K368" i="2"/>
  <c r="G368" i="2"/>
  <c r="F368" i="2"/>
  <c r="EG367" i="2"/>
  <c r="CM367" i="2"/>
  <c r="CK367" i="2"/>
  <c r="CI367" i="2"/>
  <c r="CE367" i="2"/>
  <c r="CC367" i="2"/>
  <c r="CA367" i="2"/>
  <c r="BW367" i="2"/>
  <c r="BU367" i="2"/>
  <c r="BS367" i="2"/>
  <c r="BO367" i="2"/>
  <c r="BM367" i="2"/>
  <c r="BK367" i="2"/>
  <c r="BG367" i="2"/>
  <c r="BE367" i="2"/>
  <c r="BC367" i="2"/>
  <c r="AY367" i="2"/>
  <c r="AW367" i="2"/>
  <c r="AU367" i="2"/>
  <c r="AQ367" i="2"/>
  <c r="AO367" i="2"/>
  <c r="AM367" i="2"/>
  <c r="AI367" i="2"/>
  <c r="AG367" i="2"/>
  <c r="AE367" i="2"/>
  <c r="AA367" i="2"/>
  <c r="Y367" i="2"/>
  <c r="W367" i="2"/>
  <c r="V367" i="2"/>
  <c r="U367" i="2"/>
  <c r="P367" i="2"/>
  <c r="K367" i="2"/>
  <c r="G367" i="2"/>
  <c r="F367" i="2"/>
  <c r="EG366" i="2"/>
  <c r="CM366" i="2"/>
  <c r="CK366" i="2"/>
  <c r="CI366" i="2"/>
  <c r="CE366" i="2"/>
  <c r="CC366" i="2"/>
  <c r="CA366" i="2"/>
  <c r="BW366" i="2"/>
  <c r="BU366" i="2"/>
  <c r="BS366" i="2"/>
  <c r="BO366" i="2"/>
  <c r="BM366" i="2"/>
  <c r="BK366" i="2"/>
  <c r="BG366" i="2"/>
  <c r="BE366" i="2"/>
  <c r="BC366" i="2"/>
  <c r="AY366" i="2"/>
  <c r="AW366" i="2"/>
  <c r="AU366" i="2"/>
  <c r="AQ366" i="2"/>
  <c r="AO366" i="2"/>
  <c r="AM366" i="2"/>
  <c r="AI366" i="2"/>
  <c r="AG366" i="2"/>
  <c r="AE366" i="2"/>
  <c r="AA366" i="2"/>
  <c r="Y366" i="2"/>
  <c r="W366" i="2"/>
  <c r="V366" i="2"/>
  <c r="U366" i="2"/>
  <c r="P366" i="2"/>
  <c r="K366" i="2"/>
  <c r="G366" i="2"/>
  <c r="F366" i="2"/>
  <c r="EG365" i="2"/>
  <c r="CM365" i="2"/>
  <c r="CK365" i="2"/>
  <c r="CI365" i="2"/>
  <c r="CE365" i="2"/>
  <c r="CC365" i="2"/>
  <c r="CA365" i="2"/>
  <c r="BW365" i="2"/>
  <c r="BU365" i="2"/>
  <c r="BS365" i="2"/>
  <c r="BO365" i="2"/>
  <c r="BM365" i="2"/>
  <c r="BK365" i="2"/>
  <c r="BG365" i="2"/>
  <c r="BE365" i="2"/>
  <c r="BC365" i="2"/>
  <c r="AY365" i="2"/>
  <c r="AW365" i="2"/>
  <c r="AU365" i="2"/>
  <c r="AQ365" i="2"/>
  <c r="AO365" i="2"/>
  <c r="AM365" i="2"/>
  <c r="AI365" i="2"/>
  <c r="AG365" i="2"/>
  <c r="AE365" i="2"/>
  <c r="AA365" i="2"/>
  <c r="Y365" i="2"/>
  <c r="W365" i="2"/>
  <c r="V365" i="2"/>
  <c r="U365" i="2"/>
  <c r="P365" i="2"/>
  <c r="K365" i="2"/>
  <c r="G365" i="2"/>
  <c r="F365" i="2"/>
  <c r="EG364" i="2"/>
  <c r="CM364" i="2"/>
  <c r="CK364" i="2"/>
  <c r="CI364" i="2"/>
  <c r="CE364" i="2"/>
  <c r="CC364" i="2"/>
  <c r="CA364" i="2"/>
  <c r="BW364" i="2"/>
  <c r="BU364" i="2"/>
  <c r="BS364" i="2"/>
  <c r="AY364" i="2"/>
  <c r="AW364" i="2"/>
  <c r="AU364" i="2"/>
  <c r="AQ364" i="2"/>
  <c r="AO364" i="2"/>
  <c r="AM364" i="2"/>
  <c r="AI364" i="2"/>
  <c r="AG364" i="2"/>
  <c r="AE364" i="2"/>
  <c r="P364" i="2"/>
  <c r="K364" i="2"/>
  <c r="F364" i="2"/>
  <c r="EG363" i="2"/>
  <c r="CM363" i="2"/>
  <c r="CK363" i="2"/>
  <c r="CI363" i="2"/>
  <c r="CE363" i="2"/>
  <c r="CC363" i="2"/>
  <c r="CA363" i="2"/>
  <c r="BW363" i="2"/>
  <c r="BU363" i="2"/>
  <c r="BS363" i="2"/>
  <c r="BO363" i="2"/>
  <c r="BM363" i="2"/>
  <c r="BK363" i="2"/>
  <c r="BG363" i="2"/>
  <c r="BE363" i="2"/>
  <c r="BC363" i="2"/>
  <c r="AY363" i="2"/>
  <c r="AW363" i="2"/>
  <c r="AU363" i="2"/>
  <c r="AQ363" i="2"/>
  <c r="AO363" i="2"/>
  <c r="AM363" i="2"/>
  <c r="AI363" i="2"/>
  <c r="AG363" i="2"/>
  <c r="AE363" i="2"/>
  <c r="AA363" i="2"/>
  <c r="Y363" i="2"/>
  <c r="W363" i="2"/>
  <c r="V363" i="2"/>
  <c r="U363" i="2"/>
  <c r="P363" i="2"/>
  <c r="K363" i="2"/>
  <c r="G363" i="2"/>
  <c r="F363" i="2"/>
  <c r="EG362" i="2"/>
  <c r="CM362" i="2"/>
  <c r="CK362" i="2"/>
  <c r="CI362" i="2"/>
  <c r="CE362" i="2"/>
  <c r="CC362" i="2"/>
  <c r="CA362" i="2"/>
  <c r="BW362" i="2"/>
  <c r="BU362" i="2"/>
  <c r="BS362" i="2"/>
  <c r="BO362" i="2"/>
  <c r="BM362" i="2"/>
  <c r="BK362" i="2"/>
  <c r="BG362" i="2"/>
  <c r="BE362" i="2"/>
  <c r="BC362" i="2"/>
  <c r="AY362" i="2"/>
  <c r="AW362" i="2"/>
  <c r="AU362" i="2"/>
  <c r="AQ362" i="2"/>
  <c r="AO362" i="2"/>
  <c r="AM362" i="2"/>
  <c r="AI362" i="2"/>
  <c r="AG362" i="2"/>
  <c r="AE362" i="2"/>
  <c r="AA362" i="2"/>
  <c r="Y362" i="2"/>
  <c r="W362" i="2"/>
  <c r="V362" i="2"/>
  <c r="U362" i="2"/>
  <c r="P362" i="2"/>
  <c r="K362" i="2"/>
  <c r="G362" i="2"/>
  <c r="F362" i="2"/>
  <c r="EG361" i="2"/>
  <c r="CM361" i="2"/>
  <c r="CK361" i="2"/>
  <c r="CI361" i="2"/>
  <c r="CE361" i="2"/>
  <c r="CC361" i="2"/>
  <c r="CA361" i="2"/>
  <c r="BW361" i="2"/>
  <c r="BU361" i="2"/>
  <c r="BS361" i="2"/>
  <c r="BO361" i="2"/>
  <c r="BM361" i="2"/>
  <c r="BK361" i="2"/>
  <c r="BG361" i="2"/>
  <c r="BE361" i="2"/>
  <c r="BC361" i="2"/>
  <c r="AY361" i="2"/>
  <c r="AW361" i="2"/>
  <c r="AU361" i="2"/>
  <c r="AQ361" i="2"/>
  <c r="AO361" i="2"/>
  <c r="AM361" i="2"/>
  <c r="AI361" i="2"/>
  <c r="AG361" i="2"/>
  <c r="AE361" i="2"/>
  <c r="AA361" i="2"/>
  <c r="Y361" i="2"/>
  <c r="W361" i="2"/>
  <c r="V361" i="2"/>
  <c r="U361" i="2"/>
  <c r="P361" i="2"/>
  <c r="K361" i="2"/>
  <c r="G361" i="2"/>
  <c r="EG360" i="2"/>
  <c r="CM360" i="2"/>
  <c r="CK360" i="2"/>
  <c r="CI360" i="2"/>
  <c r="CE360" i="2"/>
  <c r="CC360" i="2"/>
  <c r="CA360" i="2"/>
  <c r="BW360" i="2"/>
  <c r="BU360" i="2"/>
  <c r="BS360" i="2"/>
  <c r="BO360" i="2"/>
  <c r="BM360" i="2"/>
  <c r="BK360" i="2"/>
  <c r="BG360" i="2"/>
  <c r="BE360" i="2"/>
  <c r="BC360" i="2"/>
  <c r="AY360" i="2"/>
  <c r="AW360" i="2"/>
  <c r="AU360" i="2"/>
  <c r="AQ360" i="2"/>
  <c r="AO360" i="2"/>
  <c r="AM360" i="2"/>
  <c r="AI360" i="2"/>
  <c r="AG360" i="2"/>
  <c r="AE360" i="2"/>
  <c r="AA360" i="2"/>
  <c r="Y360" i="2"/>
  <c r="W360" i="2"/>
  <c r="V360" i="2"/>
  <c r="U360" i="2"/>
  <c r="P360" i="2"/>
  <c r="K360" i="2"/>
  <c r="G360" i="2"/>
  <c r="F360" i="2"/>
  <c r="EG359" i="2"/>
  <c r="CM359" i="2"/>
  <c r="CK359" i="2"/>
  <c r="CI359" i="2"/>
  <c r="CE359" i="2"/>
  <c r="CC359" i="2"/>
  <c r="CA359" i="2"/>
  <c r="BW359" i="2"/>
  <c r="BU359" i="2"/>
  <c r="BS359" i="2"/>
  <c r="BO359" i="2"/>
  <c r="BM359" i="2"/>
  <c r="BK359" i="2"/>
  <c r="BG359" i="2"/>
  <c r="BE359" i="2"/>
  <c r="BC359" i="2"/>
  <c r="AY359" i="2"/>
  <c r="AW359" i="2"/>
  <c r="AU359" i="2"/>
  <c r="AQ359" i="2"/>
  <c r="AO359" i="2"/>
  <c r="AM359" i="2"/>
  <c r="AI359" i="2"/>
  <c r="AG359" i="2"/>
  <c r="AE359" i="2"/>
  <c r="AA359" i="2"/>
  <c r="Y359" i="2"/>
  <c r="W359" i="2"/>
  <c r="V359" i="2"/>
  <c r="U359" i="2"/>
  <c r="P359" i="2"/>
  <c r="K359" i="2"/>
  <c r="G359" i="2"/>
  <c r="F359" i="2"/>
  <c r="EG358" i="2"/>
  <c r="CM358" i="2"/>
  <c r="CK358" i="2"/>
  <c r="CI358" i="2"/>
  <c r="CE358" i="2"/>
  <c r="CC358" i="2"/>
  <c r="CA358" i="2"/>
  <c r="BW358" i="2"/>
  <c r="BU358" i="2"/>
  <c r="BS358" i="2"/>
  <c r="BO358" i="2"/>
  <c r="BM358" i="2"/>
  <c r="BK358" i="2"/>
  <c r="BG358" i="2"/>
  <c r="BE358" i="2"/>
  <c r="BC358" i="2"/>
  <c r="AY358" i="2"/>
  <c r="AW358" i="2"/>
  <c r="AU358" i="2"/>
  <c r="AQ358" i="2"/>
  <c r="AO358" i="2"/>
  <c r="AM358" i="2"/>
  <c r="AI358" i="2"/>
  <c r="AG358" i="2"/>
  <c r="AE358" i="2"/>
  <c r="AA358" i="2"/>
  <c r="Y358" i="2"/>
  <c r="W358" i="2"/>
  <c r="V358" i="2"/>
  <c r="U358" i="2"/>
  <c r="P358" i="2"/>
  <c r="K358" i="2"/>
  <c r="G358" i="2"/>
  <c r="F358" i="2"/>
  <c r="EG357" i="2"/>
  <c r="CM357" i="2"/>
  <c r="CK357" i="2"/>
  <c r="CI357" i="2"/>
  <c r="CE357" i="2"/>
  <c r="CC357" i="2"/>
  <c r="CA357" i="2"/>
  <c r="BW357" i="2"/>
  <c r="BU357" i="2"/>
  <c r="BS357" i="2"/>
  <c r="BO357" i="2"/>
  <c r="BM357" i="2"/>
  <c r="BK357" i="2"/>
  <c r="BG357" i="2"/>
  <c r="BE357" i="2"/>
  <c r="BC357" i="2"/>
  <c r="AY357" i="2"/>
  <c r="AW357" i="2"/>
  <c r="AU357" i="2"/>
  <c r="AQ357" i="2"/>
  <c r="AO357" i="2"/>
  <c r="AM357" i="2"/>
  <c r="AI357" i="2"/>
  <c r="AG357" i="2"/>
  <c r="AE357" i="2"/>
  <c r="AA357" i="2"/>
  <c r="Y357" i="2"/>
  <c r="W357" i="2"/>
  <c r="V357" i="2"/>
  <c r="U357" i="2"/>
  <c r="P357" i="2"/>
  <c r="K357" i="2"/>
  <c r="G357" i="2"/>
  <c r="F357" i="2"/>
  <c r="EG356" i="2"/>
  <c r="CM356" i="2"/>
  <c r="CK356" i="2"/>
  <c r="CI356" i="2"/>
  <c r="CE356" i="2"/>
  <c r="CC356" i="2"/>
  <c r="CA356" i="2"/>
  <c r="BW356" i="2"/>
  <c r="BU356" i="2"/>
  <c r="BS356" i="2"/>
  <c r="BO356" i="2"/>
  <c r="BM356" i="2"/>
  <c r="BK356" i="2"/>
  <c r="BG356" i="2"/>
  <c r="BE356" i="2"/>
  <c r="BC356" i="2"/>
  <c r="AY356" i="2"/>
  <c r="AW356" i="2"/>
  <c r="AU356" i="2"/>
  <c r="AQ356" i="2"/>
  <c r="AO356" i="2"/>
  <c r="AM356" i="2"/>
  <c r="AI356" i="2"/>
  <c r="AG356" i="2"/>
  <c r="AE356" i="2"/>
  <c r="AA356" i="2"/>
  <c r="Y356" i="2"/>
  <c r="W356" i="2"/>
  <c r="V356" i="2"/>
  <c r="U356" i="2"/>
  <c r="P356" i="2"/>
  <c r="K356" i="2"/>
  <c r="G356" i="2"/>
  <c r="F356" i="2"/>
  <c r="EG355" i="2"/>
  <c r="CM355" i="2"/>
  <c r="CK355" i="2"/>
  <c r="CI355" i="2"/>
  <c r="CE355" i="2"/>
  <c r="CC355" i="2"/>
  <c r="CA355" i="2"/>
  <c r="BW355" i="2"/>
  <c r="BU355" i="2"/>
  <c r="BS355" i="2"/>
  <c r="BO355" i="2"/>
  <c r="BM355" i="2"/>
  <c r="BK355" i="2"/>
  <c r="BG355" i="2"/>
  <c r="BE355" i="2"/>
  <c r="BC355" i="2"/>
  <c r="AY355" i="2"/>
  <c r="AW355" i="2"/>
  <c r="AU355" i="2"/>
  <c r="AQ355" i="2"/>
  <c r="AO355" i="2"/>
  <c r="AM355" i="2"/>
  <c r="AI355" i="2"/>
  <c r="AG355" i="2"/>
  <c r="AE355" i="2"/>
  <c r="AA355" i="2"/>
  <c r="Y355" i="2"/>
  <c r="W355" i="2"/>
  <c r="V355" i="2"/>
  <c r="U355" i="2"/>
  <c r="P355" i="2"/>
  <c r="K355" i="2"/>
  <c r="G355" i="2"/>
  <c r="F355" i="2"/>
  <c r="EG354" i="2"/>
  <c r="CM354" i="2"/>
  <c r="CK354" i="2"/>
  <c r="CI354" i="2"/>
  <c r="CE354" i="2"/>
  <c r="CC354" i="2"/>
  <c r="CA354" i="2"/>
  <c r="BW354" i="2"/>
  <c r="BU354" i="2"/>
  <c r="BS354" i="2"/>
  <c r="BO354" i="2"/>
  <c r="BM354" i="2"/>
  <c r="BK354" i="2"/>
  <c r="BG354" i="2"/>
  <c r="BE354" i="2"/>
  <c r="BC354" i="2"/>
  <c r="AY354" i="2"/>
  <c r="AW354" i="2"/>
  <c r="AU354" i="2"/>
  <c r="AQ354" i="2"/>
  <c r="AO354" i="2"/>
  <c r="AM354" i="2"/>
  <c r="AI354" i="2"/>
  <c r="AG354" i="2"/>
  <c r="AE354" i="2"/>
  <c r="AA354" i="2"/>
  <c r="Y354" i="2"/>
  <c r="W354" i="2"/>
  <c r="V354" i="2"/>
  <c r="U354" i="2"/>
  <c r="P354" i="2"/>
  <c r="K354" i="2"/>
  <c r="G354" i="2"/>
  <c r="F354" i="2"/>
  <c r="EG353" i="2"/>
  <c r="CM353" i="2"/>
  <c r="CK353" i="2"/>
  <c r="CI353" i="2"/>
  <c r="CE353" i="2"/>
  <c r="CC353" i="2"/>
  <c r="CA353" i="2"/>
  <c r="BW353" i="2"/>
  <c r="BU353" i="2"/>
  <c r="BS353" i="2"/>
  <c r="AY353" i="2"/>
  <c r="AW353" i="2"/>
  <c r="AU353" i="2"/>
  <c r="AQ353" i="2"/>
  <c r="AO353" i="2"/>
  <c r="AM353" i="2"/>
  <c r="AI353" i="2"/>
  <c r="AG353" i="2"/>
  <c r="AE353" i="2"/>
  <c r="P353" i="2"/>
  <c r="K353" i="2"/>
  <c r="F353" i="2"/>
  <c r="EG352" i="2"/>
  <c r="CM352" i="2"/>
  <c r="CK352" i="2"/>
  <c r="CI352" i="2"/>
  <c r="CE352" i="2"/>
  <c r="CC352" i="2"/>
  <c r="CA352" i="2"/>
  <c r="BW352" i="2"/>
  <c r="BU352" i="2"/>
  <c r="BS352" i="2"/>
  <c r="BO352" i="2"/>
  <c r="BM352" i="2"/>
  <c r="BK352" i="2"/>
  <c r="BG352" i="2"/>
  <c r="BE352" i="2"/>
  <c r="BC352" i="2"/>
  <c r="AY352" i="2"/>
  <c r="AW352" i="2"/>
  <c r="AU352" i="2"/>
  <c r="AQ352" i="2"/>
  <c r="AO352" i="2"/>
  <c r="AM352" i="2"/>
  <c r="AI352" i="2"/>
  <c r="AG352" i="2"/>
  <c r="AE352" i="2"/>
  <c r="AA352" i="2"/>
  <c r="Y352" i="2"/>
  <c r="W352" i="2"/>
  <c r="V352" i="2"/>
  <c r="U352" i="2"/>
  <c r="P352" i="2"/>
  <c r="K352" i="2"/>
  <c r="G352" i="2"/>
  <c r="EG351" i="2"/>
  <c r="CM351" i="2"/>
  <c r="CK351" i="2"/>
  <c r="CI351" i="2"/>
  <c r="CE351" i="2"/>
  <c r="CC351" i="2"/>
  <c r="CA351" i="2"/>
  <c r="BW351" i="2"/>
  <c r="BU351" i="2"/>
  <c r="BS351" i="2"/>
  <c r="BO351" i="2"/>
  <c r="BM351" i="2"/>
  <c r="BK351" i="2"/>
  <c r="BG351" i="2"/>
  <c r="BE351" i="2"/>
  <c r="BC351" i="2"/>
  <c r="AY351" i="2"/>
  <c r="AW351" i="2"/>
  <c r="AU351" i="2"/>
  <c r="AQ351" i="2"/>
  <c r="AO351" i="2"/>
  <c r="AM351" i="2"/>
  <c r="AI351" i="2"/>
  <c r="AG351" i="2"/>
  <c r="AE351" i="2"/>
  <c r="AA351" i="2"/>
  <c r="Y351" i="2"/>
  <c r="W351" i="2"/>
  <c r="V351" i="2"/>
  <c r="U351" i="2"/>
  <c r="P351" i="2"/>
  <c r="K351" i="2"/>
  <c r="G351" i="2"/>
  <c r="F351" i="2"/>
  <c r="EG350" i="2"/>
  <c r="CM350" i="2"/>
  <c r="CK350" i="2"/>
  <c r="CI350" i="2"/>
  <c r="CE350" i="2"/>
  <c r="CC350" i="2"/>
  <c r="CA350" i="2"/>
  <c r="BW350" i="2"/>
  <c r="BU350" i="2"/>
  <c r="BS350" i="2"/>
  <c r="BO350" i="2"/>
  <c r="BM350" i="2"/>
  <c r="BK350" i="2"/>
  <c r="BG350" i="2"/>
  <c r="BE350" i="2"/>
  <c r="BC350" i="2"/>
  <c r="AY350" i="2"/>
  <c r="AW350" i="2"/>
  <c r="AU350" i="2"/>
  <c r="AQ350" i="2"/>
  <c r="AO350" i="2"/>
  <c r="AM350" i="2"/>
  <c r="AI350" i="2"/>
  <c r="AG350" i="2"/>
  <c r="AE350" i="2"/>
  <c r="AA350" i="2"/>
  <c r="Y350" i="2"/>
  <c r="W350" i="2"/>
  <c r="V350" i="2"/>
  <c r="U350" i="2"/>
  <c r="P350" i="2"/>
  <c r="K350" i="2"/>
  <c r="G350" i="2"/>
  <c r="EG349" i="2"/>
  <c r="CM349" i="2"/>
  <c r="CK349" i="2"/>
  <c r="CI349" i="2"/>
  <c r="CE349" i="2"/>
  <c r="CC349" i="2"/>
  <c r="CA349" i="2"/>
  <c r="BW349" i="2"/>
  <c r="BU349" i="2"/>
  <c r="BS349" i="2"/>
  <c r="BO349" i="2"/>
  <c r="BM349" i="2"/>
  <c r="BK349" i="2"/>
  <c r="BG349" i="2"/>
  <c r="BE349" i="2"/>
  <c r="BC349" i="2"/>
  <c r="AY349" i="2"/>
  <c r="AW349" i="2"/>
  <c r="AU349" i="2"/>
  <c r="AQ349" i="2"/>
  <c r="AO349" i="2"/>
  <c r="AM349" i="2"/>
  <c r="AI349" i="2"/>
  <c r="AG349" i="2"/>
  <c r="AE349" i="2"/>
  <c r="AA349" i="2"/>
  <c r="Y349" i="2"/>
  <c r="W349" i="2"/>
  <c r="V349" i="2"/>
  <c r="U349" i="2"/>
  <c r="P349" i="2"/>
  <c r="K349" i="2"/>
  <c r="G349" i="2"/>
  <c r="F349" i="2"/>
  <c r="EG348" i="2"/>
  <c r="CM348" i="2"/>
  <c r="CK348" i="2"/>
  <c r="CI348" i="2"/>
  <c r="CE348" i="2"/>
  <c r="CC348" i="2"/>
  <c r="CA348" i="2"/>
  <c r="BW348" i="2"/>
  <c r="BU348" i="2"/>
  <c r="BS348" i="2"/>
  <c r="BO348" i="2"/>
  <c r="BM348" i="2"/>
  <c r="BK348" i="2"/>
  <c r="BG348" i="2"/>
  <c r="BE348" i="2"/>
  <c r="BC348" i="2"/>
  <c r="AY348" i="2"/>
  <c r="AW348" i="2"/>
  <c r="AU348" i="2"/>
  <c r="AQ348" i="2"/>
  <c r="AO348" i="2"/>
  <c r="AM348" i="2"/>
  <c r="AI348" i="2"/>
  <c r="AG348" i="2"/>
  <c r="AE348" i="2"/>
  <c r="AA348" i="2"/>
  <c r="Y348" i="2"/>
  <c r="W348" i="2"/>
  <c r="V348" i="2"/>
  <c r="U348" i="2"/>
  <c r="P348" i="2"/>
  <c r="K348" i="2"/>
  <c r="G348" i="2"/>
  <c r="F348" i="2"/>
  <c r="EG347" i="2"/>
  <c r="CM347" i="2"/>
  <c r="CK347" i="2"/>
  <c r="CI347" i="2"/>
  <c r="CE347" i="2"/>
  <c r="CC347" i="2"/>
  <c r="CA347" i="2"/>
  <c r="BW347" i="2"/>
  <c r="BU347" i="2"/>
  <c r="BS347" i="2"/>
  <c r="BO347" i="2"/>
  <c r="BM347" i="2"/>
  <c r="BK347" i="2"/>
  <c r="BG347" i="2"/>
  <c r="BE347" i="2"/>
  <c r="BC347" i="2"/>
  <c r="AY347" i="2"/>
  <c r="AW347" i="2"/>
  <c r="AU347" i="2"/>
  <c r="AQ347" i="2"/>
  <c r="AO347" i="2"/>
  <c r="AM347" i="2"/>
  <c r="AI347" i="2"/>
  <c r="AG347" i="2"/>
  <c r="AE347" i="2"/>
  <c r="AA347" i="2"/>
  <c r="Y347" i="2"/>
  <c r="W347" i="2"/>
  <c r="V347" i="2"/>
  <c r="U347" i="2"/>
  <c r="P347" i="2"/>
  <c r="K347" i="2"/>
  <c r="G347" i="2"/>
  <c r="EG346" i="2"/>
  <c r="CM346" i="2"/>
  <c r="CK346" i="2"/>
  <c r="CI346" i="2"/>
  <c r="CE346" i="2"/>
  <c r="CC346" i="2"/>
  <c r="CA346" i="2"/>
  <c r="BW346" i="2"/>
  <c r="BU346" i="2"/>
  <c r="BS346" i="2"/>
  <c r="BO346" i="2"/>
  <c r="BM346" i="2"/>
  <c r="BK346" i="2"/>
  <c r="BG346" i="2"/>
  <c r="BE346" i="2"/>
  <c r="BC346" i="2"/>
  <c r="AY346" i="2"/>
  <c r="AW346" i="2"/>
  <c r="AU346" i="2"/>
  <c r="AQ346" i="2"/>
  <c r="AO346" i="2"/>
  <c r="AM346" i="2"/>
  <c r="AI346" i="2"/>
  <c r="AG346" i="2"/>
  <c r="AE346" i="2"/>
  <c r="AA346" i="2"/>
  <c r="Y346" i="2"/>
  <c r="W346" i="2"/>
  <c r="V346" i="2"/>
  <c r="U346" i="2"/>
  <c r="P346" i="2"/>
  <c r="K346" i="2"/>
  <c r="G346" i="2"/>
  <c r="F346" i="2"/>
  <c r="EG345" i="2"/>
  <c r="CM345" i="2"/>
  <c r="CK345" i="2"/>
  <c r="CI345" i="2"/>
  <c r="CE345" i="2"/>
  <c r="CC345" i="2"/>
  <c r="CA345" i="2"/>
  <c r="BW345" i="2"/>
  <c r="BU345" i="2"/>
  <c r="BS345" i="2"/>
  <c r="BO345" i="2"/>
  <c r="BM345" i="2"/>
  <c r="BK345" i="2"/>
  <c r="BG345" i="2"/>
  <c r="BE345" i="2"/>
  <c r="BC345" i="2"/>
  <c r="AY345" i="2"/>
  <c r="AW345" i="2"/>
  <c r="AU345" i="2"/>
  <c r="AQ345" i="2"/>
  <c r="AO345" i="2"/>
  <c r="AM345" i="2"/>
  <c r="AI345" i="2"/>
  <c r="AG345" i="2"/>
  <c r="AE345" i="2"/>
  <c r="AA345" i="2"/>
  <c r="Y345" i="2"/>
  <c r="W345" i="2"/>
  <c r="V345" i="2"/>
  <c r="U345" i="2"/>
  <c r="P345" i="2"/>
  <c r="K345" i="2"/>
  <c r="G345" i="2"/>
  <c r="EG344" i="2"/>
  <c r="CM344" i="2"/>
  <c r="CK344" i="2"/>
  <c r="CI344" i="2"/>
  <c r="CE344" i="2"/>
  <c r="CC344" i="2"/>
  <c r="CA344" i="2"/>
  <c r="BW344" i="2"/>
  <c r="BU344" i="2"/>
  <c r="BS344" i="2"/>
  <c r="BO344" i="2"/>
  <c r="BM344" i="2"/>
  <c r="BK344" i="2"/>
  <c r="BG344" i="2"/>
  <c r="BE344" i="2"/>
  <c r="BC344" i="2"/>
  <c r="AY344" i="2"/>
  <c r="AW344" i="2"/>
  <c r="AU344" i="2"/>
  <c r="AQ344" i="2"/>
  <c r="AO344" i="2"/>
  <c r="AM344" i="2"/>
  <c r="AI344" i="2"/>
  <c r="AG344" i="2"/>
  <c r="AE344" i="2"/>
  <c r="AA344" i="2"/>
  <c r="Y344" i="2"/>
  <c r="W344" i="2"/>
  <c r="V344" i="2"/>
  <c r="U344" i="2"/>
  <c r="P344" i="2"/>
  <c r="K344" i="2"/>
  <c r="G344" i="2"/>
  <c r="EG343" i="2"/>
  <c r="CM343" i="2"/>
  <c r="CK343" i="2"/>
  <c r="CI343" i="2"/>
  <c r="CE343" i="2"/>
  <c r="CC343" i="2"/>
  <c r="CA343" i="2"/>
  <c r="BW343" i="2"/>
  <c r="BU343" i="2"/>
  <c r="BS343" i="2"/>
  <c r="AY343" i="2"/>
  <c r="AW343" i="2"/>
  <c r="AU343" i="2"/>
  <c r="AQ343" i="2"/>
  <c r="AO343" i="2"/>
  <c r="AM343" i="2"/>
  <c r="AI343" i="2"/>
  <c r="AG343" i="2"/>
  <c r="AE343" i="2"/>
  <c r="P343" i="2"/>
  <c r="K343" i="2"/>
  <c r="F343" i="2"/>
  <c r="EG342" i="2"/>
  <c r="CM342" i="2"/>
  <c r="CK342" i="2"/>
  <c r="CI342" i="2"/>
  <c r="CE342" i="2"/>
  <c r="CC342" i="2"/>
  <c r="CA342" i="2"/>
  <c r="BW342" i="2"/>
  <c r="BU342" i="2"/>
  <c r="BS342" i="2"/>
  <c r="BO342" i="2"/>
  <c r="BM342" i="2"/>
  <c r="BK342" i="2"/>
  <c r="BG342" i="2"/>
  <c r="BE342" i="2"/>
  <c r="BC342" i="2"/>
  <c r="AY342" i="2"/>
  <c r="AW342" i="2"/>
  <c r="AU342" i="2"/>
  <c r="AQ342" i="2"/>
  <c r="AO342" i="2"/>
  <c r="AM342" i="2"/>
  <c r="AI342" i="2"/>
  <c r="AG342" i="2"/>
  <c r="AE342" i="2"/>
  <c r="AC342" i="2"/>
  <c r="AB342" i="2"/>
  <c r="Z342" i="2"/>
  <c r="X342" i="2"/>
  <c r="P342" i="2"/>
  <c r="K342" i="2"/>
  <c r="F342" i="2"/>
  <c r="EG341" i="2"/>
  <c r="CM341" i="2"/>
  <c r="CK341" i="2"/>
  <c r="CI341" i="2"/>
  <c r="CE341" i="2"/>
  <c r="CC341" i="2"/>
  <c r="CA341" i="2"/>
  <c r="BW341" i="2"/>
  <c r="BU341" i="2"/>
  <c r="BS341" i="2"/>
  <c r="BO341" i="2"/>
  <c r="BM341" i="2"/>
  <c r="BK341" i="2"/>
  <c r="BG341" i="2"/>
  <c r="BE341" i="2"/>
  <c r="BC341" i="2"/>
  <c r="AY341" i="2"/>
  <c r="AW341" i="2"/>
  <c r="AU341" i="2"/>
  <c r="AQ341" i="2"/>
  <c r="AO341" i="2"/>
  <c r="AM341" i="2"/>
  <c r="AI341" i="2"/>
  <c r="AG341" i="2"/>
  <c r="AE341" i="2"/>
  <c r="AA341" i="2"/>
  <c r="Y341" i="2"/>
  <c r="W341" i="2"/>
  <c r="V341" i="2"/>
  <c r="U341" i="2"/>
  <c r="P341" i="2"/>
  <c r="O341" i="2"/>
  <c r="N341" i="2"/>
  <c r="K341" i="2"/>
  <c r="G341" i="2"/>
  <c r="F341" i="2"/>
  <c r="EG340" i="2"/>
  <c r="CM340" i="2"/>
  <c r="CK340" i="2"/>
  <c r="CI340" i="2"/>
  <c r="CE340" i="2"/>
  <c r="CC340" i="2"/>
  <c r="CA340" i="2"/>
  <c r="BW340" i="2"/>
  <c r="BU340" i="2"/>
  <c r="BS340" i="2"/>
  <c r="BO340" i="2"/>
  <c r="BM340" i="2"/>
  <c r="BK340" i="2"/>
  <c r="BG340" i="2"/>
  <c r="BE340" i="2"/>
  <c r="BC340" i="2"/>
  <c r="AY340" i="2"/>
  <c r="AW340" i="2"/>
  <c r="AU340" i="2"/>
  <c r="AQ340" i="2"/>
  <c r="AO340" i="2"/>
  <c r="AM340" i="2"/>
  <c r="AI340" i="2"/>
  <c r="AG340" i="2"/>
  <c r="AE340" i="2"/>
  <c r="AA340" i="2"/>
  <c r="Y340" i="2"/>
  <c r="W340" i="2"/>
  <c r="V340" i="2"/>
  <c r="U340" i="2"/>
  <c r="P340" i="2"/>
  <c r="O340" i="2"/>
  <c r="N340" i="2"/>
  <c r="K340" i="2"/>
  <c r="G340" i="2"/>
  <c r="F340" i="2"/>
  <c r="EG339" i="2"/>
  <c r="CM339" i="2"/>
  <c r="CK339" i="2"/>
  <c r="CI339" i="2"/>
  <c r="CE339" i="2"/>
  <c r="CC339" i="2"/>
  <c r="CA339" i="2"/>
  <c r="BW339" i="2"/>
  <c r="BU339" i="2"/>
  <c r="BS339" i="2"/>
  <c r="BO339" i="2"/>
  <c r="BM339" i="2"/>
  <c r="BK339" i="2"/>
  <c r="BG339" i="2"/>
  <c r="BE339" i="2"/>
  <c r="BC339" i="2"/>
  <c r="AY339" i="2"/>
  <c r="AW339" i="2"/>
  <c r="AU339" i="2"/>
  <c r="AQ339" i="2"/>
  <c r="AO339" i="2"/>
  <c r="AM339" i="2"/>
  <c r="AI339" i="2"/>
  <c r="AG339" i="2"/>
  <c r="AE339" i="2"/>
  <c r="AA339" i="2"/>
  <c r="Y339" i="2"/>
  <c r="W339" i="2"/>
  <c r="V339" i="2"/>
  <c r="U339" i="2"/>
  <c r="P339" i="2"/>
  <c r="O339" i="2"/>
  <c r="N339" i="2"/>
  <c r="K339" i="2"/>
  <c r="G339" i="2"/>
  <c r="F339" i="2"/>
  <c r="EG338" i="2"/>
  <c r="CM338" i="2"/>
  <c r="CK338" i="2"/>
  <c r="CI338" i="2"/>
  <c r="CE338" i="2"/>
  <c r="CC338" i="2"/>
  <c r="CA338" i="2"/>
  <c r="BW338" i="2"/>
  <c r="BU338" i="2"/>
  <c r="BS338" i="2"/>
  <c r="BO338" i="2"/>
  <c r="BM338" i="2"/>
  <c r="BK338" i="2"/>
  <c r="BG338" i="2"/>
  <c r="BE338" i="2"/>
  <c r="BC338" i="2"/>
  <c r="AY338" i="2"/>
  <c r="AW338" i="2"/>
  <c r="AU338" i="2"/>
  <c r="AQ338" i="2"/>
  <c r="AO338" i="2"/>
  <c r="AM338" i="2"/>
  <c r="AI338" i="2"/>
  <c r="AG338" i="2"/>
  <c r="AE338" i="2"/>
  <c r="AA338" i="2"/>
  <c r="Y338" i="2"/>
  <c r="W338" i="2"/>
  <c r="V338" i="2"/>
  <c r="U338" i="2"/>
  <c r="P338" i="2"/>
  <c r="O338" i="2"/>
  <c r="N338" i="2"/>
  <c r="K338" i="2"/>
  <c r="G338" i="2"/>
  <c r="F338" i="2"/>
  <c r="EG337" i="2"/>
  <c r="CM337" i="2"/>
  <c r="CK337" i="2"/>
  <c r="CI337" i="2"/>
  <c r="CE337" i="2"/>
  <c r="CC337" i="2"/>
  <c r="CA337" i="2"/>
  <c r="BW337" i="2"/>
  <c r="BU337" i="2"/>
  <c r="BS337" i="2"/>
  <c r="BO337" i="2"/>
  <c r="BM337" i="2"/>
  <c r="BK337" i="2"/>
  <c r="BG337" i="2"/>
  <c r="BE337" i="2"/>
  <c r="BC337" i="2"/>
  <c r="AY337" i="2"/>
  <c r="AW337" i="2"/>
  <c r="AU337" i="2"/>
  <c r="AQ337" i="2"/>
  <c r="AO337" i="2"/>
  <c r="AM337" i="2"/>
  <c r="AI337" i="2"/>
  <c r="AG337" i="2"/>
  <c r="AE337" i="2"/>
  <c r="AA337" i="2"/>
  <c r="Y337" i="2"/>
  <c r="W337" i="2"/>
  <c r="V337" i="2"/>
  <c r="U337" i="2"/>
  <c r="P337" i="2"/>
  <c r="O337" i="2"/>
  <c r="N337" i="2"/>
  <c r="K337" i="2"/>
  <c r="G337" i="2"/>
  <c r="F337" i="2"/>
  <c r="EG336" i="2"/>
  <c r="CM336" i="2"/>
  <c r="CK336" i="2"/>
  <c r="CI336" i="2"/>
  <c r="CE336" i="2"/>
  <c r="CC336" i="2"/>
  <c r="CA336" i="2"/>
  <c r="BW336" i="2"/>
  <c r="BU336" i="2"/>
  <c r="BS336" i="2"/>
  <c r="BO336" i="2"/>
  <c r="BM336" i="2"/>
  <c r="BK336" i="2"/>
  <c r="BG336" i="2"/>
  <c r="BE336" i="2"/>
  <c r="BC336" i="2"/>
  <c r="AY336" i="2"/>
  <c r="AW336" i="2"/>
  <c r="AU336" i="2"/>
  <c r="AQ336" i="2"/>
  <c r="AO336" i="2"/>
  <c r="AM336" i="2"/>
  <c r="AI336" i="2"/>
  <c r="AG336" i="2"/>
  <c r="AE336" i="2"/>
  <c r="AA336" i="2"/>
  <c r="Y336" i="2"/>
  <c r="W336" i="2"/>
  <c r="V336" i="2"/>
  <c r="U336" i="2"/>
  <c r="P336" i="2"/>
  <c r="O336" i="2"/>
  <c r="N336" i="2"/>
  <c r="K336" i="2"/>
  <c r="G336" i="2"/>
  <c r="F336" i="2"/>
  <c r="EG335" i="2"/>
  <c r="CM335" i="2"/>
  <c r="CK335" i="2"/>
  <c r="CI335" i="2"/>
  <c r="CE335" i="2"/>
  <c r="CC335" i="2"/>
  <c r="CA335" i="2"/>
  <c r="BW335" i="2"/>
  <c r="BU335" i="2"/>
  <c r="BS335" i="2"/>
  <c r="BO335" i="2"/>
  <c r="BM335" i="2"/>
  <c r="BK335" i="2"/>
  <c r="BG335" i="2"/>
  <c r="BE335" i="2"/>
  <c r="BC335" i="2"/>
  <c r="AY335" i="2"/>
  <c r="AW335" i="2"/>
  <c r="AU335" i="2"/>
  <c r="AQ335" i="2"/>
  <c r="AO335" i="2"/>
  <c r="AM335" i="2"/>
  <c r="AI335" i="2"/>
  <c r="AG335" i="2"/>
  <c r="AE335" i="2"/>
  <c r="AA335" i="2"/>
  <c r="Y335" i="2"/>
  <c r="W335" i="2"/>
  <c r="V335" i="2"/>
  <c r="U335" i="2"/>
  <c r="P335" i="2"/>
  <c r="O335" i="2"/>
  <c r="N335" i="2"/>
  <c r="K335" i="2"/>
  <c r="G335" i="2"/>
  <c r="F335" i="2"/>
  <c r="EG334" i="2"/>
  <c r="CM334" i="2"/>
  <c r="CK334" i="2"/>
  <c r="CI334" i="2"/>
  <c r="CE334" i="2"/>
  <c r="CC334" i="2"/>
  <c r="CA334" i="2"/>
  <c r="BW334" i="2"/>
  <c r="BU334" i="2"/>
  <c r="BS334" i="2"/>
  <c r="BO334" i="2"/>
  <c r="BM334" i="2"/>
  <c r="BK334" i="2"/>
  <c r="BG334" i="2"/>
  <c r="BE334" i="2"/>
  <c r="BC334" i="2"/>
  <c r="AY334" i="2"/>
  <c r="AW334" i="2"/>
  <c r="AU334" i="2"/>
  <c r="AQ334" i="2"/>
  <c r="AO334" i="2"/>
  <c r="AM334" i="2"/>
  <c r="AI334" i="2"/>
  <c r="AG334" i="2"/>
  <c r="AE334" i="2"/>
  <c r="AA334" i="2"/>
  <c r="Y334" i="2"/>
  <c r="W334" i="2"/>
  <c r="V334" i="2"/>
  <c r="U334" i="2"/>
  <c r="P334" i="2"/>
  <c r="O334" i="2"/>
  <c r="N334" i="2"/>
  <c r="K334" i="2"/>
  <c r="G334" i="2"/>
  <c r="F334" i="2"/>
  <c r="EG333" i="2"/>
  <c r="CM333" i="2"/>
  <c r="CK333" i="2"/>
  <c r="CI333" i="2"/>
  <c r="CE333" i="2"/>
  <c r="CC333" i="2"/>
  <c r="CA333" i="2"/>
  <c r="BW333" i="2"/>
  <c r="BU333" i="2"/>
  <c r="BS333" i="2"/>
  <c r="BO333" i="2"/>
  <c r="BM333" i="2"/>
  <c r="BK333" i="2"/>
  <c r="BG333" i="2"/>
  <c r="BE333" i="2"/>
  <c r="BC333" i="2"/>
  <c r="AY333" i="2"/>
  <c r="AW333" i="2"/>
  <c r="AU333" i="2"/>
  <c r="AQ333" i="2"/>
  <c r="AO333" i="2"/>
  <c r="AM333" i="2"/>
  <c r="AI333" i="2"/>
  <c r="AG333" i="2"/>
  <c r="AE333" i="2"/>
  <c r="AA333" i="2"/>
  <c r="Y333" i="2"/>
  <c r="W333" i="2"/>
  <c r="V333" i="2"/>
  <c r="U333" i="2"/>
  <c r="P333" i="2"/>
  <c r="O333" i="2"/>
  <c r="N333" i="2"/>
  <c r="K333" i="2"/>
  <c r="G333" i="2"/>
  <c r="F333" i="2"/>
  <c r="EG332" i="2"/>
  <c r="CM332" i="2"/>
  <c r="CK332" i="2"/>
  <c r="CI332" i="2"/>
  <c r="CE332" i="2"/>
  <c r="CC332" i="2"/>
  <c r="CA332" i="2"/>
  <c r="BW332" i="2"/>
  <c r="BU332" i="2"/>
  <c r="BS332" i="2"/>
  <c r="BO332" i="2"/>
  <c r="BM332" i="2"/>
  <c r="BK332" i="2"/>
  <c r="BG332" i="2"/>
  <c r="BE332" i="2"/>
  <c r="BC332" i="2"/>
  <c r="AY332" i="2"/>
  <c r="AW332" i="2"/>
  <c r="AU332" i="2"/>
  <c r="AQ332" i="2"/>
  <c r="AO332" i="2"/>
  <c r="AM332" i="2"/>
  <c r="AI332" i="2"/>
  <c r="AG332" i="2"/>
  <c r="AE332" i="2"/>
  <c r="AA332" i="2"/>
  <c r="Y332" i="2"/>
  <c r="W332" i="2"/>
  <c r="V332" i="2"/>
  <c r="U332" i="2"/>
  <c r="P332" i="2"/>
  <c r="O332" i="2"/>
  <c r="N332" i="2"/>
  <c r="K332" i="2"/>
  <c r="G332" i="2"/>
  <c r="F332" i="2"/>
  <c r="EG331" i="2"/>
  <c r="CM331" i="2"/>
  <c r="CK331" i="2"/>
  <c r="CI331" i="2"/>
  <c r="CE331" i="2"/>
  <c r="CC331" i="2"/>
  <c r="CA331" i="2"/>
  <c r="BW331" i="2"/>
  <c r="BU331" i="2"/>
  <c r="BS331" i="2"/>
  <c r="AY331" i="2"/>
  <c r="AW331" i="2"/>
  <c r="AU331" i="2"/>
  <c r="AQ331" i="2"/>
  <c r="AO331" i="2"/>
  <c r="AM331" i="2"/>
  <c r="AI331" i="2"/>
  <c r="AG331" i="2"/>
  <c r="AE331" i="2"/>
  <c r="P331" i="2"/>
  <c r="K331" i="2"/>
  <c r="F331" i="2"/>
  <c r="EG330" i="2"/>
  <c r="CM330" i="2"/>
  <c r="CK330" i="2"/>
  <c r="CI330" i="2"/>
  <c r="CE330" i="2"/>
  <c r="CC330" i="2"/>
  <c r="CA330" i="2"/>
  <c r="BW330" i="2"/>
  <c r="BU330" i="2"/>
  <c r="BS330" i="2"/>
  <c r="BO330" i="2"/>
  <c r="BM330" i="2"/>
  <c r="BK330" i="2"/>
  <c r="BG330" i="2"/>
  <c r="BE330" i="2"/>
  <c r="BC330" i="2"/>
  <c r="AY330" i="2"/>
  <c r="AW330" i="2"/>
  <c r="AU330" i="2"/>
  <c r="AQ330" i="2"/>
  <c r="AO330" i="2"/>
  <c r="AM330" i="2"/>
  <c r="AI330" i="2"/>
  <c r="AG330" i="2"/>
  <c r="AE330" i="2"/>
  <c r="AA330" i="2"/>
  <c r="Y330" i="2"/>
  <c r="W330" i="2"/>
  <c r="V330" i="2"/>
  <c r="U330" i="2"/>
  <c r="P330" i="2"/>
  <c r="O330" i="2"/>
  <c r="N330" i="2"/>
  <c r="K330" i="2"/>
  <c r="G330" i="2"/>
  <c r="F330" i="2"/>
  <c r="EG329" i="2"/>
  <c r="CM329" i="2"/>
  <c r="CK329" i="2"/>
  <c r="CI329" i="2"/>
  <c r="CE329" i="2"/>
  <c r="CC329" i="2"/>
  <c r="CA329" i="2"/>
  <c r="BW329" i="2"/>
  <c r="BU329" i="2"/>
  <c r="BS329" i="2"/>
  <c r="BO329" i="2"/>
  <c r="BM329" i="2"/>
  <c r="BK329" i="2"/>
  <c r="BG329" i="2"/>
  <c r="BE329" i="2"/>
  <c r="BC329" i="2"/>
  <c r="AY329" i="2"/>
  <c r="AW329" i="2"/>
  <c r="AU329" i="2"/>
  <c r="AQ329" i="2"/>
  <c r="AO329" i="2"/>
  <c r="AM329" i="2"/>
  <c r="AI329" i="2"/>
  <c r="AG329" i="2"/>
  <c r="AE329" i="2"/>
  <c r="AA329" i="2"/>
  <c r="Y329" i="2"/>
  <c r="W329" i="2"/>
  <c r="V329" i="2"/>
  <c r="U329" i="2"/>
  <c r="P329" i="2"/>
  <c r="O329" i="2"/>
  <c r="N329" i="2"/>
  <c r="K329" i="2"/>
  <c r="G329" i="2"/>
  <c r="F329" i="2"/>
  <c r="EG328" i="2"/>
  <c r="CM328" i="2"/>
  <c r="CK328" i="2"/>
  <c r="CI328" i="2"/>
  <c r="CE328" i="2"/>
  <c r="CC328" i="2"/>
  <c r="CA328" i="2"/>
  <c r="BW328" i="2"/>
  <c r="BU328" i="2"/>
  <c r="BS328" i="2"/>
  <c r="BO328" i="2"/>
  <c r="BM328" i="2"/>
  <c r="BK328" i="2"/>
  <c r="BG328" i="2"/>
  <c r="BE328" i="2"/>
  <c r="BC328" i="2"/>
  <c r="AY328" i="2"/>
  <c r="AW328" i="2"/>
  <c r="AU328" i="2"/>
  <c r="AQ328" i="2"/>
  <c r="AO328" i="2"/>
  <c r="AM328" i="2"/>
  <c r="AI328" i="2"/>
  <c r="AG328" i="2"/>
  <c r="AE328" i="2"/>
  <c r="AA328" i="2"/>
  <c r="Y328" i="2"/>
  <c r="W328" i="2"/>
  <c r="V328" i="2"/>
  <c r="U328" i="2"/>
  <c r="P328" i="2"/>
  <c r="O328" i="2"/>
  <c r="N328" i="2"/>
  <c r="K328" i="2"/>
  <c r="G328" i="2"/>
  <c r="F328" i="2"/>
  <c r="EG327" i="2"/>
  <c r="CM327" i="2"/>
  <c r="CK327" i="2"/>
  <c r="CI327" i="2"/>
  <c r="CE327" i="2"/>
  <c r="CC327" i="2"/>
  <c r="CA327" i="2"/>
  <c r="BW327" i="2"/>
  <c r="BU327" i="2"/>
  <c r="BS327" i="2"/>
  <c r="BO327" i="2"/>
  <c r="BM327" i="2"/>
  <c r="BK327" i="2"/>
  <c r="BG327" i="2"/>
  <c r="BE327" i="2"/>
  <c r="BC327" i="2"/>
  <c r="AY327" i="2"/>
  <c r="AW327" i="2"/>
  <c r="AU327" i="2"/>
  <c r="AQ327" i="2"/>
  <c r="AO327" i="2"/>
  <c r="AM327" i="2"/>
  <c r="AI327" i="2"/>
  <c r="AG327" i="2"/>
  <c r="AE327" i="2"/>
  <c r="AA327" i="2"/>
  <c r="Y327" i="2"/>
  <c r="W327" i="2"/>
  <c r="V327" i="2"/>
  <c r="U327" i="2"/>
  <c r="P327" i="2"/>
  <c r="O327" i="2"/>
  <c r="N327" i="2"/>
  <c r="K327" i="2"/>
  <c r="G327" i="2"/>
  <c r="F327" i="2"/>
  <c r="EG326" i="2"/>
  <c r="CM326" i="2"/>
  <c r="CK326" i="2"/>
  <c r="CI326" i="2"/>
  <c r="CE326" i="2"/>
  <c r="CC326" i="2"/>
  <c r="CA326" i="2"/>
  <c r="BW326" i="2"/>
  <c r="BU326" i="2"/>
  <c r="BS326" i="2"/>
  <c r="AY326" i="2"/>
  <c r="AW326" i="2"/>
  <c r="AU326" i="2"/>
  <c r="AQ326" i="2"/>
  <c r="AO326" i="2"/>
  <c r="AM326" i="2"/>
  <c r="AI326" i="2"/>
  <c r="AG326" i="2"/>
  <c r="AE326" i="2"/>
  <c r="P326" i="2"/>
  <c r="K326" i="2"/>
  <c r="F326" i="2"/>
  <c r="EG325" i="2"/>
  <c r="CM325" i="2"/>
  <c r="CK325" i="2"/>
  <c r="CI325" i="2"/>
  <c r="CE325" i="2"/>
  <c r="CC325" i="2"/>
  <c r="CA325" i="2"/>
  <c r="BW325" i="2"/>
  <c r="BU325" i="2"/>
  <c r="BS325" i="2"/>
  <c r="BO325" i="2"/>
  <c r="BM325" i="2"/>
  <c r="BK325" i="2"/>
  <c r="BG325" i="2"/>
  <c r="BE325" i="2"/>
  <c r="BC325" i="2"/>
  <c r="AY325" i="2"/>
  <c r="AW325" i="2"/>
  <c r="AU325" i="2"/>
  <c r="AQ325" i="2"/>
  <c r="AO325" i="2"/>
  <c r="AM325" i="2"/>
  <c r="AI325" i="2"/>
  <c r="AG325" i="2"/>
  <c r="AE325" i="2"/>
  <c r="AA325" i="2"/>
  <c r="Y325" i="2"/>
  <c r="W325" i="2"/>
  <c r="V325" i="2"/>
  <c r="U325" i="2"/>
  <c r="P325" i="2"/>
  <c r="O325" i="2"/>
  <c r="N325" i="2"/>
  <c r="K325" i="2"/>
  <c r="G325" i="2"/>
  <c r="F325" i="2"/>
  <c r="EG324" i="2"/>
  <c r="CM324" i="2"/>
  <c r="CK324" i="2"/>
  <c r="CI324" i="2"/>
  <c r="CE324" i="2"/>
  <c r="CC324" i="2"/>
  <c r="CA324" i="2"/>
  <c r="BW324" i="2"/>
  <c r="BU324" i="2"/>
  <c r="BS324" i="2"/>
  <c r="BO324" i="2"/>
  <c r="BM324" i="2"/>
  <c r="BK324" i="2"/>
  <c r="BG324" i="2"/>
  <c r="BE324" i="2"/>
  <c r="BC324" i="2"/>
  <c r="AY324" i="2"/>
  <c r="AW324" i="2"/>
  <c r="AU324" i="2"/>
  <c r="AQ324" i="2"/>
  <c r="AO324" i="2"/>
  <c r="AM324" i="2"/>
  <c r="AI324" i="2"/>
  <c r="AG324" i="2"/>
  <c r="AE324" i="2"/>
  <c r="AA324" i="2"/>
  <c r="Y324" i="2"/>
  <c r="W324" i="2"/>
  <c r="V324" i="2"/>
  <c r="U324" i="2"/>
  <c r="P324" i="2"/>
  <c r="O324" i="2"/>
  <c r="N324" i="2"/>
  <c r="K324" i="2"/>
  <c r="G324" i="2"/>
  <c r="F324" i="2"/>
  <c r="EG323" i="2"/>
  <c r="CM323" i="2"/>
  <c r="CK323" i="2"/>
  <c r="CI323" i="2"/>
  <c r="CE323" i="2"/>
  <c r="CC323" i="2"/>
  <c r="CA323" i="2"/>
  <c r="BW323" i="2"/>
  <c r="BU323" i="2"/>
  <c r="BS323" i="2"/>
  <c r="BO323" i="2"/>
  <c r="BM323" i="2"/>
  <c r="BK323" i="2"/>
  <c r="BG323" i="2"/>
  <c r="BE323" i="2"/>
  <c r="BC323" i="2"/>
  <c r="AY323" i="2"/>
  <c r="AW323" i="2"/>
  <c r="AU323" i="2"/>
  <c r="AQ323" i="2"/>
  <c r="AO323" i="2"/>
  <c r="AM323" i="2"/>
  <c r="AI323" i="2"/>
  <c r="AG323" i="2"/>
  <c r="AE323" i="2"/>
  <c r="AA323" i="2"/>
  <c r="Y323" i="2"/>
  <c r="W323" i="2"/>
  <c r="V323" i="2"/>
  <c r="U323" i="2"/>
  <c r="P323" i="2"/>
  <c r="O323" i="2"/>
  <c r="N323" i="2"/>
  <c r="K323" i="2"/>
  <c r="G323" i="2"/>
  <c r="F323" i="2"/>
  <c r="EG322" i="2"/>
  <c r="CM322" i="2"/>
  <c r="CK322" i="2"/>
  <c r="CI322" i="2"/>
  <c r="CE322" i="2"/>
  <c r="CC322" i="2"/>
  <c r="CA322" i="2"/>
  <c r="BW322" i="2"/>
  <c r="BU322" i="2"/>
  <c r="BS322" i="2"/>
  <c r="BO322" i="2"/>
  <c r="BM322" i="2"/>
  <c r="BK322" i="2"/>
  <c r="BG322" i="2"/>
  <c r="BE322" i="2"/>
  <c r="BC322" i="2"/>
  <c r="AY322" i="2"/>
  <c r="AW322" i="2"/>
  <c r="AU322" i="2"/>
  <c r="AQ322" i="2"/>
  <c r="AO322" i="2"/>
  <c r="AM322" i="2"/>
  <c r="AI322" i="2"/>
  <c r="AG322" i="2"/>
  <c r="AE322" i="2"/>
  <c r="AA322" i="2"/>
  <c r="Y322" i="2"/>
  <c r="W322" i="2"/>
  <c r="V322" i="2"/>
  <c r="U322" i="2"/>
  <c r="P322" i="2"/>
  <c r="O322" i="2"/>
  <c r="N322" i="2"/>
  <c r="K322" i="2"/>
  <c r="G322" i="2"/>
  <c r="F322" i="2"/>
  <c r="EG321" i="2"/>
  <c r="CM321" i="2"/>
  <c r="CK321" i="2"/>
  <c r="CI321" i="2"/>
  <c r="CE321" i="2"/>
  <c r="CC321" i="2"/>
  <c r="CA321" i="2"/>
  <c r="BW321" i="2"/>
  <c r="BU321" i="2"/>
  <c r="BS321" i="2"/>
  <c r="BO321" i="2"/>
  <c r="BM321" i="2"/>
  <c r="BK321" i="2"/>
  <c r="BG321" i="2"/>
  <c r="BE321" i="2"/>
  <c r="BC321" i="2"/>
  <c r="AY321" i="2"/>
  <c r="AW321" i="2"/>
  <c r="AU321" i="2"/>
  <c r="AQ321" i="2"/>
  <c r="AO321" i="2"/>
  <c r="AM321" i="2"/>
  <c r="AI321" i="2"/>
  <c r="AG321" i="2"/>
  <c r="AE321" i="2"/>
  <c r="AA321" i="2"/>
  <c r="Y321" i="2"/>
  <c r="W321" i="2"/>
  <c r="V321" i="2"/>
  <c r="U321" i="2"/>
  <c r="P321" i="2"/>
  <c r="O321" i="2"/>
  <c r="N321" i="2"/>
  <c r="K321" i="2"/>
  <c r="G321" i="2"/>
  <c r="F321" i="2"/>
  <c r="EG320" i="2"/>
  <c r="CM320" i="2"/>
  <c r="CK320" i="2"/>
  <c r="CI320" i="2"/>
  <c r="CE320" i="2"/>
  <c r="CC320" i="2"/>
  <c r="CA320" i="2"/>
  <c r="BW320" i="2"/>
  <c r="BU320" i="2"/>
  <c r="BS320" i="2"/>
  <c r="BO320" i="2"/>
  <c r="BM320" i="2"/>
  <c r="BK320" i="2"/>
  <c r="BG320" i="2"/>
  <c r="BE320" i="2"/>
  <c r="BC320" i="2"/>
  <c r="AY320" i="2"/>
  <c r="AW320" i="2"/>
  <c r="AU320" i="2"/>
  <c r="AQ320" i="2"/>
  <c r="AO320" i="2"/>
  <c r="AM320" i="2"/>
  <c r="AI320" i="2"/>
  <c r="AG320" i="2"/>
  <c r="AE320" i="2"/>
  <c r="AA320" i="2"/>
  <c r="Y320" i="2"/>
  <c r="W320" i="2"/>
  <c r="V320" i="2"/>
  <c r="U320" i="2"/>
  <c r="P320" i="2"/>
  <c r="O320" i="2"/>
  <c r="N320" i="2"/>
  <c r="K320" i="2"/>
  <c r="G320" i="2"/>
  <c r="F320" i="2"/>
  <c r="EG319" i="2"/>
  <c r="CM319" i="2"/>
  <c r="CK319" i="2"/>
  <c r="CI319" i="2"/>
  <c r="CE319" i="2"/>
  <c r="CC319" i="2"/>
  <c r="CA319" i="2"/>
  <c r="BW319" i="2"/>
  <c r="BU319" i="2"/>
  <c r="BS319" i="2"/>
  <c r="BO319" i="2"/>
  <c r="BM319" i="2"/>
  <c r="BK319" i="2"/>
  <c r="BG319" i="2"/>
  <c r="BE319" i="2"/>
  <c r="BC319" i="2"/>
  <c r="AY319" i="2"/>
  <c r="AW319" i="2"/>
  <c r="AU319" i="2"/>
  <c r="AQ319" i="2"/>
  <c r="AO319" i="2"/>
  <c r="AM319" i="2"/>
  <c r="AI319" i="2"/>
  <c r="AG319" i="2"/>
  <c r="AE319" i="2"/>
  <c r="AA319" i="2"/>
  <c r="Y319" i="2"/>
  <c r="W319" i="2"/>
  <c r="V319" i="2"/>
  <c r="U319" i="2"/>
  <c r="P319" i="2"/>
  <c r="O319" i="2"/>
  <c r="N319" i="2"/>
  <c r="K319" i="2"/>
  <c r="G319" i="2"/>
  <c r="F319" i="2"/>
  <c r="EG318" i="2"/>
  <c r="CM318" i="2"/>
  <c r="CK318" i="2"/>
  <c r="CI318" i="2"/>
  <c r="CE318" i="2"/>
  <c r="CC318" i="2"/>
  <c r="CA318" i="2"/>
  <c r="BW318" i="2"/>
  <c r="BU318" i="2"/>
  <c r="BS318" i="2"/>
  <c r="BO318" i="2"/>
  <c r="BM318" i="2"/>
  <c r="BK318" i="2"/>
  <c r="BG318" i="2"/>
  <c r="BE318" i="2"/>
  <c r="BC318" i="2"/>
  <c r="AY318" i="2"/>
  <c r="AW318" i="2"/>
  <c r="AU318" i="2"/>
  <c r="AQ318" i="2"/>
  <c r="AO318" i="2"/>
  <c r="AM318" i="2"/>
  <c r="AI318" i="2"/>
  <c r="AG318" i="2"/>
  <c r="AE318" i="2"/>
  <c r="AA318" i="2"/>
  <c r="Y318" i="2"/>
  <c r="W318" i="2"/>
  <c r="V318" i="2"/>
  <c r="U318" i="2"/>
  <c r="P318" i="2"/>
  <c r="O318" i="2"/>
  <c r="N318" i="2"/>
  <c r="K318" i="2"/>
  <c r="G318" i="2"/>
  <c r="F318" i="2"/>
  <c r="EG317" i="2"/>
  <c r="CM317" i="2"/>
  <c r="CK317" i="2"/>
  <c r="CI317" i="2"/>
  <c r="CE317" i="2"/>
  <c r="CC317" i="2"/>
  <c r="CA317" i="2"/>
  <c r="BW317" i="2"/>
  <c r="BU317" i="2"/>
  <c r="BS317" i="2"/>
  <c r="BO317" i="2"/>
  <c r="BM317" i="2"/>
  <c r="BK317" i="2"/>
  <c r="BG317" i="2"/>
  <c r="BE317" i="2"/>
  <c r="BC317" i="2"/>
  <c r="AY317" i="2"/>
  <c r="AW317" i="2"/>
  <c r="AU317" i="2"/>
  <c r="AQ317" i="2"/>
  <c r="AO317" i="2"/>
  <c r="AM317" i="2"/>
  <c r="AI317" i="2"/>
  <c r="AG317" i="2"/>
  <c r="AE317" i="2"/>
  <c r="AA317" i="2"/>
  <c r="Y317" i="2"/>
  <c r="W317" i="2"/>
  <c r="V317" i="2"/>
  <c r="U317" i="2"/>
  <c r="P317" i="2"/>
  <c r="O317" i="2"/>
  <c r="N317" i="2"/>
  <c r="K317" i="2"/>
  <c r="G317" i="2"/>
  <c r="F317" i="2"/>
  <c r="EG316" i="2"/>
  <c r="CM316" i="2"/>
  <c r="CK316" i="2"/>
  <c r="CI316" i="2"/>
  <c r="CE316" i="2"/>
  <c r="CC316" i="2"/>
  <c r="CA316" i="2"/>
  <c r="BW316" i="2"/>
  <c r="BU316" i="2"/>
  <c r="BS316" i="2"/>
  <c r="BO316" i="2"/>
  <c r="BM316" i="2"/>
  <c r="BK316" i="2"/>
  <c r="BG316" i="2"/>
  <c r="BE316" i="2"/>
  <c r="BC316" i="2"/>
  <c r="AY316" i="2"/>
  <c r="AW316" i="2"/>
  <c r="AU316" i="2"/>
  <c r="AQ316" i="2"/>
  <c r="AO316" i="2"/>
  <c r="AM316" i="2"/>
  <c r="AI316" i="2"/>
  <c r="AG316" i="2"/>
  <c r="AE316" i="2"/>
  <c r="AA316" i="2"/>
  <c r="Y316" i="2"/>
  <c r="W316" i="2"/>
  <c r="V316" i="2"/>
  <c r="U316" i="2"/>
  <c r="P316" i="2"/>
  <c r="K316" i="2"/>
  <c r="G316" i="2"/>
  <c r="F316" i="2"/>
  <c r="EG315" i="2"/>
  <c r="CM315" i="2"/>
  <c r="CK315" i="2"/>
  <c r="CI315" i="2"/>
  <c r="CE315" i="2"/>
  <c r="CC315" i="2"/>
  <c r="CA315" i="2"/>
  <c r="BW315" i="2"/>
  <c r="BU315" i="2"/>
  <c r="BS315" i="2"/>
  <c r="AY315" i="2"/>
  <c r="AW315" i="2"/>
  <c r="AU315" i="2"/>
  <c r="AQ315" i="2"/>
  <c r="AO315" i="2"/>
  <c r="AM315" i="2"/>
  <c r="AI315" i="2"/>
  <c r="AG315" i="2"/>
  <c r="AE315" i="2"/>
  <c r="P315" i="2"/>
  <c r="K315" i="2"/>
  <c r="F315" i="2"/>
  <c r="EG314" i="2"/>
  <c r="CM314" i="2"/>
  <c r="CK314" i="2"/>
  <c r="CI314" i="2"/>
  <c r="CE314" i="2"/>
  <c r="CC314" i="2"/>
  <c r="CA314" i="2"/>
  <c r="BW314" i="2"/>
  <c r="BU314" i="2"/>
  <c r="BS314" i="2"/>
  <c r="BO314" i="2"/>
  <c r="BM314" i="2"/>
  <c r="BK314" i="2"/>
  <c r="BG314" i="2"/>
  <c r="BE314" i="2"/>
  <c r="BC314" i="2"/>
  <c r="AY314" i="2"/>
  <c r="AW314" i="2"/>
  <c r="AU314" i="2"/>
  <c r="AQ314" i="2"/>
  <c r="AO314" i="2"/>
  <c r="AM314" i="2"/>
  <c r="AI314" i="2"/>
  <c r="AG314" i="2"/>
  <c r="AE314" i="2"/>
  <c r="AC314" i="2"/>
  <c r="AB314" i="2"/>
  <c r="Z314" i="2"/>
  <c r="X314" i="2"/>
  <c r="P314" i="2"/>
  <c r="K314" i="2"/>
  <c r="F314" i="2"/>
  <c r="EG313" i="2"/>
  <c r="CM313" i="2"/>
  <c r="CK313" i="2"/>
  <c r="CI313" i="2"/>
  <c r="CE313" i="2"/>
  <c r="CC313" i="2"/>
  <c r="CA313" i="2"/>
  <c r="BW313" i="2"/>
  <c r="BU313" i="2"/>
  <c r="BS313" i="2"/>
  <c r="BO313" i="2"/>
  <c r="BM313" i="2"/>
  <c r="BK313" i="2"/>
  <c r="BG313" i="2"/>
  <c r="BE313" i="2"/>
  <c r="BC313" i="2"/>
  <c r="AY313" i="2"/>
  <c r="AW313" i="2"/>
  <c r="AU313" i="2"/>
  <c r="AQ313" i="2"/>
  <c r="AO313" i="2"/>
  <c r="AM313" i="2"/>
  <c r="AI313" i="2"/>
  <c r="AG313" i="2"/>
  <c r="AE313" i="2"/>
  <c r="AA313" i="2"/>
  <c r="Y313" i="2"/>
  <c r="W313" i="2"/>
  <c r="V313" i="2"/>
  <c r="U313" i="2"/>
  <c r="P313" i="2"/>
  <c r="K313" i="2"/>
  <c r="G313" i="2"/>
  <c r="F313" i="2"/>
  <c r="EG312" i="2"/>
  <c r="CM312" i="2"/>
  <c r="CK312" i="2"/>
  <c r="CI312" i="2"/>
  <c r="CE312" i="2"/>
  <c r="CC312" i="2"/>
  <c r="CA312" i="2"/>
  <c r="BW312" i="2"/>
  <c r="BU312" i="2"/>
  <c r="BS312" i="2"/>
  <c r="BO312" i="2"/>
  <c r="BM312" i="2"/>
  <c r="BK312" i="2"/>
  <c r="BG312" i="2"/>
  <c r="BE312" i="2"/>
  <c r="BC312" i="2"/>
  <c r="AY312" i="2"/>
  <c r="AW312" i="2"/>
  <c r="AU312" i="2"/>
  <c r="AQ312" i="2"/>
  <c r="AO312" i="2"/>
  <c r="AM312" i="2"/>
  <c r="AI312" i="2"/>
  <c r="AG312" i="2"/>
  <c r="AE312" i="2"/>
  <c r="AA312" i="2"/>
  <c r="Y312" i="2"/>
  <c r="W312" i="2"/>
  <c r="V312" i="2"/>
  <c r="U312" i="2"/>
  <c r="P312" i="2"/>
  <c r="K312" i="2"/>
  <c r="G312" i="2"/>
  <c r="F312" i="2"/>
  <c r="EG311" i="2"/>
  <c r="CM311" i="2"/>
  <c r="CK311" i="2"/>
  <c r="CI311" i="2"/>
  <c r="CE311" i="2"/>
  <c r="CC311" i="2"/>
  <c r="CA311" i="2"/>
  <c r="BW311" i="2"/>
  <c r="BU311" i="2"/>
  <c r="BS311" i="2"/>
  <c r="BO311" i="2"/>
  <c r="BM311" i="2"/>
  <c r="BK311" i="2"/>
  <c r="BG311" i="2"/>
  <c r="BE311" i="2"/>
  <c r="BC311" i="2"/>
  <c r="AY311" i="2"/>
  <c r="AW311" i="2"/>
  <c r="AU311" i="2"/>
  <c r="AQ311" i="2"/>
  <c r="AO311" i="2"/>
  <c r="AM311" i="2"/>
  <c r="AI311" i="2"/>
  <c r="AG311" i="2"/>
  <c r="AE311" i="2"/>
  <c r="AA311" i="2"/>
  <c r="Y311" i="2"/>
  <c r="W311" i="2"/>
  <c r="V311" i="2"/>
  <c r="U311" i="2"/>
  <c r="P311" i="2"/>
  <c r="K311" i="2"/>
  <c r="G311" i="2"/>
  <c r="F311" i="2"/>
  <c r="EG310" i="2"/>
  <c r="CM310" i="2"/>
  <c r="CK310" i="2"/>
  <c r="CI310" i="2"/>
  <c r="CE310" i="2"/>
  <c r="CC310" i="2"/>
  <c r="CA310" i="2"/>
  <c r="BW310" i="2"/>
  <c r="BU310" i="2"/>
  <c r="BS310" i="2"/>
  <c r="BO310" i="2"/>
  <c r="BM310" i="2"/>
  <c r="BK310" i="2"/>
  <c r="BG310" i="2"/>
  <c r="BE310" i="2"/>
  <c r="BC310" i="2"/>
  <c r="AY310" i="2"/>
  <c r="AW310" i="2"/>
  <c r="AU310" i="2"/>
  <c r="AQ310" i="2"/>
  <c r="AO310" i="2"/>
  <c r="AM310" i="2"/>
  <c r="AI310" i="2"/>
  <c r="AG310" i="2"/>
  <c r="AE310" i="2"/>
  <c r="AA310" i="2"/>
  <c r="Y310" i="2"/>
  <c r="W310" i="2"/>
  <c r="V310" i="2"/>
  <c r="U310" i="2"/>
  <c r="P310" i="2"/>
  <c r="K310" i="2"/>
  <c r="G310" i="2"/>
  <c r="F310" i="2"/>
  <c r="EG309" i="2"/>
  <c r="CM309" i="2"/>
  <c r="CK309" i="2"/>
  <c r="CI309" i="2"/>
  <c r="CE309" i="2"/>
  <c r="CC309" i="2"/>
  <c r="CA309" i="2"/>
  <c r="BW309" i="2"/>
  <c r="BU309" i="2"/>
  <c r="BS309" i="2"/>
  <c r="BO309" i="2"/>
  <c r="BM309" i="2"/>
  <c r="BK309" i="2"/>
  <c r="BG309" i="2"/>
  <c r="BE309" i="2"/>
  <c r="BC309" i="2"/>
  <c r="AY309" i="2"/>
  <c r="AW309" i="2"/>
  <c r="AU309" i="2"/>
  <c r="AQ309" i="2"/>
  <c r="AO309" i="2"/>
  <c r="AM309" i="2"/>
  <c r="AI309" i="2"/>
  <c r="AG309" i="2"/>
  <c r="AE309" i="2"/>
  <c r="AA309" i="2"/>
  <c r="Y309" i="2"/>
  <c r="W309" i="2"/>
  <c r="V309" i="2"/>
  <c r="U309" i="2"/>
  <c r="P309" i="2"/>
  <c r="K309" i="2"/>
  <c r="G309" i="2"/>
  <c r="F309" i="2"/>
  <c r="EG308" i="2"/>
  <c r="CM308" i="2"/>
  <c r="CK308" i="2"/>
  <c r="CI308" i="2"/>
  <c r="CE308" i="2"/>
  <c r="CC308" i="2"/>
  <c r="CA308" i="2"/>
  <c r="BW308" i="2"/>
  <c r="BU308" i="2"/>
  <c r="BS308" i="2"/>
  <c r="BO308" i="2"/>
  <c r="BM308" i="2"/>
  <c r="BK308" i="2"/>
  <c r="BG308" i="2"/>
  <c r="BE308" i="2"/>
  <c r="BC308" i="2"/>
  <c r="AY308" i="2"/>
  <c r="AW308" i="2"/>
  <c r="AU308" i="2"/>
  <c r="AQ308" i="2"/>
  <c r="AO308" i="2"/>
  <c r="AM308" i="2"/>
  <c r="AI308" i="2"/>
  <c r="AG308" i="2"/>
  <c r="AE308" i="2"/>
  <c r="AA308" i="2"/>
  <c r="Y308" i="2"/>
  <c r="W308" i="2"/>
  <c r="V308" i="2"/>
  <c r="U308" i="2"/>
  <c r="P308" i="2"/>
  <c r="K308" i="2"/>
  <c r="G308" i="2"/>
  <c r="F308" i="2"/>
  <c r="EG307" i="2"/>
  <c r="CM307" i="2"/>
  <c r="CK307" i="2"/>
  <c r="CI307" i="2"/>
  <c r="CE307" i="2"/>
  <c r="CC307" i="2"/>
  <c r="CA307" i="2"/>
  <c r="BW307" i="2"/>
  <c r="BU307" i="2"/>
  <c r="BS307" i="2"/>
  <c r="BO307" i="2"/>
  <c r="BM307" i="2"/>
  <c r="BK307" i="2"/>
  <c r="BG307" i="2"/>
  <c r="BE307" i="2"/>
  <c r="BC307" i="2"/>
  <c r="AY307" i="2"/>
  <c r="AW307" i="2"/>
  <c r="AU307" i="2"/>
  <c r="AQ307" i="2"/>
  <c r="AO307" i="2"/>
  <c r="AM307" i="2"/>
  <c r="AI307" i="2"/>
  <c r="AG307" i="2"/>
  <c r="AE307" i="2"/>
  <c r="AA307" i="2"/>
  <c r="Y307" i="2"/>
  <c r="W307" i="2"/>
  <c r="V307" i="2"/>
  <c r="U307" i="2"/>
  <c r="P307" i="2"/>
  <c r="K307" i="2"/>
  <c r="G307" i="2"/>
  <c r="F307" i="2"/>
  <c r="EG306" i="2"/>
  <c r="CM306" i="2"/>
  <c r="CK306" i="2"/>
  <c r="CI306" i="2"/>
  <c r="CE306" i="2"/>
  <c r="CC306" i="2"/>
  <c r="CA306" i="2"/>
  <c r="BW306" i="2"/>
  <c r="BU306" i="2"/>
  <c r="BS306" i="2"/>
  <c r="BO306" i="2"/>
  <c r="BM306" i="2"/>
  <c r="BK306" i="2"/>
  <c r="BG306" i="2"/>
  <c r="BE306" i="2"/>
  <c r="BC306" i="2"/>
  <c r="AY306" i="2"/>
  <c r="AW306" i="2"/>
  <c r="AU306" i="2"/>
  <c r="AQ306" i="2"/>
  <c r="AO306" i="2"/>
  <c r="AM306" i="2"/>
  <c r="AI306" i="2"/>
  <c r="AG306" i="2"/>
  <c r="AE306" i="2"/>
  <c r="AA306" i="2"/>
  <c r="Y306" i="2"/>
  <c r="W306" i="2"/>
  <c r="V306" i="2"/>
  <c r="U306" i="2"/>
  <c r="P306" i="2"/>
  <c r="K306" i="2"/>
  <c r="G306" i="2"/>
  <c r="F306" i="2"/>
  <c r="EG305" i="2"/>
  <c r="CM305" i="2"/>
  <c r="CK305" i="2"/>
  <c r="CI305" i="2"/>
  <c r="CE305" i="2"/>
  <c r="CC305" i="2"/>
  <c r="CA305" i="2"/>
  <c r="BW305" i="2"/>
  <c r="BU305" i="2"/>
  <c r="BS305" i="2"/>
  <c r="BO305" i="2"/>
  <c r="BM305" i="2"/>
  <c r="BK305" i="2"/>
  <c r="BG305" i="2"/>
  <c r="BE305" i="2"/>
  <c r="BC305" i="2"/>
  <c r="AY305" i="2"/>
  <c r="AW305" i="2"/>
  <c r="AU305" i="2"/>
  <c r="AQ305" i="2"/>
  <c r="AO305" i="2"/>
  <c r="AM305" i="2"/>
  <c r="AI305" i="2"/>
  <c r="AG305" i="2"/>
  <c r="AE305" i="2"/>
  <c r="AA305" i="2"/>
  <c r="Y305" i="2"/>
  <c r="W305" i="2"/>
  <c r="V305" i="2"/>
  <c r="U305" i="2"/>
  <c r="P305" i="2"/>
  <c r="K305" i="2"/>
  <c r="G305" i="2"/>
  <c r="F305" i="2"/>
  <c r="EG304" i="2"/>
  <c r="CM304" i="2"/>
  <c r="CK304" i="2"/>
  <c r="CI304" i="2"/>
  <c r="CE304" i="2"/>
  <c r="CC304" i="2"/>
  <c r="CA304" i="2"/>
  <c r="BW304" i="2"/>
  <c r="BU304" i="2"/>
  <c r="BS304" i="2"/>
  <c r="BO304" i="2"/>
  <c r="BM304" i="2"/>
  <c r="BK304" i="2"/>
  <c r="BG304" i="2"/>
  <c r="BE304" i="2"/>
  <c r="BC304" i="2"/>
  <c r="AY304" i="2"/>
  <c r="AW304" i="2"/>
  <c r="AU304" i="2"/>
  <c r="AQ304" i="2"/>
  <c r="AO304" i="2"/>
  <c r="AM304" i="2"/>
  <c r="AI304" i="2"/>
  <c r="AG304" i="2"/>
  <c r="AE304" i="2"/>
  <c r="AA304" i="2"/>
  <c r="Y304" i="2"/>
  <c r="W304" i="2"/>
  <c r="V304" i="2"/>
  <c r="U304" i="2"/>
  <c r="P304" i="2"/>
  <c r="K304" i="2"/>
  <c r="G304" i="2"/>
  <c r="F304" i="2"/>
  <c r="EG303" i="2"/>
  <c r="CM303" i="2"/>
  <c r="CK303" i="2"/>
  <c r="CI303" i="2"/>
  <c r="CE303" i="2"/>
  <c r="CC303" i="2"/>
  <c r="CA303" i="2"/>
  <c r="BW303" i="2"/>
  <c r="BU303" i="2"/>
  <c r="BS303" i="2"/>
  <c r="BO303" i="2"/>
  <c r="BM303" i="2"/>
  <c r="BK303" i="2"/>
  <c r="BG303" i="2"/>
  <c r="BE303" i="2"/>
  <c r="BC303" i="2"/>
  <c r="AY303" i="2"/>
  <c r="AW303" i="2"/>
  <c r="AU303" i="2"/>
  <c r="AQ303" i="2"/>
  <c r="AO303" i="2"/>
  <c r="AM303" i="2"/>
  <c r="AI303" i="2"/>
  <c r="AG303" i="2"/>
  <c r="AE303" i="2"/>
  <c r="AA303" i="2"/>
  <c r="Y303" i="2"/>
  <c r="W303" i="2"/>
  <c r="V303" i="2"/>
  <c r="U303" i="2"/>
  <c r="P303" i="2"/>
  <c r="K303" i="2"/>
  <c r="G303" i="2"/>
  <c r="F303" i="2"/>
  <c r="EG302" i="2"/>
  <c r="CM302" i="2"/>
  <c r="CK302" i="2"/>
  <c r="CI302" i="2"/>
  <c r="CE302" i="2"/>
  <c r="CC302" i="2"/>
  <c r="CA302" i="2"/>
  <c r="BW302" i="2"/>
  <c r="BU302" i="2"/>
  <c r="BS302" i="2"/>
  <c r="BO302" i="2"/>
  <c r="BM302" i="2"/>
  <c r="BK302" i="2"/>
  <c r="BG302" i="2"/>
  <c r="BE302" i="2"/>
  <c r="BC302" i="2"/>
  <c r="AY302" i="2"/>
  <c r="AW302" i="2"/>
  <c r="AU302" i="2"/>
  <c r="AQ302" i="2"/>
  <c r="AO302" i="2"/>
  <c r="AM302" i="2"/>
  <c r="AI302" i="2"/>
  <c r="AG302" i="2"/>
  <c r="AE302" i="2"/>
  <c r="AA302" i="2"/>
  <c r="Y302" i="2"/>
  <c r="W302" i="2"/>
  <c r="V302" i="2"/>
  <c r="U302" i="2"/>
  <c r="P302" i="2"/>
  <c r="K302" i="2"/>
  <c r="G302" i="2"/>
  <c r="F302" i="2"/>
  <c r="EG301" i="2"/>
  <c r="CM301" i="2"/>
  <c r="CK301" i="2"/>
  <c r="CI301" i="2"/>
  <c r="CE301" i="2"/>
  <c r="CC301" i="2"/>
  <c r="CA301" i="2"/>
  <c r="BW301" i="2"/>
  <c r="BU301" i="2"/>
  <c r="BS301" i="2"/>
  <c r="AY301" i="2"/>
  <c r="AW301" i="2"/>
  <c r="AU301" i="2"/>
  <c r="AQ301" i="2"/>
  <c r="AO301" i="2"/>
  <c r="AM301" i="2"/>
  <c r="AI301" i="2"/>
  <c r="AG301" i="2"/>
  <c r="AE301" i="2"/>
  <c r="P301" i="2"/>
  <c r="K301" i="2"/>
  <c r="F301" i="2"/>
  <c r="EG300" i="2"/>
  <c r="CM300" i="2"/>
  <c r="CK300" i="2"/>
  <c r="CI300" i="2"/>
  <c r="CE300" i="2"/>
  <c r="CC300" i="2"/>
  <c r="CA300" i="2"/>
  <c r="BW300" i="2"/>
  <c r="BU300" i="2"/>
  <c r="BS300" i="2"/>
  <c r="BO300" i="2"/>
  <c r="BM300" i="2"/>
  <c r="BK300" i="2"/>
  <c r="BG300" i="2"/>
  <c r="BE300" i="2"/>
  <c r="BC300" i="2"/>
  <c r="AY300" i="2"/>
  <c r="AW300" i="2"/>
  <c r="AU300" i="2"/>
  <c r="AQ300" i="2"/>
  <c r="AO300" i="2"/>
  <c r="AM300" i="2"/>
  <c r="AI300" i="2"/>
  <c r="AG300" i="2"/>
  <c r="AE300" i="2"/>
  <c r="AA300" i="2"/>
  <c r="Y300" i="2"/>
  <c r="W300" i="2"/>
  <c r="V300" i="2"/>
  <c r="U300" i="2"/>
  <c r="P300" i="2"/>
  <c r="K300" i="2"/>
  <c r="G300" i="2"/>
  <c r="F300" i="2"/>
  <c r="EG299" i="2"/>
  <c r="CM299" i="2"/>
  <c r="CK299" i="2"/>
  <c r="CI299" i="2"/>
  <c r="CE299" i="2"/>
  <c r="CC299" i="2"/>
  <c r="CA299" i="2"/>
  <c r="BW299" i="2"/>
  <c r="BU299" i="2"/>
  <c r="BS299" i="2"/>
  <c r="BO299" i="2"/>
  <c r="BM299" i="2"/>
  <c r="BK299" i="2"/>
  <c r="BG299" i="2"/>
  <c r="BE299" i="2"/>
  <c r="BC299" i="2"/>
  <c r="AY299" i="2"/>
  <c r="AW299" i="2"/>
  <c r="AU299" i="2"/>
  <c r="AQ299" i="2"/>
  <c r="AO299" i="2"/>
  <c r="AM299" i="2"/>
  <c r="AI299" i="2"/>
  <c r="AG299" i="2"/>
  <c r="AE299" i="2"/>
  <c r="AA299" i="2"/>
  <c r="Y299" i="2"/>
  <c r="W299" i="2"/>
  <c r="V299" i="2"/>
  <c r="U299" i="2"/>
  <c r="P299" i="2"/>
  <c r="K299" i="2"/>
  <c r="G299" i="2"/>
  <c r="F299" i="2"/>
  <c r="EG298" i="2"/>
  <c r="CM298" i="2"/>
  <c r="CK298" i="2"/>
  <c r="CI298" i="2"/>
  <c r="CE298" i="2"/>
  <c r="CC298" i="2"/>
  <c r="CA298" i="2"/>
  <c r="BW298" i="2"/>
  <c r="BU298" i="2"/>
  <c r="BS298" i="2"/>
  <c r="BO298" i="2"/>
  <c r="BM298" i="2"/>
  <c r="BK298" i="2"/>
  <c r="BG298" i="2"/>
  <c r="BE298" i="2"/>
  <c r="BC298" i="2"/>
  <c r="AY298" i="2"/>
  <c r="AW298" i="2"/>
  <c r="AU298" i="2"/>
  <c r="AQ298" i="2"/>
  <c r="AO298" i="2"/>
  <c r="AM298" i="2"/>
  <c r="AI298" i="2"/>
  <c r="AG298" i="2"/>
  <c r="AE298" i="2"/>
  <c r="AA298" i="2"/>
  <c r="Y298" i="2"/>
  <c r="W298" i="2"/>
  <c r="V298" i="2"/>
  <c r="U298" i="2"/>
  <c r="P298" i="2"/>
  <c r="K298" i="2"/>
  <c r="G298" i="2"/>
  <c r="F298" i="2"/>
  <c r="EG297" i="2"/>
  <c r="CM297" i="2"/>
  <c r="CK297" i="2"/>
  <c r="CI297" i="2"/>
  <c r="CE297" i="2"/>
  <c r="CC297" i="2"/>
  <c r="CA297" i="2"/>
  <c r="BW297" i="2"/>
  <c r="BU297" i="2"/>
  <c r="BS297" i="2"/>
  <c r="BO297" i="2"/>
  <c r="BM297" i="2"/>
  <c r="BK297" i="2"/>
  <c r="BG297" i="2"/>
  <c r="BE297" i="2"/>
  <c r="BC297" i="2"/>
  <c r="AY297" i="2"/>
  <c r="AW297" i="2"/>
  <c r="AU297" i="2"/>
  <c r="AQ297" i="2"/>
  <c r="AO297" i="2"/>
  <c r="AM297" i="2"/>
  <c r="AI297" i="2"/>
  <c r="AG297" i="2"/>
  <c r="AE297" i="2"/>
  <c r="AA297" i="2"/>
  <c r="Y297" i="2"/>
  <c r="W297" i="2"/>
  <c r="V297" i="2"/>
  <c r="U297" i="2"/>
  <c r="P297" i="2"/>
  <c r="K297" i="2"/>
  <c r="G297" i="2"/>
  <c r="F297" i="2"/>
  <c r="EG296" i="2"/>
  <c r="CM296" i="2"/>
  <c r="CK296" i="2"/>
  <c r="CI296" i="2"/>
  <c r="CE296" i="2"/>
  <c r="CC296" i="2"/>
  <c r="CA296" i="2"/>
  <c r="BW296" i="2"/>
  <c r="BU296" i="2"/>
  <c r="BS296" i="2"/>
  <c r="BO296" i="2"/>
  <c r="BM296" i="2"/>
  <c r="BK296" i="2"/>
  <c r="BG296" i="2"/>
  <c r="BE296" i="2"/>
  <c r="BC296" i="2"/>
  <c r="AY296" i="2"/>
  <c r="AW296" i="2"/>
  <c r="AU296" i="2"/>
  <c r="AQ296" i="2"/>
  <c r="AO296" i="2"/>
  <c r="AM296" i="2"/>
  <c r="AI296" i="2"/>
  <c r="AG296" i="2"/>
  <c r="AE296" i="2"/>
  <c r="AA296" i="2"/>
  <c r="Y296" i="2"/>
  <c r="W296" i="2"/>
  <c r="V296" i="2"/>
  <c r="U296" i="2"/>
  <c r="P296" i="2"/>
  <c r="K296" i="2"/>
  <c r="G296" i="2"/>
  <c r="F296" i="2"/>
  <c r="EG295" i="2"/>
  <c r="CM295" i="2"/>
  <c r="CK295" i="2"/>
  <c r="CI295" i="2"/>
  <c r="CE295" i="2"/>
  <c r="CC295" i="2"/>
  <c r="CA295" i="2"/>
  <c r="BW295" i="2"/>
  <c r="BU295" i="2"/>
  <c r="BS295" i="2"/>
  <c r="BO295" i="2"/>
  <c r="BM295" i="2"/>
  <c r="BK295" i="2"/>
  <c r="BG295" i="2"/>
  <c r="BE295" i="2"/>
  <c r="BC295" i="2"/>
  <c r="AY295" i="2"/>
  <c r="AW295" i="2"/>
  <c r="AU295" i="2"/>
  <c r="AQ295" i="2"/>
  <c r="AO295" i="2"/>
  <c r="AM295" i="2"/>
  <c r="AI295" i="2"/>
  <c r="AG295" i="2"/>
  <c r="AE295" i="2"/>
  <c r="AA295" i="2"/>
  <c r="Y295" i="2"/>
  <c r="W295" i="2"/>
  <c r="V295" i="2"/>
  <c r="U295" i="2"/>
  <c r="P295" i="2"/>
  <c r="K295" i="2"/>
  <c r="G295" i="2"/>
  <c r="F295" i="2"/>
  <c r="EG294" i="2"/>
  <c r="CM294" i="2"/>
  <c r="CK294" i="2"/>
  <c r="CI294" i="2"/>
  <c r="CE294" i="2"/>
  <c r="CC294" i="2"/>
  <c r="CA294" i="2"/>
  <c r="BW294" i="2"/>
  <c r="BU294" i="2"/>
  <c r="BS294" i="2"/>
  <c r="BO294" i="2"/>
  <c r="BM294" i="2"/>
  <c r="BK294" i="2"/>
  <c r="BG294" i="2"/>
  <c r="BE294" i="2"/>
  <c r="BC294" i="2"/>
  <c r="AY294" i="2"/>
  <c r="AW294" i="2"/>
  <c r="AU294" i="2"/>
  <c r="AQ294" i="2"/>
  <c r="AO294" i="2"/>
  <c r="AM294" i="2"/>
  <c r="AI294" i="2"/>
  <c r="AG294" i="2"/>
  <c r="AE294" i="2"/>
  <c r="AA294" i="2"/>
  <c r="Y294" i="2"/>
  <c r="W294" i="2"/>
  <c r="V294" i="2"/>
  <c r="U294" i="2"/>
  <c r="P294" i="2"/>
  <c r="K294" i="2"/>
  <c r="G294" i="2"/>
  <c r="F294" i="2"/>
  <c r="EG293" i="2"/>
  <c r="CM293" i="2"/>
  <c r="CK293" i="2"/>
  <c r="CI293" i="2"/>
  <c r="CE293" i="2"/>
  <c r="CC293" i="2"/>
  <c r="CA293" i="2"/>
  <c r="BW293" i="2"/>
  <c r="BU293" i="2"/>
  <c r="BS293" i="2"/>
  <c r="BO293" i="2"/>
  <c r="BM293" i="2"/>
  <c r="BK293" i="2"/>
  <c r="BG293" i="2"/>
  <c r="BE293" i="2"/>
  <c r="BC293" i="2"/>
  <c r="AY293" i="2"/>
  <c r="AW293" i="2"/>
  <c r="AU293" i="2"/>
  <c r="AQ293" i="2"/>
  <c r="AO293" i="2"/>
  <c r="AM293" i="2"/>
  <c r="AI293" i="2"/>
  <c r="AG293" i="2"/>
  <c r="AE293" i="2"/>
  <c r="AA293" i="2"/>
  <c r="Y293" i="2"/>
  <c r="W293" i="2"/>
  <c r="V293" i="2"/>
  <c r="U293" i="2"/>
  <c r="P293" i="2"/>
  <c r="K293" i="2"/>
  <c r="G293" i="2"/>
  <c r="F293" i="2"/>
  <c r="EG292" i="2"/>
  <c r="CM292" i="2"/>
  <c r="CK292" i="2"/>
  <c r="CI292" i="2"/>
  <c r="CE292" i="2"/>
  <c r="CC292" i="2"/>
  <c r="CA292" i="2"/>
  <c r="BW292" i="2"/>
  <c r="BU292" i="2"/>
  <c r="BS292" i="2"/>
  <c r="BO292" i="2"/>
  <c r="BM292" i="2"/>
  <c r="BK292" i="2"/>
  <c r="BG292" i="2"/>
  <c r="BE292" i="2"/>
  <c r="BC292" i="2"/>
  <c r="AY292" i="2"/>
  <c r="AW292" i="2"/>
  <c r="AU292" i="2"/>
  <c r="AQ292" i="2"/>
  <c r="AO292" i="2"/>
  <c r="AM292" i="2"/>
  <c r="AI292" i="2"/>
  <c r="AG292" i="2"/>
  <c r="AE292" i="2"/>
  <c r="AA292" i="2"/>
  <c r="Y292" i="2"/>
  <c r="W292" i="2"/>
  <c r="V292" i="2"/>
  <c r="U292" i="2"/>
  <c r="P292" i="2"/>
  <c r="K292" i="2"/>
  <c r="G292" i="2"/>
  <c r="F292" i="2"/>
  <c r="EG291" i="2"/>
  <c r="CM291" i="2"/>
  <c r="CK291" i="2"/>
  <c r="CI291" i="2"/>
  <c r="CE291" i="2"/>
  <c r="CC291" i="2"/>
  <c r="CA291" i="2"/>
  <c r="BW291" i="2"/>
  <c r="BU291" i="2"/>
  <c r="BS291" i="2"/>
  <c r="BO291" i="2"/>
  <c r="BM291" i="2"/>
  <c r="BK291" i="2"/>
  <c r="BG291" i="2"/>
  <c r="BE291" i="2"/>
  <c r="BC291" i="2"/>
  <c r="AY291" i="2"/>
  <c r="AW291" i="2"/>
  <c r="AU291" i="2"/>
  <c r="AQ291" i="2"/>
  <c r="AO291" i="2"/>
  <c r="AM291" i="2"/>
  <c r="AI291" i="2"/>
  <c r="AG291" i="2"/>
  <c r="AE291" i="2"/>
  <c r="AA291" i="2"/>
  <c r="Y291" i="2"/>
  <c r="W291" i="2"/>
  <c r="V291" i="2"/>
  <c r="U291" i="2"/>
  <c r="P291" i="2"/>
  <c r="K291" i="2"/>
  <c r="G291" i="2"/>
  <c r="F291" i="2"/>
  <c r="EG290" i="2"/>
  <c r="CM290" i="2"/>
  <c r="CK290" i="2"/>
  <c r="CI290" i="2"/>
  <c r="CE290" i="2"/>
  <c r="CC290" i="2"/>
  <c r="CA290" i="2"/>
  <c r="BW290" i="2"/>
  <c r="BU290" i="2"/>
  <c r="BS290" i="2"/>
  <c r="BO290" i="2"/>
  <c r="BM290" i="2"/>
  <c r="BK290" i="2"/>
  <c r="BG290" i="2"/>
  <c r="BE290" i="2"/>
  <c r="BC290" i="2"/>
  <c r="AY290" i="2"/>
  <c r="AW290" i="2"/>
  <c r="AU290" i="2"/>
  <c r="AQ290" i="2"/>
  <c r="AO290" i="2"/>
  <c r="AM290" i="2"/>
  <c r="AI290" i="2"/>
  <c r="AG290" i="2"/>
  <c r="AE290" i="2"/>
  <c r="AA290" i="2"/>
  <c r="Y290" i="2"/>
  <c r="W290" i="2"/>
  <c r="V290" i="2"/>
  <c r="U290" i="2"/>
  <c r="P290" i="2"/>
  <c r="K290" i="2"/>
  <c r="G290" i="2"/>
  <c r="F290" i="2"/>
  <c r="EG289" i="2"/>
  <c r="CM289" i="2"/>
  <c r="CK289" i="2"/>
  <c r="CI289" i="2"/>
  <c r="CE289" i="2"/>
  <c r="CC289" i="2"/>
  <c r="CA289" i="2"/>
  <c r="BW289" i="2"/>
  <c r="BU289" i="2"/>
  <c r="BS289" i="2"/>
  <c r="BO289" i="2"/>
  <c r="BM289" i="2"/>
  <c r="BK289" i="2"/>
  <c r="BG289" i="2"/>
  <c r="BE289" i="2"/>
  <c r="BC289" i="2"/>
  <c r="AY289" i="2"/>
  <c r="AW289" i="2"/>
  <c r="AU289" i="2"/>
  <c r="AQ289" i="2"/>
  <c r="AO289" i="2"/>
  <c r="AM289" i="2"/>
  <c r="AI289" i="2"/>
  <c r="AG289" i="2"/>
  <c r="AE289" i="2"/>
  <c r="AA289" i="2"/>
  <c r="Y289" i="2"/>
  <c r="W289" i="2"/>
  <c r="V289" i="2"/>
  <c r="U289" i="2"/>
  <c r="P289" i="2"/>
  <c r="K289" i="2"/>
  <c r="G289" i="2"/>
  <c r="F289" i="2"/>
  <c r="EG288" i="2"/>
  <c r="CM288" i="2"/>
  <c r="CK288" i="2"/>
  <c r="CI288" i="2"/>
  <c r="CE288" i="2"/>
  <c r="CC288" i="2"/>
  <c r="CA288" i="2"/>
  <c r="BW288" i="2"/>
  <c r="BU288" i="2"/>
  <c r="BS288" i="2"/>
  <c r="AY288" i="2"/>
  <c r="AW288" i="2"/>
  <c r="AU288" i="2"/>
  <c r="AQ288" i="2"/>
  <c r="AO288" i="2"/>
  <c r="AM288" i="2"/>
  <c r="AI288" i="2"/>
  <c r="AG288" i="2"/>
  <c r="AE288" i="2"/>
  <c r="P288" i="2"/>
  <c r="K288" i="2"/>
  <c r="F288" i="2"/>
  <c r="EG287" i="2"/>
  <c r="AY287" i="2"/>
  <c r="AW287" i="2"/>
  <c r="AU287" i="2"/>
  <c r="AQ287" i="2"/>
  <c r="AO287" i="2"/>
  <c r="AM287" i="2"/>
  <c r="AI287" i="2"/>
  <c r="AG287" i="2"/>
  <c r="AE287" i="2"/>
  <c r="P287" i="2"/>
  <c r="K287" i="2"/>
  <c r="F287" i="2"/>
  <c r="EG286" i="2"/>
  <c r="CM286" i="2"/>
  <c r="CK286" i="2"/>
  <c r="CI286" i="2"/>
  <c r="CE286" i="2"/>
  <c r="CC286" i="2"/>
  <c r="CA286" i="2"/>
  <c r="BW286" i="2"/>
  <c r="BU286" i="2"/>
  <c r="BS286" i="2"/>
  <c r="BO286" i="2"/>
  <c r="BM286" i="2"/>
  <c r="BK286" i="2"/>
  <c r="BG286" i="2"/>
  <c r="BE286" i="2"/>
  <c r="BC286" i="2"/>
  <c r="AY286" i="2"/>
  <c r="AW286" i="2"/>
  <c r="AU286" i="2"/>
  <c r="AQ286" i="2"/>
  <c r="AO286" i="2"/>
  <c r="AM286" i="2"/>
  <c r="AI286" i="2"/>
  <c r="AG286" i="2"/>
  <c r="AE286" i="2"/>
  <c r="AA286" i="2"/>
  <c r="Y286" i="2"/>
  <c r="W286" i="2"/>
  <c r="V286" i="2"/>
  <c r="U286" i="2"/>
  <c r="P286" i="2"/>
  <c r="K286" i="2"/>
  <c r="G286" i="2"/>
  <c r="F286" i="2"/>
  <c r="EG285" i="2"/>
  <c r="CM285" i="2"/>
  <c r="CK285" i="2"/>
  <c r="CI285" i="2"/>
  <c r="CE285" i="2"/>
  <c r="CC285" i="2"/>
  <c r="CA285" i="2"/>
  <c r="BW285" i="2"/>
  <c r="BU285" i="2"/>
  <c r="BS285" i="2"/>
  <c r="BO285" i="2"/>
  <c r="BM285" i="2"/>
  <c r="BK285" i="2"/>
  <c r="BG285" i="2"/>
  <c r="BE285" i="2"/>
  <c r="BC285" i="2"/>
  <c r="AY285" i="2"/>
  <c r="AW285" i="2"/>
  <c r="AU285" i="2"/>
  <c r="AQ285" i="2"/>
  <c r="AO285" i="2"/>
  <c r="AM285" i="2"/>
  <c r="AI285" i="2"/>
  <c r="AG285" i="2"/>
  <c r="AE285" i="2"/>
  <c r="AA285" i="2"/>
  <c r="Y285" i="2"/>
  <c r="W285" i="2"/>
  <c r="V285" i="2"/>
  <c r="U285" i="2"/>
  <c r="P285" i="2"/>
  <c r="K285" i="2"/>
  <c r="G285" i="2"/>
  <c r="F285" i="2"/>
  <c r="EG284" i="2"/>
  <c r="CM284" i="2"/>
  <c r="CK284" i="2"/>
  <c r="CI284" i="2"/>
  <c r="CE284" i="2"/>
  <c r="CC284" i="2"/>
  <c r="CA284" i="2"/>
  <c r="BW284" i="2"/>
  <c r="BU284" i="2"/>
  <c r="BS284" i="2"/>
  <c r="BO284" i="2"/>
  <c r="BM284" i="2"/>
  <c r="BK284" i="2"/>
  <c r="BG284" i="2"/>
  <c r="BE284" i="2"/>
  <c r="BC284" i="2"/>
  <c r="AY284" i="2"/>
  <c r="AW284" i="2"/>
  <c r="AU284" i="2"/>
  <c r="AQ284" i="2"/>
  <c r="AO284" i="2"/>
  <c r="AM284" i="2"/>
  <c r="AI284" i="2"/>
  <c r="AG284" i="2"/>
  <c r="AE284" i="2"/>
  <c r="AA284" i="2"/>
  <c r="Y284" i="2"/>
  <c r="W284" i="2"/>
  <c r="V284" i="2"/>
  <c r="U284" i="2"/>
  <c r="P284" i="2"/>
  <c r="K284" i="2"/>
  <c r="G284" i="2"/>
  <c r="F284" i="2"/>
  <c r="EG283" i="2"/>
  <c r="CM283" i="2"/>
  <c r="CK283" i="2"/>
  <c r="CI283" i="2"/>
  <c r="CE283" i="2"/>
  <c r="CC283" i="2"/>
  <c r="CA283" i="2"/>
  <c r="BW283" i="2"/>
  <c r="BU283" i="2"/>
  <c r="BS283" i="2"/>
  <c r="BO283" i="2"/>
  <c r="BM283" i="2"/>
  <c r="BK283" i="2"/>
  <c r="BG283" i="2"/>
  <c r="BE283" i="2"/>
  <c r="BC283" i="2"/>
  <c r="AY283" i="2"/>
  <c r="AW283" i="2"/>
  <c r="AU283" i="2"/>
  <c r="AQ283" i="2"/>
  <c r="AO283" i="2"/>
  <c r="AM283" i="2"/>
  <c r="AI283" i="2"/>
  <c r="AG283" i="2"/>
  <c r="AE283" i="2"/>
  <c r="AA283" i="2"/>
  <c r="Y283" i="2"/>
  <c r="W283" i="2"/>
  <c r="V283" i="2"/>
  <c r="U283" i="2"/>
  <c r="P283" i="2"/>
  <c r="K283" i="2"/>
  <c r="G283" i="2"/>
  <c r="F283" i="2"/>
  <c r="EG282" i="2"/>
  <c r="CM282" i="2"/>
  <c r="CK282" i="2"/>
  <c r="CI282" i="2"/>
  <c r="CE282" i="2"/>
  <c r="CC282" i="2"/>
  <c r="CA282" i="2"/>
  <c r="BW282" i="2"/>
  <c r="BU282" i="2"/>
  <c r="BS282" i="2"/>
  <c r="BO282" i="2"/>
  <c r="BM282" i="2"/>
  <c r="BK282" i="2"/>
  <c r="BG282" i="2"/>
  <c r="BE282" i="2"/>
  <c r="BC282" i="2"/>
  <c r="AY282" i="2"/>
  <c r="AW282" i="2"/>
  <c r="AU282" i="2"/>
  <c r="AQ282" i="2"/>
  <c r="AO282" i="2"/>
  <c r="AM282" i="2"/>
  <c r="AI282" i="2"/>
  <c r="AG282" i="2"/>
  <c r="AE282" i="2"/>
  <c r="AA282" i="2"/>
  <c r="Y282" i="2"/>
  <c r="W282" i="2"/>
  <c r="V282" i="2"/>
  <c r="U282" i="2"/>
  <c r="P282" i="2"/>
  <c r="K282" i="2"/>
  <c r="G282" i="2"/>
  <c r="F282" i="2"/>
  <c r="EG281" i="2"/>
  <c r="CM281" i="2"/>
  <c r="CK281" i="2"/>
  <c r="CI281" i="2"/>
  <c r="CE281" i="2"/>
  <c r="CC281" i="2"/>
  <c r="CA281" i="2"/>
  <c r="BW281" i="2"/>
  <c r="BU281" i="2"/>
  <c r="BS281" i="2"/>
  <c r="BO281" i="2"/>
  <c r="BM281" i="2"/>
  <c r="BK281" i="2"/>
  <c r="BG281" i="2"/>
  <c r="BE281" i="2"/>
  <c r="BC281" i="2"/>
  <c r="AY281" i="2"/>
  <c r="AW281" i="2"/>
  <c r="AU281" i="2"/>
  <c r="AQ281" i="2"/>
  <c r="AO281" i="2"/>
  <c r="AM281" i="2"/>
  <c r="AI281" i="2"/>
  <c r="AG281" i="2"/>
  <c r="AE281" i="2"/>
  <c r="AA281" i="2"/>
  <c r="Y281" i="2"/>
  <c r="W281" i="2"/>
  <c r="V281" i="2"/>
  <c r="U281" i="2"/>
  <c r="P281" i="2"/>
  <c r="K281" i="2"/>
  <c r="G281" i="2"/>
  <c r="F281" i="2"/>
  <c r="EG280" i="2"/>
  <c r="CM280" i="2"/>
  <c r="CK280" i="2"/>
  <c r="CI280" i="2"/>
  <c r="CE280" i="2"/>
  <c r="CC280" i="2"/>
  <c r="CA280" i="2"/>
  <c r="BW280" i="2"/>
  <c r="BU280" i="2"/>
  <c r="BS280" i="2"/>
  <c r="BO280" i="2"/>
  <c r="BM280" i="2"/>
  <c r="BK280" i="2"/>
  <c r="BG280" i="2"/>
  <c r="BE280" i="2"/>
  <c r="BC280" i="2"/>
  <c r="AY280" i="2"/>
  <c r="AW280" i="2"/>
  <c r="AU280" i="2"/>
  <c r="AQ280" i="2"/>
  <c r="AO280" i="2"/>
  <c r="AM280" i="2"/>
  <c r="AI280" i="2"/>
  <c r="AG280" i="2"/>
  <c r="AE280" i="2"/>
  <c r="AA280" i="2"/>
  <c r="Y280" i="2"/>
  <c r="W280" i="2"/>
  <c r="V280" i="2"/>
  <c r="U280" i="2"/>
  <c r="P280" i="2"/>
  <c r="K280" i="2"/>
  <c r="G280" i="2"/>
  <c r="F280" i="2"/>
  <c r="EG279" i="2"/>
  <c r="CM279" i="2"/>
  <c r="CK279" i="2"/>
  <c r="CI279" i="2"/>
  <c r="CE279" i="2"/>
  <c r="CC279" i="2"/>
  <c r="CA279" i="2"/>
  <c r="BW279" i="2"/>
  <c r="BU279" i="2"/>
  <c r="BS279" i="2"/>
  <c r="BO279" i="2"/>
  <c r="BM279" i="2"/>
  <c r="BK279" i="2"/>
  <c r="BG279" i="2"/>
  <c r="BE279" i="2"/>
  <c r="BC279" i="2"/>
  <c r="AY279" i="2"/>
  <c r="AW279" i="2"/>
  <c r="AU279" i="2"/>
  <c r="AQ279" i="2"/>
  <c r="AO279" i="2"/>
  <c r="AM279" i="2"/>
  <c r="AI279" i="2"/>
  <c r="AG279" i="2"/>
  <c r="AE279" i="2"/>
  <c r="AA279" i="2"/>
  <c r="Y279" i="2"/>
  <c r="W279" i="2"/>
  <c r="V279" i="2"/>
  <c r="U279" i="2"/>
  <c r="P279" i="2"/>
  <c r="K279" i="2"/>
  <c r="G279" i="2"/>
  <c r="F279" i="2"/>
  <c r="EG278" i="2"/>
  <c r="CM278" i="2"/>
  <c r="CK278" i="2"/>
  <c r="CI278" i="2"/>
  <c r="CE278" i="2"/>
  <c r="CC278" i="2"/>
  <c r="CA278" i="2"/>
  <c r="BW278" i="2"/>
  <c r="BU278" i="2"/>
  <c r="BS278" i="2"/>
  <c r="BO278" i="2"/>
  <c r="BM278" i="2"/>
  <c r="BK278" i="2"/>
  <c r="BG278" i="2"/>
  <c r="BE278" i="2"/>
  <c r="BC278" i="2"/>
  <c r="AY278" i="2"/>
  <c r="AW278" i="2"/>
  <c r="AU278" i="2"/>
  <c r="AQ278" i="2"/>
  <c r="AO278" i="2"/>
  <c r="AM278" i="2"/>
  <c r="AI278" i="2"/>
  <c r="AG278" i="2"/>
  <c r="AE278" i="2"/>
  <c r="AA278" i="2"/>
  <c r="Y278" i="2"/>
  <c r="W278" i="2"/>
  <c r="V278" i="2"/>
  <c r="U278" i="2"/>
  <c r="P278" i="2"/>
  <c r="K278" i="2"/>
  <c r="G278" i="2"/>
  <c r="F278" i="2"/>
  <c r="EG277" i="2"/>
  <c r="CM277" i="2"/>
  <c r="CK277" i="2"/>
  <c r="CI277" i="2"/>
  <c r="CE277" i="2"/>
  <c r="CC277" i="2"/>
  <c r="CA277" i="2"/>
  <c r="BW277" i="2"/>
  <c r="BU277" i="2"/>
  <c r="BS277" i="2"/>
  <c r="BO277" i="2"/>
  <c r="BM277" i="2"/>
  <c r="BK277" i="2"/>
  <c r="BG277" i="2"/>
  <c r="BE277" i="2"/>
  <c r="BC277" i="2"/>
  <c r="AY277" i="2"/>
  <c r="AW277" i="2"/>
  <c r="AU277" i="2"/>
  <c r="AQ277" i="2"/>
  <c r="AO277" i="2"/>
  <c r="AM277" i="2"/>
  <c r="AI277" i="2"/>
  <c r="AG277" i="2"/>
  <c r="AE277" i="2"/>
  <c r="AA277" i="2"/>
  <c r="Y277" i="2"/>
  <c r="W277" i="2"/>
  <c r="V277" i="2"/>
  <c r="U277" i="2"/>
  <c r="P277" i="2"/>
  <c r="K277" i="2"/>
  <c r="G277" i="2"/>
  <c r="F277" i="2"/>
  <c r="EG276" i="2"/>
  <c r="CM276" i="2"/>
  <c r="CK276" i="2"/>
  <c r="CI276" i="2"/>
  <c r="CE276" i="2"/>
  <c r="CC276" i="2"/>
  <c r="CA276" i="2"/>
  <c r="BW276" i="2"/>
  <c r="BU276" i="2"/>
  <c r="BS276" i="2"/>
  <c r="BO276" i="2"/>
  <c r="BM276" i="2"/>
  <c r="BK276" i="2"/>
  <c r="BG276" i="2"/>
  <c r="BE276" i="2"/>
  <c r="BC276" i="2"/>
  <c r="AY276" i="2"/>
  <c r="AW276" i="2"/>
  <c r="AU276" i="2"/>
  <c r="AQ276" i="2"/>
  <c r="AO276" i="2"/>
  <c r="AM276" i="2"/>
  <c r="AI276" i="2"/>
  <c r="AG276" i="2"/>
  <c r="AE276" i="2"/>
  <c r="AA276" i="2"/>
  <c r="Y276" i="2"/>
  <c r="W276" i="2"/>
  <c r="V276" i="2"/>
  <c r="U276" i="2"/>
  <c r="P276" i="2"/>
  <c r="K276" i="2"/>
  <c r="G276" i="2"/>
  <c r="F276" i="2"/>
  <c r="EG275" i="2"/>
  <c r="CM275" i="2"/>
  <c r="CK275" i="2"/>
  <c r="CI275" i="2"/>
  <c r="CE275" i="2"/>
  <c r="CC275" i="2"/>
  <c r="CA275" i="2"/>
  <c r="BW275" i="2"/>
  <c r="BU275" i="2"/>
  <c r="BS275" i="2"/>
  <c r="BO275" i="2"/>
  <c r="BM275" i="2"/>
  <c r="BK275" i="2"/>
  <c r="BG275" i="2"/>
  <c r="BE275" i="2"/>
  <c r="BC275" i="2"/>
  <c r="AY275" i="2"/>
  <c r="AW275" i="2"/>
  <c r="AU275" i="2"/>
  <c r="AQ275" i="2"/>
  <c r="AO275" i="2"/>
  <c r="AM275" i="2"/>
  <c r="AI275" i="2"/>
  <c r="AG275" i="2"/>
  <c r="AE275" i="2"/>
  <c r="AA275" i="2"/>
  <c r="Y275" i="2"/>
  <c r="W275" i="2"/>
  <c r="V275" i="2"/>
  <c r="U275" i="2"/>
  <c r="P275" i="2"/>
  <c r="K275" i="2"/>
  <c r="G275" i="2"/>
  <c r="F275" i="2"/>
  <c r="EG274" i="2"/>
  <c r="CM274" i="2"/>
  <c r="CK274" i="2"/>
  <c r="CI274" i="2"/>
  <c r="CE274" i="2"/>
  <c r="CC274" i="2"/>
  <c r="CA274" i="2"/>
  <c r="BW274" i="2"/>
  <c r="BU274" i="2"/>
  <c r="BS274" i="2"/>
  <c r="AY274" i="2"/>
  <c r="AW274" i="2"/>
  <c r="AU274" i="2"/>
  <c r="AQ274" i="2"/>
  <c r="AO274" i="2"/>
  <c r="AM274" i="2"/>
  <c r="AI274" i="2"/>
  <c r="AG274" i="2"/>
  <c r="AE274" i="2"/>
  <c r="P274" i="2"/>
  <c r="K274" i="2"/>
  <c r="F274" i="2"/>
  <c r="EG273" i="2"/>
  <c r="CM273" i="2"/>
  <c r="CK273" i="2"/>
  <c r="CI273" i="2"/>
  <c r="CE273" i="2"/>
  <c r="CC273" i="2"/>
  <c r="CA273" i="2"/>
  <c r="BW273" i="2"/>
  <c r="BU273" i="2"/>
  <c r="BS273" i="2"/>
  <c r="BO273" i="2"/>
  <c r="BM273" i="2"/>
  <c r="BK273" i="2"/>
  <c r="BG273" i="2"/>
  <c r="BE273" i="2"/>
  <c r="BC273" i="2"/>
  <c r="AY273" i="2"/>
  <c r="AW273" i="2"/>
  <c r="AU273" i="2"/>
  <c r="AQ273" i="2"/>
  <c r="AO273" i="2"/>
  <c r="AM273" i="2"/>
  <c r="AI273" i="2"/>
  <c r="AG273" i="2"/>
  <c r="AE273" i="2"/>
  <c r="AA273" i="2"/>
  <c r="Y273" i="2"/>
  <c r="W273" i="2"/>
  <c r="V273" i="2"/>
  <c r="U273" i="2"/>
  <c r="P273" i="2"/>
  <c r="K273" i="2"/>
  <c r="G273" i="2"/>
  <c r="F273" i="2"/>
  <c r="EG272" i="2"/>
  <c r="CM272" i="2"/>
  <c r="CK272" i="2"/>
  <c r="CI272" i="2"/>
  <c r="CE272" i="2"/>
  <c r="CC272" i="2"/>
  <c r="CA272" i="2"/>
  <c r="BW272" i="2"/>
  <c r="BU272" i="2"/>
  <c r="BS272" i="2"/>
  <c r="BO272" i="2"/>
  <c r="BM272" i="2"/>
  <c r="BK272" i="2"/>
  <c r="BG272" i="2"/>
  <c r="BE272" i="2"/>
  <c r="BC272" i="2"/>
  <c r="AY272" i="2"/>
  <c r="AW272" i="2"/>
  <c r="AU272" i="2"/>
  <c r="AQ272" i="2"/>
  <c r="AO272" i="2"/>
  <c r="AM272" i="2"/>
  <c r="AI272" i="2"/>
  <c r="AG272" i="2"/>
  <c r="AE272" i="2"/>
  <c r="AA272" i="2"/>
  <c r="Y272" i="2"/>
  <c r="W272" i="2"/>
  <c r="V272" i="2"/>
  <c r="U272" i="2"/>
  <c r="P272" i="2"/>
  <c r="K272" i="2"/>
  <c r="G272" i="2"/>
  <c r="F272" i="2"/>
  <c r="EG271" i="2"/>
  <c r="CM271" i="2"/>
  <c r="CK271" i="2"/>
  <c r="CI271" i="2"/>
  <c r="CE271" i="2"/>
  <c r="CC271" i="2"/>
  <c r="CA271" i="2"/>
  <c r="BW271" i="2"/>
  <c r="BU271" i="2"/>
  <c r="BS271" i="2"/>
  <c r="BO271" i="2"/>
  <c r="BM271" i="2"/>
  <c r="BK271" i="2"/>
  <c r="BG271" i="2"/>
  <c r="BE271" i="2"/>
  <c r="BC271" i="2"/>
  <c r="AY271" i="2"/>
  <c r="AW271" i="2"/>
  <c r="AU271" i="2"/>
  <c r="AQ271" i="2"/>
  <c r="AO271" i="2"/>
  <c r="AM271" i="2"/>
  <c r="AI271" i="2"/>
  <c r="AG271" i="2"/>
  <c r="AE271" i="2"/>
  <c r="AA271" i="2"/>
  <c r="Y271" i="2"/>
  <c r="W271" i="2"/>
  <c r="V271" i="2"/>
  <c r="U271" i="2"/>
  <c r="P271" i="2"/>
  <c r="K271" i="2"/>
  <c r="G271" i="2"/>
  <c r="F271" i="2"/>
  <c r="EG270" i="2"/>
  <c r="CM270" i="2"/>
  <c r="CK270" i="2"/>
  <c r="CI270" i="2"/>
  <c r="CE270" i="2"/>
  <c r="CC270" i="2"/>
  <c r="CA270" i="2"/>
  <c r="BW270" i="2"/>
  <c r="BU270" i="2"/>
  <c r="BS270" i="2"/>
  <c r="BO270" i="2"/>
  <c r="BM270" i="2"/>
  <c r="BK270" i="2"/>
  <c r="BG270" i="2"/>
  <c r="BE270" i="2"/>
  <c r="BC270" i="2"/>
  <c r="AY270" i="2"/>
  <c r="AW270" i="2"/>
  <c r="AU270" i="2"/>
  <c r="AQ270" i="2"/>
  <c r="AO270" i="2"/>
  <c r="AM270" i="2"/>
  <c r="AI270" i="2"/>
  <c r="AG270" i="2"/>
  <c r="AE270" i="2"/>
  <c r="AA270" i="2"/>
  <c r="Y270" i="2"/>
  <c r="W270" i="2"/>
  <c r="V270" i="2"/>
  <c r="U270" i="2"/>
  <c r="P270" i="2"/>
  <c r="K270" i="2"/>
  <c r="G270" i="2"/>
  <c r="F270" i="2"/>
  <c r="EG269" i="2"/>
  <c r="CM269" i="2"/>
  <c r="CK269" i="2"/>
  <c r="CI269" i="2"/>
  <c r="CE269" i="2"/>
  <c r="CC269" i="2"/>
  <c r="CA269" i="2"/>
  <c r="BW269" i="2"/>
  <c r="BU269" i="2"/>
  <c r="BS269" i="2"/>
  <c r="BO269" i="2"/>
  <c r="BM269" i="2"/>
  <c r="BK269" i="2"/>
  <c r="BG269" i="2"/>
  <c r="BE269" i="2"/>
  <c r="BC269" i="2"/>
  <c r="AY269" i="2"/>
  <c r="AW269" i="2"/>
  <c r="AU269" i="2"/>
  <c r="AQ269" i="2"/>
  <c r="AO269" i="2"/>
  <c r="AM269" i="2"/>
  <c r="AI269" i="2"/>
  <c r="AG269" i="2"/>
  <c r="AE269" i="2"/>
  <c r="AA269" i="2"/>
  <c r="Y269" i="2"/>
  <c r="W269" i="2"/>
  <c r="V269" i="2"/>
  <c r="U269" i="2"/>
  <c r="P269" i="2"/>
  <c r="K269" i="2"/>
  <c r="G269" i="2"/>
  <c r="F269" i="2"/>
  <c r="EG268" i="2"/>
  <c r="CM268" i="2"/>
  <c r="CK268" i="2"/>
  <c r="CI268" i="2"/>
  <c r="CE268" i="2"/>
  <c r="CC268" i="2"/>
  <c r="CA268" i="2"/>
  <c r="BW268" i="2"/>
  <c r="BU268" i="2"/>
  <c r="BS268" i="2"/>
  <c r="BO268" i="2"/>
  <c r="BM268" i="2"/>
  <c r="BK268" i="2"/>
  <c r="BG268" i="2"/>
  <c r="BE268" i="2"/>
  <c r="BC268" i="2"/>
  <c r="AY268" i="2"/>
  <c r="AW268" i="2"/>
  <c r="AU268" i="2"/>
  <c r="AQ268" i="2"/>
  <c r="AO268" i="2"/>
  <c r="AM268" i="2"/>
  <c r="AI268" i="2"/>
  <c r="AG268" i="2"/>
  <c r="AE268" i="2"/>
  <c r="AA268" i="2"/>
  <c r="Y268" i="2"/>
  <c r="W268" i="2"/>
  <c r="V268" i="2"/>
  <c r="U268" i="2"/>
  <c r="P268" i="2"/>
  <c r="K268" i="2"/>
  <c r="G268" i="2"/>
  <c r="F268" i="2"/>
  <c r="EG267" i="2"/>
  <c r="CM267" i="2"/>
  <c r="CK267" i="2"/>
  <c r="CI267" i="2"/>
  <c r="CE267" i="2"/>
  <c r="CC267" i="2"/>
  <c r="CA267" i="2"/>
  <c r="BW267" i="2"/>
  <c r="BU267" i="2"/>
  <c r="BS267" i="2"/>
  <c r="BO267" i="2"/>
  <c r="BM267" i="2"/>
  <c r="BK267" i="2"/>
  <c r="BG267" i="2"/>
  <c r="BE267" i="2"/>
  <c r="BC267" i="2"/>
  <c r="AY267" i="2"/>
  <c r="AW267" i="2"/>
  <c r="AU267" i="2"/>
  <c r="AQ267" i="2"/>
  <c r="AO267" i="2"/>
  <c r="AM267" i="2"/>
  <c r="AI267" i="2"/>
  <c r="AG267" i="2"/>
  <c r="AE267" i="2"/>
  <c r="AA267" i="2"/>
  <c r="Y267" i="2"/>
  <c r="W267" i="2"/>
  <c r="V267" i="2"/>
  <c r="U267" i="2"/>
  <c r="P267" i="2"/>
  <c r="K267" i="2"/>
  <c r="G267" i="2"/>
  <c r="F267" i="2"/>
  <c r="EG266" i="2"/>
  <c r="CM266" i="2"/>
  <c r="CK266" i="2"/>
  <c r="CI266" i="2"/>
  <c r="CE266" i="2"/>
  <c r="CC266" i="2"/>
  <c r="CA266" i="2"/>
  <c r="BW266" i="2"/>
  <c r="BU266" i="2"/>
  <c r="BS266" i="2"/>
  <c r="BO266" i="2"/>
  <c r="BM266" i="2"/>
  <c r="BK266" i="2"/>
  <c r="BG266" i="2"/>
  <c r="BE266" i="2"/>
  <c r="BC266" i="2"/>
  <c r="AY266" i="2"/>
  <c r="AW266" i="2"/>
  <c r="AU266" i="2"/>
  <c r="AQ266" i="2"/>
  <c r="AO266" i="2"/>
  <c r="AM266" i="2"/>
  <c r="AI266" i="2"/>
  <c r="AG266" i="2"/>
  <c r="AE266" i="2"/>
  <c r="AA266" i="2"/>
  <c r="Y266" i="2"/>
  <c r="W266" i="2"/>
  <c r="V266" i="2"/>
  <c r="U266" i="2"/>
  <c r="P266" i="2"/>
  <c r="K266" i="2"/>
  <c r="G266" i="2"/>
  <c r="F266" i="2"/>
  <c r="EG265" i="2"/>
  <c r="CM265" i="2"/>
  <c r="CK265" i="2"/>
  <c r="CI265" i="2"/>
  <c r="CE265" i="2"/>
  <c r="CC265" i="2"/>
  <c r="CA265" i="2"/>
  <c r="BW265" i="2"/>
  <c r="BU265" i="2"/>
  <c r="BS265" i="2"/>
  <c r="BO265" i="2"/>
  <c r="BM265" i="2"/>
  <c r="BK265" i="2"/>
  <c r="BG265" i="2"/>
  <c r="BE265" i="2"/>
  <c r="BC265" i="2"/>
  <c r="AY265" i="2"/>
  <c r="AW265" i="2"/>
  <c r="AU265" i="2"/>
  <c r="AQ265" i="2"/>
  <c r="AO265" i="2"/>
  <c r="AM265" i="2"/>
  <c r="AI265" i="2"/>
  <c r="AG265" i="2"/>
  <c r="AE265" i="2"/>
  <c r="AA265" i="2"/>
  <c r="Y265" i="2"/>
  <c r="W265" i="2"/>
  <c r="V265" i="2"/>
  <c r="U265" i="2"/>
  <c r="P265" i="2"/>
  <c r="K265" i="2"/>
  <c r="G265" i="2"/>
  <c r="F265" i="2"/>
  <c r="EG264" i="2"/>
  <c r="CM264" i="2"/>
  <c r="CK264" i="2"/>
  <c r="CI264" i="2"/>
  <c r="CE264" i="2"/>
  <c r="CC264" i="2"/>
  <c r="CA264" i="2"/>
  <c r="BW264" i="2"/>
  <c r="BU264" i="2"/>
  <c r="BS264" i="2"/>
  <c r="BO264" i="2"/>
  <c r="BM264" i="2"/>
  <c r="BK264" i="2"/>
  <c r="BG264" i="2"/>
  <c r="BE264" i="2"/>
  <c r="BC264" i="2"/>
  <c r="AY264" i="2"/>
  <c r="AW264" i="2"/>
  <c r="AU264" i="2"/>
  <c r="AQ264" i="2"/>
  <c r="AO264" i="2"/>
  <c r="AM264" i="2"/>
  <c r="AI264" i="2"/>
  <c r="AG264" i="2"/>
  <c r="AE264" i="2"/>
  <c r="AA264" i="2"/>
  <c r="Y264" i="2"/>
  <c r="W264" i="2"/>
  <c r="V264" i="2"/>
  <c r="U264" i="2"/>
  <c r="P264" i="2"/>
  <c r="K264" i="2"/>
  <c r="G264" i="2"/>
  <c r="F264" i="2"/>
  <c r="EG263" i="2"/>
  <c r="CM263" i="2"/>
  <c r="CK263" i="2"/>
  <c r="CI263" i="2"/>
  <c r="CE263" i="2"/>
  <c r="CC263" i="2"/>
  <c r="CA263" i="2"/>
  <c r="BW263" i="2"/>
  <c r="BU263" i="2"/>
  <c r="BS263" i="2"/>
  <c r="BO263" i="2"/>
  <c r="BM263" i="2"/>
  <c r="BK263" i="2"/>
  <c r="BG263" i="2"/>
  <c r="BE263" i="2"/>
  <c r="BC263" i="2"/>
  <c r="AY263" i="2"/>
  <c r="AW263" i="2"/>
  <c r="AU263" i="2"/>
  <c r="AQ263" i="2"/>
  <c r="AO263" i="2"/>
  <c r="AM263" i="2"/>
  <c r="AI263" i="2"/>
  <c r="AG263" i="2"/>
  <c r="AE263" i="2"/>
  <c r="AA263" i="2"/>
  <c r="Y263" i="2"/>
  <c r="W263" i="2"/>
  <c r="V263" i="2"/>
  <c r="U263" i="2"/>
  <c r="P263" i="2"/>
  <c r="K263" i="2"/>
  <c r="G263" i="2"/>
  <c r="F263" i="2"/>
  <c r="EG262" i="2"/>
  <c r="CM262" i="2"/>
  <c r="CK262" i="2"/>
  <c r="CI262" i="2"/>
  <c r="CE262" i="2"/>
  <c r="CC262" i="2"/>
  <c r="CA262" i="2"/>
  <c r="BW262" i="2"/>
  <c r="BU262" i="2"/>
  <c r="BS262" i="2"/>
  <c r="BO262" i="2"/>
  <c r="BM262" i="2"/>
  <c r="BK262" i="2"/>
  <c r="BG262" i="2"/>
  <c r="BE262" i="2"/>
  <c r="BC262" i="2"/>
  <c r="AY262" i="2"/>
  <c r="AW262" i="2"/>
  <c r="AU262" i="2"/>
  <c r="AQ262" i="2"/>
  <c r="AO262" i="2"/>
  <c r="AM262" i="2"/>
  <c r="AI262" i="2"/>
  <c r="AG262" i="2"/>
  <c r="AE262" i="2"/>
  <c r="AA262" i="2"/>
  <c r="Y262" i="2"/>
  <c r="W262" i="2"/>
  <c r="V262" i="2"/>
  <c r="U262" i="2"/>
  <c r="P262" i="2"/>
  <c r="K262" i="2"/>
  <c r="G262" i="2"/>
  <c r="F262" i="2"/>
  <c r="EG261" i="2"/>
  <c r="CM261" i="2"/>
  <c r="CK261" i="2"/>
  <c r="CI261" i="2"/>
  <c r="CE261" i="2"/>
  <c r="CC261" i="2"/>
  <c r="CA261" i="2"/>
  <c r="BW261" i="2"/>
  <c r="BU261" i="2"/>
  <c r="BS261" i="2"/>
  <c r="AY261" i="2"/>
  <c r="AW261" i="2"/>
  <c r="AU261" i="2"/>
  <c r="AQ261" i="2"/>
  <c r="AO261" i="2"/>
  <c r="AM261" i="2"/>
  <c r="AI261" i="2"/>
  <c r="AG261" i="2"/>
  <c r="AE261" i="2"/>
  <c r="P261" i="2"/>
  <c r="K261" i="2"/>
  <c r="F261" i="2"/>
  <c r="EG260" i="2"/>
  <c r="CM260" i="2"/>
  <c r="CK260" i="2"/>
  <c r="CI260" i="2"/>
  <c r="CE260" i="2"/>
  <c r="CC260" i="2"/>
  <c r="CA260" i="2"/>
  <c r="BW260" i="2"/>
  <c r="BU260" i="2"/>
  <c r="BS260" i="2"/>
  <c r="BO260" i="2"/>
  <c r="BM260" i="2"/>
  <c r="BK260" i="2"/>
  <c r="BG260" i="2"/>
  <c r="BE260" i="2"/>
  <c r="BC260" i="2"/>
  <c r="AY260" i="2"/>
  <c r="AW260" i="2"/>
  <c r="AU260" i="2"/>
  <c r="AQ260" i="2"/>
  <c r="AO260" i="2"/>
  <c r="AM260" i="2"/>
  <c r="AI260" i="2"/>
  <c r="AG260" i="2"/>
  <c r="AE260" i="2"/>
  <c r="AA260" i="2"/>
  <c r="Y260" i="2"/>
  <c r="W260" i="2"/>
  <c r="V260" i="2"/>
  <c r="U260" i="2"/>
  <c r="P260" i="2"/>
  <c r="K260" i="2"/>
  <c r="G260" i="2"/>
  <c r="F260" i="2"/>
  <c r="EG259" i="2"/>
  <c r="CM259" i="2"/>
  <c r="CK259" i="2"/>
  <c r="CI259" i="2"/>
  <c r="CE259" i="2"/>
  <c r="CC259" i="2"/>
  <c r="CA259" i="2"/>
  <c r="BW259" i="2"/>
  <c r="BU259" i="2"/>
  <c r="BS259" i="2"/>
  <c r="BO259" i="2"/>
  <c r="BM259" i="2"/>
  <c r="BK259" i="2"/>
  <c r="BG259" i="2"/>
  <c r="BE259" i="2"/>
  <c r="BC259" i="2"/>
  <c r="AY259" i="2"/>
  <c r="AW259" i="2"/>
  <c r="AU259" i="2"/>
  <c r="AQ259" i="2"/>
  <c r="AO259" i="2"/>
  <c r="AM259" i="2"/>
  <c r="AI259" i="2"/>
  <c r="AG259" i="2"/>
  <c r="AE259" i="2"/>
  <c r="AA259" i="2"/>
  <c r="Y259" i="2"/>
  <c r="W259" i="2"/>
  <c r="V259" i="2"/>
  <c r="U259" i="2"/>
  <c r="P259" i="2"/>
  <c r="K259" i="2"/>
  <c r="G259" i="2"/>
  <c r="F259" i="2"/>
  <c r="EG258" i="2"/>
  <c r="CM258" i="2"/>
  <c r="CK258" i="2"/>
  <c r="CI258" i="2"/>
  <c r="CE258" i="2"/>
  <c r="CC258" i="2"/>
  <c r="CA258" i="2"/>
  <c r="BW258" i="2"/>
  <c r="BU258" i="2"/>
  <c r="BS258" i="2"/>
  <c r="BO258" i="2"/>
  <c r="BM258" i="2"/>
  <c r="BK258" i="2"/>
  <c r="BG258" i="2"/>
  <c r="BE258" i="2"/>
  <c r="BC258" i="2"/>
  <c r="AY258" i="2"/>
  <c r="AW258" i="2"/>
  <c r="AU258" i="2"/>
  <c r="AQ258" i="2"/>
  <c r="AO258" i="2"/>
  <c r="AM258" i="2"/>
  <c r="AI258" i="2"/>
  <c r="AG258" i="2"/>
  <c r="AE258" i="2"/>
  <c r="AA258" i="2"/>
  <c r="Y258" i="2"/>
  <c r="W258" i="2"/>
  <c r="V258" i="2"/>
  <c r="U258" i="2"/>
  <c r="P258" i="2"/>
  <c r="K258" i="2"/>
  <c r="G258" i="2"/>
  <c r="F258" i="2"/>
  <c r="EG257" i="2"/>
  <c r="CM257" i="2"/>
  <c r="CK257" i="2"/>
  <c r="CI257" i="2"/>
  <c r="CE257" i="2"/>
  <c r="CC257" i="2"/>
  <c r="CA257" i="2"/>
  <c r="BW257" i="2"/>
  <c r="BU257" i="2"/>
  <c r="BS257" i="2"/>
  <c r="BO257" i="2"/>
  <c r="BM257" i="2"/>
  <c r="BK257" i="2"/>
  <c r="BG257" i="2"/>
  <c r="BE257" i="2"/>
  <c r="BC257" i="2"/>
  <c r="AY257" i="2"/>
  <c r="AW257" i="2"/>
  <c r="AU257" i="2"/>
  <c r="AQ257" i="2"/>
  <c r="AO257" i="2"/>
  <c r="AM257" i="2"/>
  <c r="AI257" i="2"/>
  <c r="AG257" i="2"/>
  <c r="AE257" i="2"/>
  <c r="AA257" i="2"/>
  <c r="Y257" i="2"/>
  <c r="W257" i="2"/>
  <c r="V257" i="2"/>
  <c r="U257" i="2"/>
  <c r="P257" i="2"/>
  <c r="K257" i="2"/>
  <c r="G257" i="2"/>
  <c r="F257" i="2"/>
  <c r="EG256" i="2"/>
  <c r="CM256" i="2"/>
  <c r="CK256" i="2"/>
  <c r="CI256" i="2"/>
  <c r="CE256" i="2"/>
  <c r="CC256" i="2"/>
  <c r="CA256" i="2"/>
  <c r="BW256" i="2"/>
  <c r="BU256" i="2"/>
  <c r="BS256" i="2"/>
  <c r="BO256" i="2"/>
  <c r="BM256" i="2"/>
  <c r="BK256" i="2"/>
  <c r="BG256" i="2"/>
  <c r="BE256" i="2"/>
  <c r="BC256" i="2"/>
  <c r="AY256" i="2"/>
  <c r="AW256" i="2"/>
  <c r="AU256" i="2"/>
  <c r="AQ256" i="2"/>
  <c r="AO256" i="2"/>
  <c r="AM256" i="2"/>
  <c r="AI256" i="2"/>
  <c r="AG256" i="2"/>
  <c r="AE256" i="2"/>
  <c r="AA256" i="2"/>
  <c r="Y256" i="2"/>
  <c r="W256" i="2"/>
  <c r="V256" i="2"/>
  <c r="U256" i="2"/>
  <c r="P256" i="2"/>
  <c r="K256" i="2"/>
  <c r="G256" i="2"/>
  <c r="F256" i="2"/>
  <c r="EG255" i="2"/>
  <c r="CM255" i="2"/>
  <c r="CK255" i="2"/>
  <c r="CI255" i="2"/>
  <c r="CE255" i="2"/>
  <c r="CC255" i="2"/>
  <c r="CA255" i="2"/>
  <c r="BW255" i="2"/>
  <c r="BU255" i="2"/>
  <c r="BS255" i="2"/>
  <c r="BO255" i="2"/>
  <c r="BM255" i="2"/>
  <c r="BK255" i="2"/>
  <c r="BG255" i="2"/>
  <c r="BE255" i="2"/>
  <c r="BC255" i="2"/>
  <c r="AY255" i="2"/>
  <c r="AW255" i="2"/>
  <c r="AU255" i="2"/>
  <c r="AQ255" i="2"/>
  <c r="AO255" i="2"/>
  <c r="AM255" i="2"/>
  <c r="AI255" i="2"/>
  <c r="AG255" i="2"/>
  <c r="AE255" i="2"/>
  <c r="AA255" i="2"/>
  <c r="Y255" i="2"/>
  <c r="W255" i="2"/>
  <c r="V255" i="2"/>
  <c r="U255" i="2"/>
  <c r="P255" i="2"/>
  <c r="K255" i="2"/>
  <c r="G255" i="2"/>
  <c r="F255" i="2"/>
  <c r="EG254" i="2"/>
  <c r="CM254" i="2"/>
  <c r="CK254" i="2"/>
  <c r="CI254" i="2"/>
  <c r="CE254" i="2"/>
  <c r="CC254" i="2"/>
  <c r="CA254" i="2"/>
  <c r="BW254" i="2"/>
  <c r="BU254" i="2"/>
  <c r="BS254" i="2"/>
  <c r="BO254" i="2"/>
  <c r="BM254" i="2"/>
  <c r="BK254" i="2"/>
  <c r="BG254" i="2"/>
  <c r="BE254" i="2"/>
  <c r="BC254" i="2"/>
  <c r="AY254" i="2"/>
  <c r="AW254" i="2"/>
  <c r="AU254" i="2"/>
  <c r="AQ254" i="2"/>
  <c r="AO254" i="2"/>
  <c r="AM254" i="2"/>
  <c r="AI254" i="2"/>
  <c r="AG254" i="2"/>
  <c r="AE254" i="2"/>
  <c r="AA254" i="2"/>
  <c r="Y254" i="2"/>
  <c r="W254" i="2"/>
  <c r="V254" i="2"/>
  <c r="U254" i="2"/>
  <c r="P254" i="2"/>
  <c r="K254" i="2"/>
  <c r="G254" i="2"/>
  <c r="F254" i="2"/>
  <c r="EG253" i="2"/>
  <c r="CM253" i="2"/>
  <c r="CK253" i="2"/>
  <c r="CI253" i="2"/>
  <c r="CE253" i="2"/>
  <c r="CC253" i="2"/>
  <c r="CA253" i="2"/>
  <c r="BW253" i="2"/>
  <c r="BU253" i="2"/>
  <c r="BS253" i="2"/>
  <c r="BO253" i="2"/>
  <c r="BM253" i="2"/>
  <c r="BK253" i="2"/>
  <c r="BG253" i="2"/>
  <c r="BE253" i="2"/>
  <c r="BC253" i="2"/>
  <c r="AY253" i="2"/>
  <c r="AW253" i="2"/>
  <c r="AU253" i="2"/>
  <c r="AQ253" i="2"/>
  <c r="AO253" i="2"/>
  <c r="AM253" i="2"/>
  <c r="AI253" i="2"/>
  <c r="AG253" i="2"/>
  <c r="AE253" i="2"/>
  <c r="AA253" i="2"/>
  <c r="Y253" i="2"/>
  <c r="W253" i="2"/>
  <c r="V253" i="2"/>
  <c r="U253" i="2"/>
  <c r="P253" i="2"/>
  <c r="K253" i="2"/>
  <c r="G253" i="2"/>
  <c r="F253" i="2"/>
  <c r="EG252" i="2"/>
  <c r="CM252" i="2"/>
  <c r="CK252" i="2"/>
  <c r="CI252" i="2"/>
  <c r="CE252" i="2"/>
  <c r="CC252" i="2"/>
  <c r="CA252" i="2"/>
  <c r="BW252" i="2"/>
  <c r="BU252" i="2"/>
  <c r="BS252" i="2"/>
  <c r="BO252" i="2"/>
  <c r="BM252" i="2"/>
  <c r="BK252" i="2"/>
  <c r="BG252" i="2"/>
  <c r="BE252" i="2"/>
  <c r="BC252" i="2"/>
  <c r="AY252" i="2"/>
  <c r="AW252" i="2"/>
  <c r="AU252" i="2"/>
  <c r="AQ252" i="2"/>
  <c r="AO252" i="2"/>
  <c r="AM252" i="2"/>
  <c r="AI252" i="2"/>
  <c r="AG252" i="2"/>
  <c r="AE252" i="2"/>
  <c r="AA252" i="2"/>
  <c r="Y252" i="2"/>
  <c r="W252" i="2"/>
  <c r="V252" i="2"/>
  <c r="U252" i="2"/>
  <c r="P252" i="2"/>
  <c r="K252" i="2"/>
  <c r="G252" i="2"/>
  <c r="F252" i="2"/>
  <c r="EG251" i="2"/>
  <c r="CM251" i="2"/>
  <c r="CK251" i="2"/>
  <c r="CI251" i="2"/>
  <c r="CE251" i="2"/>
  <c r="CC251" i="2"/>
  <c r="CA251" i="2"/>
  <c r="BW251" i="2"/>
  <c r="BU251" i="2"/>
  <c r="BS251" i="2"/>
  <c r="BO251" i="2"/>
  <c r="BM251" i="2"/>
  <c r="BK251" i="2"/>
  <c r="BG251" i="2"/>
  <c r="BE251" i="2"/>
  <c r="BC251" i="2"/>
  <c r="AY251" i="2"/>
  <c r="AW251" i="2"/>
  <c r="AU251" i="2"/>
  <c r="AQ251" i="2"/>
  <c r="AO251" i="2"/>
  <c r="AM251" i="2"/>
  <c r="AI251" i="2"/>
  <c r="AG251" i="2"/>
  <c r="AE251" i="2"/>
  <c r="AA251" i="2"/>
  <c r="Y251" i="2"/>
  <c r="W251" i="2"/>
  <c r="V251" i="2"/>
  <c r="U251" i="2"/>
  <c r="P251" i="2"/>
  <c r="K251" i="2"/>
  <c r="G251" i="2"/>
  <c r="F251" i="2"/>
  <c r="EG250" i="2"/>
  <c r="CM250" i="2"/>
  <c r="CK250" i="2"/>
  <c r="CI250" i="2"/>
  <c r="CE250" i="2"/>
  <c r="CC250" i="2"/>
  <c r="CA250" i="2"/>
  <c r="BW250" i="2"/>
  <c r="BU250" i="2"/>
  <c r="BS250" i="2"/>
  <c r="BO250" i="2"/>
  <c r="BM250" i="2"/>
  <c r="BK250" i="2"/>
  <c r="BG250" i="2"/>
  <c r="BE250" i="2"/>
  <c r="BC250" i="2"/>
  <c r="AY250" i="2"/>
  <c r="AW250" i="2"/>
  <c r="AU250" i="2"/>
  <c r="AQ250" i="2"/>
  <c r="AO250" i="2"/>
  <c r="AM250" i="2"/>
  <c r="AI250" i="2"/>
  <c r="AG250" i="2"/>
  <c r="AE250" i="2"/>
  <c r="AA250" i="2"/>
  <c r="Y250" i="2"/>
  <c r="W250" i="2"/>
  <c r="V250" i="2"/>
  <c r="U250" i="2"/>
  <c r="P250" i="2"/>
  <c r="K250" i="2"/>
  <c r="G250" i="2"/>
  <c r="F250" i="2"/>
  <c r="EG249" i="2"/>
  <c r="CM249" i="2"/>
  <c r="CK249" i="2"/>
  <c r="CI249" i="2"/>
  <c r="CE249" i="2"/>
  <c r="CC249" i="2"/>
  <c r="CA249" i="2"/>
  <c r="BW249" i="2"/>
  <c r="BU249" i="2"/>
  <c r="BS249" i="2"/>
  <c r="BO249" i="2"/>
  <c r="BM249" i="2"/>
  <c r="BK249" i="2"/>
  <c r="BG249" i="2"/>
  <c r="BE249" i="2"/>
  <c r="BC249" i="2"/>
  <c r="AY249" i="2"/>
  <c r="AW249" i="2"/>
  <c r="AU249" i="2"/>
  <c r="AQ249" i="2"/>
  <c r="AO249" i="2"/>
  <c r="AM249" i="2"/>
  <c r="AI249" i="2"/>
  <c r="AG249" i="2"/>
  <c r="AE249" i="2"/>
  <c r="AA249" i="2"/>
  <c r="Y249" i="2"/>
  <c r="W249" i="2"/>
  <c r="V249" i="2"/>
  <c r="U249" i="2"/>
  <c r="P249" i="2"/>
  <c r="K249" i="2"/>
  <c r="G249" i="2"/>
  <c r="F249" i="2"/>
  <c r="EG248" i="2"/>
  <c r="CM248" i="2"/>
  <c r="CK248" i="2"/>
  <c r="CI248" i="2"/>
  <c r="CE248" i="2"/>
  <c r="CC248" i="2"/>
  <c r="CA248" i="2"/>
  <c r="BW248" i="2"/>
  <c r="BU248" i="2"/>
  <c r="BS248" i="2"/>
  <c r="AY248" i="2"/>
  <c r="AW248" i="2"/>
  <c r="AU248" i="2"/>
  <c r="AQ248" i="2"/>
  <c r="AO248" i="2"/>
  <c r="AM248" i="2"/>
  <c r="AI248" i="2"/>
  <c r="AG248" i="2"/>
  <c r="AE248" i="2"/>
  <c r="P248" i="2"/>
  <c r="K248" i="2"/>
  <c r="F248" i="2"/>
  <c r="EG247" i="2"/>
  <c r="CM247" i="2"/>
  <c r="CK247" i="2"/>
  <c r="CI247" i="2"/>
  <c r="CE247" i="2"/>
  <c r="CC247" i="2"/>
  <c r="CA247" i="2"/>
  <c r="BW247" i="2"/>
  <c r="BU247" i="2"/>
  <c r="BS247" i="2"/>
  <c r="BO247" i="2"/>
  <c r="BM247" i="2"/>
  <c r="BK247" i="2"/>
  <c r="BG247" i="2"/>
  <c r="BE247" i="2"/>
  <c r="BC247" i="2"/>
  <c r="AY247" i="2"/>
  <c r="AW247" i="2"/>
  <c r="AU247" i="2"/>
  <c r="AQ247" i="2"/>
  <c r="AO247" i="2"/>
  <c r="AM247" i="2"/>
  <c r="AI247" i="2"/>
  <c r="AG247" i="2"/>
  <c r="AE247" i="2"/>
  <c r="AC247" i="2"/>
  <c r="AB247" i="2"/>
  <c r="Z247" i="2"/>
  <c r="X247" i="2"/>
  <c r="P247" i="2"/>
  <c r="K247" i="2"/>
  <c r="F247" i="2"/>
  <c r="EG246" i="2"/>
  <c r="CM246" i="2"/>
  <c r="CK246" i="2"/>
  <c r="CI246" i="2"/>
  <c r="CE246" i="2"/>
  <c r="CC246" i="2"/>
  <c r="CA246" i="2"/>
  <c r="BW246" i="2"/>
  <c r="BU246" i="2"/>
  <c r="BS246" i="2"/>
  <c r="BO246" i="2"/>
  <c r="BM246" i="2"/>
  <c r="BK246" i="2"/>
  <c r="BG246" i="2"/>
  <c r="BE246" i="2"/>
  <c r="BC246" i="2"/>
  <c r="AY246" i="2"/>
  <c r="AW246" i="2"/>
  <c r="AU246" i="2"/>
  <c r="AQ246" i="2"/>
  <c r="AO246" i="2"/>
  <c r="AM246" i="2"/>
  <c r="AI246" i="2"/>
  <c r="AG246" i="2"/>
  <c r="AE246" i="2"/>
  <c r="AA246" i="2"/>
  <c r="Y246" i="2"/>
  <c r="W246" i="2"/>
  <c r="V246" i="2"/>
  <c r="U246" i="2"/>
  <c r="P246" i="2"/>
  <c r="K246" i="2"/>
  <c r="G246" i="2"/>
  <c r="F246" i="2"/>
  <c r="EG245" i="2"/>
  <c r="CM245" i="2"/>
  <c r="CK245" i="2"/>
  <c r="CI245" i="2"/>
  <c r="CE245" i="2"/>
  <c r="CC245" i="2"/>
  <c r="CA245" i="2"/>
  <c r="BW245" i="2"/>
  <c r="BU245" i="2"/>
  <c r="BS245" i="2"/>
  <c r="BO245" i="2"/>
  <c r="BM245" i="2"/>
  <c r="BK245" i="2"/>
  <c r="BG245" i="2"/>
  <c r="BE245" i="2"/>
  <c r="BC245" i="2"/>
  <c r="AY245" i="2"/>
  <c r="AW245" i="2"/>
  <c r="AU245" i="2"/>
  <c r="AQ245" i="2"/>
  <c r="AO245" i="2"/>
  <c r="AM245" i="2"/>
  <c r="AI245" i="2"/>
  <c r="AG245" i="2"/>
  <c r="AE245" i="2"/>
  <c r="AA245" i="2"/>
  <c r="Y245" i="2"/>
  <c r="W245" i="2"/>
  <c r="V245" i="2"/>
  <c r="U245" i="2"/>
  <c r="P245" i="2"/>
  <c r="K245" i="2"/>
  <c r="G245" i="2"/>
  <c r="F245" i="2"/>
  <c r="EG244" i="2"/>
  <c r="CM244" i="2"/>
  <c r="CK244" i="2"/>
  <c r="CI244" i="2"/>
  <c r="CE244" i="2"/>
  <c r="CC244" i="2"/>
  <c r="CA244" i="2"/>
  <c r="BW244" i="2"/>
  <c r="BU244" i="2"/>
  <c r="BS244" i="2"/>
  <c r="AY244" i="2"/>
  <c r="AW244" i="2"/>
  <c r="AU244" i="2"/>
  <c r="AQ244" i="2"/>
  <c r="AO244" i="2"/>
  <c r="AM244" i="2"/>
  <c r="AI244" i="2"/>
  <c r="AG244" i="2"/>
  <c r="AE244" i="2"/>
  <c r="P244" i="2"/>
  <c r="K244" i="2"/>
  <c r="F244" i="2"/>
  <c r="EG243" i="2"/>
  <c r="CM243" i="2"/>
  <c r="CK243" i="2"/>
  <c r="CI243" i="2"/>
  <c r="CE243" i="2"/>
  <c r="CC243" i="2"/>
  <c r="CA243" i="2"/>
  <c r="BW243" i="2"/>
  <c r="BU243" i="2"/>
  <c r="BS243" i="2"/>
  <c r="BO243" i="2"/>
  <c r="BM243" i="2"/>
  <c r="BK243" i="2"/>
  <c r="BG243" i="2"/>
  <c r="BE243" i="2"/>
  <c r="BC243" i="2"/>
  <c r="AY243" i="2"/>
  <c r="AW243" i="2"/>
  <c r="AU243" i="2"/>
  <c r="AQ243" i="2"/>
  <c r="AO243" i="2"/>
  <c r="AM243" i="2"/>
  <c r="AI243" i="2"/>
  <c r="AG243" i="2"/>
  <c r="AE243" i="2"/>
  <c r="AA243" i="2"/>
  <c r="Y243" i="2"/>
  <c r="W243" i="2"/>
  <c r="V243" i="2"/>
  <c r="U243" i="2"/>
  <c r="P243" i="2"/>
  <c r="K243" i="2"/>
  <c r="G243" i="2"/>
  <c r="F243" i="2"/>
  <c r="EG242" i="2"/>
  <c r="CM242" i="2"/>
  <c r="CK242" i="2"/>
  <c r="CI242" i="2"/>
  <c r="CE242" i="2"/>
  <c r="CC242" i="2"/>
  <c r="CA242" i="2"/>
  <c r="BW242" i="2"/>
  <c r="BU242" i="2"/>
  <c r="BS242" i="2"/>
  <c r="BO242" i="2"/>
  <c r="BM242" i="2"/>
  <c r="BK242" i="2"/>
  <c r="BG242" i="2"/>
  <c r="BE242" i="2"/>
  <c r="BC242" i="2"/>
  <c r="AY242" i="2"/>
  <c r="AW242" i="2"/>
  <c r="AU242" i="2"/>
  <c r="AQ242" i="2"/>
  <c r="AO242" i="2"/>
  <c r="AM242" i="2"/>
  <c r="AI242" i="2"/>
  <c r="AG242" i="2"/>
  <c r="AE242" i="2"/>
  <c r="AA242" i="2"/>
  <c r="Y242" i="2"/>
  <c r="W242" i="2"/>
  <c r="V242" i="2"/>
  <c r="U242" i="2"/>
  <c r="P242" i="2"/>
  <c r="K242" i="2"/>
  <c r="G242" i="2"/>
  <c r="F242" i="2"/>
  <c r="EG241" i="2"/>
  <c r="CM241" i="2"/>
  <c r="CK241" i="2"/>
  <c r="CI241" i="2"/>
  <c r="CE241" i="2"/>
  <c r="CC241" i="2"/>
  <c r="CA241" i="2"/>
  <c r="BW241" i="2"/>
  <c r="BU241" i="2"/>
  <c r="BS241" i="2"/>
  <c r="BO241" i="2"/>
  <c r="BM241" i="2"/>
  <c r="BK241" i="2"/>
  <c r="BG241" i="2"/>
  <c r="BE241" i="2"/>
  <c r="BC241" i="2"/>
  <c r="AY241" i="2"/>
  <c r="AW241" i="2"/>
  <c r="AU241" i="2"/>
  <c r="AQ241" i="2"/>
  <c r="AO241" i="2"/>
  <c r="AM241" i="2"/>
  <c r="AI241" i="2"/>
  <c r="AG241" i="2"/>
  <c r="AE241" i="2"/>
  <c r="AA241" i="2"/>
  <c r="Y241" i="2"/>
  <c r="W241" i="2"/>
  <c r="V241" i="2"/>
  <c r="U241" i="2"/>
  <c r="P241" i="2"/>
  <c r="K241" i="2"/>
  <c r="G241" i="2"/>
  <c r="F241" i="2"/>
  <c r="EG240" i="2"/>
  <c r="CM240" i="2"/>
  <c r="CK240" i="2"/>
  <c r="CI240" i="2"/>
  <c r="CE240" i="2"/>
  <c r="CC240" i="2"/>
  <c r="CA240" i="2"/>
  <c r="BW240" i="2"/>
  <c r="BU240" i="2"/>
  <c r="BS240" i="2"/>
  <c r="BO240" i="2"/>
  <c r="BM240" i="2"/>
  <c r="BK240" i="2"/>
  <c r="BG240" i="2"/>
  <c r="BE240" i="2"/>
  <c r="BC240" i="2"/>
  <c r="AY240" i="2"/>
  <c r="AW240" i="2"/>
  <c r="AU240" i="2"/>
  <c r="AQ240" i="2"/>
  <c r="AO240" i="2"/>
  <c r="AM240" i="2"/>
  <c r="AI240" i="2"/>
  <c r="AG240" i="2"/>
  <c r="AE240" i="2"/>
  <c r="AA240" i="2"/>
  <c r="Y240" i="2"/>
  <c r="W240" i="2"/>
  <c r="V240" i="2"/>
  <c r="U240" i="2"/>
  <c r="P240" i="2"/>
  <c r="K240" i="2"/>
  <c r="G240" i="2"/>
  <c r="F240" i="2"/>
  <c r="EG239" i="2"/>
  <c r="CM239" i="2"/>
  <c r="CK239" i="2"/>
  <c r="CI239" i="2"/>
  <c r="CE239" i="2"/>
  <c r="CC239" i="2"/>
  <c r="CA239" i="2"/>
  <c r="BW239" i="2"/>
  <c r="BU239" i="2"/>
  <c r="BS239" i="2"/>
  <c r="BO239" i="2"/>
  <c r="BM239" i="2"/>
  <c r="BK239" i="2"/>
  <c r="BG239" i="2"/>
  <c r="BE239" i="2"/>
  <c r="BC239" i="2"/>
  <c r="AY239" i="2"/>
  <c r="AW239" i="2"/>
  <c r="AU239" i="2"/>
  <c r="AQ239" i="2"/>
  <c r="AO239" i="2"/>
  <c r="AM239" i="2"/>
  <c r="AI239" i="2"/>
  <c r="AG239" i="2"/>
  <c r="AE239" i="2"/>
  <c r="AA239" i="2"/>
  <c r="Y239" i="2"/>
  <c r="W239" i="2"/>
  <c r="V239" i="2"/>
  <c r="U239" i="2"/>
  <c r="P239" i="2"/>
  <c r="K239" i="2"/>
  <c r="G239" i="2"/>
  <c r="F239" i="2"/>
  <c r="EG238" i="2"/>
  <c r="CM238" i="2"/>
  <c r="CK238" i="2"/>
  <c r="CI238" i="2"/>
  <c r="CE238" i="2"/>
  <c r="CC238" i="2"/>
  <c r="CA238" i="2"/>
  <c r="BW238" i="2"/>
  <c r="BU238" i="2"/>
  <c r="BS238" i="2"/>
  <c r="BO238" i="2"/>
  <c r="BM238" i="2"/>
  <c r="BK238" i="2"/>
  <c r="BG238" i="2"/>
  <c r="BE238" i="2"/>
  <c r="BC238" i="2"/>
  <c r="AY238" i="2"/>
  <c r="AW238" i="2"/>
  <c r="AU238" i="2"/>
  <c r="AQ238" i="2"/>
  <c r="AO238" i="2"/>
  <c r="AM238" i="2"/>
  <c r="AI238" i="2"/>
  <c r="AG238" i="2"/>
  <c r="AE238" i="2"/>
  <c r="AA238" i="2"/>
  <c r="Y238" i="2"/>
  <c r="W238" i="2"/>
  <c r="V238" i="2"/>
  <c r="U238" i="2"/>
  <c r="P238" i="2"/>
  <c r="K238" i="2"/>
  <c r="G238" i="2"/>
  <c r="F238" i="2"/>
  <c r="EG237" i="2"/>
  <c r="CM237" i="2"/>
  <c r="CK237" i="2"/>
  <c r="CI237" i="2"/>
  <c r="CE237" i="2"/>
  <c r="CC237" i="2"/>
  <c r="CA237" i="2"/>
  <c r="BW237" i="2"/>
  <c r="BU237" i="2"/>
  <c r="BS237" i="2"/>
  <c r="BO237" i="2"/>
  <c r="BM237" i="2"/>
  <c r="BK237" i="2"/>
  <c r="BG237" i="2"/>
  <c r="BE237" i="2"/>
  <c r="BC237" i="2"/>
  <c r="AY237" i="2"/>
  <c r="AW237" i="2"/>
  <c r="AU237" i="2"/>
  <c r="AQ237" i="2"/>
  <c r="AO237" i="2"/>
  <c r="AM237" i="2"/>
  <c r="AI237" i="2"/>
  <c r="AG237" i="2"/>
  <c r="AE237" i="2"/>
  <c r="AA237" i="2"/>
  <c r="Y237" i="2"/>
  <c r="W237" i="2"/>
  <c r="V237" i="2"/>
  <c r="U237" i="2"/>
  <c r="P237" i="2"/>
  <c r="K237" i="2"/>
  <c r="G237" i="2"/>
  <c r="F237" i="2"/>
  <c r="EG236" i="2"/>
  <c r="CM236" i="2"/>
  <c r="CK236" i="2"/>
  <c r="CI236" i="2"/>
  <c r="CE236" i="2"/>
  <c r="CC236" i="2"/>
  <c r="CA236" i="2"/>
  <c r="BW236" i="2"/>
  <c r="BU236" i="2"/>
  <c r="BS236" i="2"/>
  <c r="BO236" i="2"/>
  <c r="BM236" i="2"/>
  <c r="BK236" i="2"/>
  <c r="BG236" i="2"/>
  <c r="BE236" i="2"/>
  <c r="BC236" i="2"/>
  <c r="AY236" i="2"/>
  <c r="AW236" i="2"/>
  <c r="AU236" i="2"/>
  <c r="AQ236" i="2"/>
  <c r="AO236" i="2"/>
  <c r="AM236" i="2"/>
  <c r="AI236" i="2"/>
  <c r="AG236" i="2"/>
  <c r="AE236" i="2"/>
  <c r="AA236" i="2"/>
  <c r="Y236" i="2"/>
  <c r="W236" i="2"/>
  <c r="V236" i="2"/>
  <c r="U236" i="2"/>
  <c r="P236" i="2"/>
  <c r="K236" i="2"/>
  <c r="G236" i="2"/>
  <c r="F236" i="2"/>
  <c r="EG235" i="2"/>
  <c r="CM235" i="2"/>
  <c r="CK235" i="2"/>
  <c r="CI235" i="2"/>
  <c r="CE235" i="2"/>
  <c r="CC235" i="2"/>
  <c r="CA235" i="2"/>
  <c r="BW235" i="2"/>
  <c r="BU235" i="2"/>
  <c r="BS235" i="2"/>
  <c r="BO235" i="2"/>
  <c r="BM235" i="2"/>
  <c r="BK235" i="2"/>
  <c r="BG235" i="2"/>
  <c r="BE235" i="2"/>
  <c r="BC235" i="2"/>
  <c r="AY235" i="2"/>
  <c r="AW235" i="2"/>
  <c r="AU235" i="2"/>
  <c r="AQ235" i="2"/>
  <c r="AO235" i="2"/>
  <c r="AM235" i="2"/>
  <c r="AI235" i="2"/>
  <c r="AG235" i="2"/>
  <c r="AE235" i="2"/>
  <c r="AA235" i="2"/>
  <c r="Y235" i="2"/>
  <c r="W235" i="2"/>
  <c r="V235" i="2"/>
  <c r="U235" i="2"/>
  <c r="P235" i="2"/>
  <c r="K235" i="2"/>
  <c r="G235" i="2"/>
  <c r="F235" i="2"/>
  <c r="EG234" i="2"/>
  <c r="CM234" i="2"/>
  <c r="CK234" i="2"/>
  <c r="CI234" i="2"/>
  <c r="CE234" i="2"/>
  <c r="CC234" i="2"/>
  <c r="CA234" i="2"/>
  <c r="BW234" i="2"/>
  <c r="BU234" i="2"/>
  <c r="BS234" i="2"/>
  <c r="BO234" i="2"/>
  <c r="BM234" i="2"/>
  <c r="BK234" i="2"/>
  <c r="BG234" i="2"/>
  <c r="BE234" i="2"/>
  <c r="BC234" i="2"/>
  <c r="AY234" i="2"/>
  <c r="AW234" i="2"/>
  <c r="AU234" i="2"/>
  <c r="AQ234" i="2"/>
  <c r="AO234" i="2"/>
  <c r="AM234" i="2"/>
  <c r="AI234" i="2"/>
  <c r="AG234" i="2"/>
  <c r="AE234" i="2"/>
  <c r="AA234" i="2"/>
  <c r="Y234" i="2"/>
  <c r="W234" i="2"/>
  <c r="V234" i="2"/>
  <c r="U234" i="2"/>
  <c r="P234" i="2"/>
  <c r="K234" i="2"/>
  <c r="G234" i="2"/>
  <c r="F234" i="2"/>
  <c r="EG233" i="2"/>
  <c r="CM233" i="2"/>
  <c r="CK233" i="2"/>
  <c r="CI233" i="2"/>
  <c r="CE233" i="2"/>
  <c r="CC233" i="2"/>
  <c r="CA233" i="2"/>
  <c r="BW233" i="2"/>
  <c r="BU233" i="2"/>
  <c r="BS233" i="2"/>
  <c r="BO233" i="2"/>
  <c r="BM233" i="2"/>
  <c r="BK233" i="2"/>
  <c r="BG233" i="2"/>
  <c r="BE233" i="2"/>
  <c r="BC233" i="2"/>
  <c r="AY233" i="2"/>
  <c r="AW233" i="2"/>
  <c r="AU233" i="2"/>
  <c r="AQ233" i="2"/>
  <c r="AO233" i="2"/>
  <c r="AM233" i="2"/>
  <c r="AI233" i="2"/>
  <c r="AG233" i="2"/>
  <c r="AE233" i="2"/>
  <c r="AA233" i="2"/>
  <c r="Y233" i="2"/>
  <c r="W233" i="2"/>
  <c r="V233" i="2"/>
  <c r="U233" i="2"/>
  <c r="P233" i="2"/>
  <c r="K233" i="2"/>
  <c r="G233" i="2"/>
  <c r="F233" i="2"/>
  <c r="EG232" i="2"/>
  <c r="CM232" i="2"/>
  <c r="CK232" i="2"/>
  <c r="CI232" i="2"/>
  <c r="CE232" i="2"/>
  <c r="CC232" i="2"/>
  <c r="CA232" i="2"/>
  <c r="BW232" i="2"/>
  <c r="BU232" i="2"/>
  <c r="BS232" i="2"/>
  <c r="BO232" i="2"/>
  <c r="BM232" i="2"/>
  <c r="BK232" i="2"/>
  <c r="BG232" i="2"/>
  <c r="BE232" i="2"/>
  <c r="BC232" i="2"/>
  <c r="AY232" i="2"/>
  <c r="AW232" i="2"/>
  <c r="AU232" i="2"/>
  <c r="AQ232" i="2"/>
  <c r="AO232" i="2"/>
  <c r="AM232" i="2"/>
  <c r="AI232" i="2"/>
  <c r="AG232" i="2"/>
  <c r="AE232" i="2"/>
  <c r="AA232" i="2"/>
  <c r="Y232" i="2"/>
  <c r="W232" i="2"/>
  <c r="V232" i="2"/>
  <c r="U232" i="2"/>
  <c r="P232" i="2"/>
  <c r="K232" i="2"/>
  <c r="G232" i="2"/>
  <c r="F232" i="2"/>
  <c r="EG231" i="2"/>
  <c r="CM231" i="2"/>
  <c r="CK231" i="2"/>
  <c r="CI231" i="2"/>
  <c r="CE231" i="2"/>
  <c r="CC231" i="2"/>
  <c r="CA231" i="2"/>
  <c r="BW231" i="2"/>
  <c r="BU231" i="2"/>
  <c r="BS231" i="2"/>
  <c r="AY231" i="2"/>
  <c r="AW231" i="2"/>
  <c r="AU231" i="2"/>
  <c r="AQ231" i="2"/>
  <c r="AO231" i="2"/>
  <c r="AM231" i="2"/>
  <c r="AI231" i="2"/>
  <c r="AG231" i="2"/>
  <c r="AE231" i="2"/>
  <c r="P231" i="2"/>
  <c r="K231" i="2"/>
  <c r="F231" i="2"/>
  <c r="EG230" i="2"/>
  <c r="CM230" i="2"/>
  <c r="CK230" i="2"/>
  <c r="CI230" i="2"/>
  <c r="CE230" i="2"/>
  <c r="CC230" i="2"/>
  <c r="CA230" i="2"/>
  <c r="BW230" i="2"/>
  <c r="BU230" i="2"/>
  <c r="BS230" i="2"/>
  <c r="BO230" i="2"/>
  <c r="BM230" i="2"/>
  <c r="BK230" i="2"/>
  <c r="BG230" i="2"/>
  <c r="BE230" i="2"/>
  <c r="BC230" i="2"/>
  <c r="AY230" i="2"/>
  <c r="AW230" i="2"/>
  <c r="AU230" i="2"/>
  <c r="AQ230" i="2"/>
  <c r="AO230" i="2"/>
  <c r="AM230" i="2"/>
  <c r="AI230" i="2"/>
  <c r="AG230" i="2"/>
  <c r="AE230" i="2"/>
  <c r="AA230" i="2"/>
  <c r="Y230" i="2"/>
  <c r="W230" i="2"/>
  <c r="V230" i="2"/>
  <c r="U230" i="2"/>
  <c r="P230" i="2"/>
  <c r="K230" i="2"/>
  <c r="G230" i="2"/>
  <c r="F230" i="2"/>
  <c r="EG229" i="2"/>
  <c r="CM229" i="2"/>
  <c r="CK229" i="2"/>
  <c r="CI229" i="2"/>
  <c r="CE229" i="2"/>
  <c r="CC229" i="2"/>
  <c r="CA229" i="2"/>
  <c r="BW229" i="2"/>
  <c r="BU229" i="2"/>
  <c r="BS229" i="2"/>
  <c r="BO229" i="2"/>
  <c r="BM229" i="2"/>
  <c r="BK229" i="2"/>
  <c r="BG229" i="2"/>
  <c r="BE229" i="2"/>
  <c r="BC229" i="2"/>
  <c r="AY229" i="2"/>
  <c r="AW229" i="2"/>
  <c r="AU229" i="2"/>
  <c r="AQ229" i="2"/>
  <c r="AO229" i="2"/>
  <c r="AM229" i="2"/>
  <c r="AI229" i="2"/>
  <c r="AG229" i="2"/>
  <c r="AE229" i="2"/>
  <c r="AA229" i="2"/>
  <c r="Y229" i="2"/>
  <c r="W229" i="2"/>
  <c r="V229" i="2"/>
  <c r="U229" i="2"/>
  <c r="P229" i="2"/>
  <c r="K229" i="2"/>
  <c r="G229" i="2"/>
  <c r="F229" i="2"/>
  <c r="EG228" i="2"/>
  <c r="CM228" i="2"/>
  <c r="CK228" i="2"/>
  <c r="CI228" i="2"/>
  <c r="CE228" i="2"/>
  <c r="CC228" i="2"/>
  <c r="CA228" i="2"/>
  <c r="BW228" i="2"/>
  <c r="BU228" i="2"/>
  <c r="BS228" i="2"/>
  <c r="BO228" i="2"/>
  <c r="BM228" i="2"/>
  <c r="BK228" i="2"/>
  <c r="BG228" i="2"/>
  <c r="BE228" i="2"/>
  <c r="BC228" i="2"/>
  <c r="AY228" i="2"/>
  <c r="AW228" i="2"/>
  <c r="AU228" i="2"/>
  <c r="AQ228" i="2"/>
  <c r="AO228" i="2"/>
  <c r="AM228" i="2"/>
  <c r="AI228" i="2"/>
  <c r="AG228" i="2"/>
  <c r="AE228" i="2"/>
  <c r="AA228" i="2"/>
  <c r="Y228" i="2"/>
  <c r="W228" i="2"/>
  <c r="V228" i="2"/>
  <c r="U228" i="2"/>
  <c r="P228" i="2"/>
  <c r="K228" i="2"/>
  <c r="G228" i="2"/>
  <c r="F228" i="2"/>
  <c r="EG227" i="2"/>
  <c r="CM227" i="2"/>
  <c r="CK227" i="2"/>
  <c r="CI227" i="2"/>
  <c r="CE227" i="2"/>
  <c r="CC227" i="2"/>
  <c r="CA227" i="2"/>
  <c r="BW227" i="2"/>
  <c r="BU227" i="2"/>
  <c r="BS227" i="2"/>
  <c r="BO227" i="2"/>
  <c r="BM227" i="2"/>
  <c r="BK227" i="2"/>
  <c r="BG227" i="2"/>
  <c r="BE227" i="2"/>
  <c r="BC227" i="2"/>
  <c r="AY227" i="2"/>
  <c r="AW227" i="2"/>
  <c r="AU227" i="2"/>
  <c r="AQ227" i="2"/>
  <c r="AO227" i="2"/>
  <c r="AM227" i="2"/>
  <c r="AI227" i="2"/>
  <c r="AG227" i="2"/>
  <c r="AE227" i="2"/>
  <c r="AA227" i="2"/>
  <c r="Y227" i="2"/>
  <c r="W227" i="2"/>
  <c r="V227" i="2"/>
  <c r="U227" i="2"/>
  <c r="P227" i="2"/>
  <c r="K227" i="2"/>
  <c r="G227" i="2"/>
  <c r="F227" i="2"/>
  <c r="EG226" i="2"/>
  <c r="CM226" i="2"/>
  <c r="CK226" i="2"/>
  <c r="CI226" i="2"/>
  <c r="CE226" i="2"/>
  <c r="CC226" i="2"/>
  <c r="CA226" i="2"/>
  <c r="BW226" i="2"/>
  <c r="BU226" i="2"/>
  <c r="BS226" i="2"/>
  <c r="BO226" i="2"/>
  <c r="BM226" i="2"/>
  <c r="BK226" i="2"/>
  <c r="BG226" i="2"/>
  <c r="BE226" i="2"/>
  <c r="BC226" i="2"/>
  <c r="AY226" i="2"/>
  <c r="AW226" i="2"/>
  <c r="AU226" i="2"/>
  <c r="AQ226" i="2"/>
  <c r="AO226" i="2"/>
  <c r="AM226" i="2"/>
  <c r="AI226" i="2"/>
  <c r="AG226" i="2"/>
  <c r="AE226" i="2"/>
  <c r="AA226" i="2"/>
  <c r="Y226" i="2"/>
  <c r="W226" i="2"/>
  <c r="V226" i="2"/>
  <c r="U226" i="2"/>
  <c r="P226" i="2"/>
  <c r="K226" i="2"/>
  <c r="G226" i="2"/>
  <c r="F226" i="2"/>
  <c r="EG225" i="2"/>
  <c r="CM225" i="2"/>
  <c r="CK225" i="2"/>
  <c r="CI225" i="2"/>
  <c r="CE225" i="2"/>
  <c r="CC225" i="2"/>
  <c r="CA225" i="2"/>
  <c r="BW225" i="2"/>
  <c r="BU225" i="2"/>
  <c r="BS225" i="2"/>
  <c r="BO225" i="2"/>
  <c r="BM225" i="2"/>
  <c r="BK225" i="2"/>
  <c r="BG225" i="2"/>
  <c r="BE225" i="2"/>
  <c r="BC225" i="2"/>
  <c r="AY225" i="2"/>
  <c r="AW225" i="2"/>
  <c r="AU225" i="2"/>
  <c r="AQ225" i="2"/>
  <c r="AO225" i="2"/>
  <c r="AM225" i="2"/>
  <c r="AI225" i="2"/>
  <c r="AG225" i="2"/>
  <c r="AE225" i="2"/>
  <c r="AA225" i="2"/>
  <c r="Y225" i="2"/>
  <c r="W225" i="2"/>
  <c r="V225" i="2"/>
  <c r="U225" i="2"/>
  <c r="P225" i="2"/>
  <c r="K225" i="2"/>
  <c r="G225" i="2"/>
  <c r="F225" i="2"/>
  <c r="EG224" i="2"/>
  <c r="CM224" i="2"/>
  <c r="CK224" i="2"/>
  <c r="CI224" i="2"/>
  <c r="CE224" i="2"/>
  <c r="CC224" i="2"/>
  <c r="CA224" i="2"/>
  <c r="BW224" i="2"/>
  <c r="BU224" i="2"/>
  <c r="BS224" i="2"/>
  <c r="BO224" i="2"/>
  <c r="BM224" i="2"/>
  <c r="BK224" i="2"/>
  <c r="BG224" i="2"/>
  <c r="BE224" i="2"/>
  <c r="BC224" i="2"/>
  <c r="AY224" i="2"/>
  <c r="AW224" i="2"/>
  <c r="AU224" i="2"/>
  <c r="AQ224" i="2"/>
  <c r="AO224" i="2"/>
  <c r="AM224" i="2"/>
  <c r="AI224" i="2"/>
  <c r="AG224" i="2"/>
  <c r="AE224" i="2"/>
  <c r="AA224" i="2"/>
  <c r="Y224" i="2"/>
  <c r="W224" i="2"/>
  <c r="V224" i="2"/>
  <c r="U224" i="2"/>
  <c r="P224" i="2"/>
  <c r="K224" i="2"/>
  <c r="G224" i="2"/>
  <c r="F224" i="2"/>
  <c r="EG223" i="2"/>
  <c r="CM223" i="2"/>
  <c r="CK223" i="2"/>
  <c r="CI223" i="2"/>
  <c r="CE223" i="2"/>
  <c r="CC223" i="2"/>
  <c r="CA223" i="2"/>
  <c r="BW223" i="2"/>
  <c r="BU223" i="2"/>
  <c r="BS223" i="2"/>
  <c r="AY223" i="2"/>
  <c r="AW223" i="2"/>
  <c r="AU223" i="2"/>
  <c r="AQ223" i="2"/>
  <c r="AO223" i="2"/>
  <c r="AM223" i="2"/>
  <c r="AI223" i="2"/>
  <c r="AG223" i="2"/>
  <c r="AE223" i="2"/>
  <c r="P223" i="2"/>
  <c r="K223" i="2"/>
  <c r="F223" i="2"/>
  <c r="EG222" i="2"/>
  <c r="CM222" i="2"/>
  <c r="CK222" i="2"/>
  <c r="CI222" i="2"/>
  <c r="CE222" i="2"/>
  <c r="CC222" i="2"/>
  <c r="CA222" i="2"/>
  <c r="BW222" i="2"/>
  <c r="BU222" i="2"/>
  <c r="BS222" i="2"/>
  <c r="BO222" i="2"/>
  <c r="BM222" i="2"/>
  <c r="BK222" i="2"/>
  <c r="BG222" i="2"/>
  <c r="BE222" i="2"/>
  <c r="BC222" i="2"/>
  <c r="AY222" i="2"/>
  <c r="AW222" i="2"/>
  <c r="AU222" i="2"/>
  <c r="AQ222" i="2"/>
  <c r="AO222" i="2"/>
  <c r="AM222" i="2"/>
  <c r="AI222" i="2"/>
  <c r="AG222" i="2"/>
  <c r="AE222" i="2"/>
  <c r="AC222" i="2"/>
  <c r="AB222" i="2"/>
  <c r="Z222" i="2"/>
  <c r="X222" i="2"/>
  <c r="P222" i="2"/>
  <c r="K222" i="2"/>
  <c r="F222" i="2"/>
  <c r="EG221" i="2"/>
  <c r="CM221" i="2"/>
  <c r="CK221" i="2"/>
  <c r="CI221" i="2"/>
  <c r="CE221" i="2"/>
  <c r="CC221" i="2"/>
  <c r="CA221" i="2"/>
  <c r="BW221" i="2"/>
  <c r="BU221" i="2"/>
  <c r="BS221" i="2"/>
  <c r="BO221" i="2"/>
  <c r="BM221" i="2"/>
  <c r="BK221" i="2"/>
  <c r="BG221" i="2"/>
  <c r="BE221" i="2"/>
  <c r="BC221" i="2"/>
  <c r="AY221" i="2"/>
  <c r="AW221" i="2"/>
  <c r="AU221" i="2"/>
  <c r="AQ221" i="2"/>
  <c r="AO221" i="2"/>
  <c r="AM221" i="2"/>
  <c r="AI221" i="2"/>
  <c r="AG221" i="2"/>
  <c r="AE221" i="2"/>
  <c r="AA221" i="2"/>
  <c r="Y221" i="2"/>
  <c r="W221" i="2"/>
  <c r="V221" i="2"/>
  <c r="U221" i="2"/>
  <c r="P221" i="2"/>
  <c r="K221" i="2"/>
  <c r="G221" i="2"/>
  <c r="F221" i="2"/>
  <c r="EG220" i="2"/>
  <c r="CM220" i="2"/>
  <c r="CK220" i="2"/>
  <c r="CI220" i="2"/>
  <c r="CE220" i="2"/>
  <c r="CC220" i="2"/>
  <c r="CA220" i="2"/>
  <c r="BW220" i="2"/>
  <c r="BU220" i="2"/>
  <c r="BS220" i="2"/>
  <c r="BO220" i="2"/>
  <c r="BM220" i="2"/>
  <c r="BK220" i="2"/>
  <c r="BG220" i="2"/>
  <c r="BE220" i="2"/>
  <c r="BC220" i="2"/>
  <c r="AY220" i="2"/>
  <c r="AW220" i="2"/>
  <c r="AU220" i="2"/>
  <c r="AQ220" i="2"/>
  <c r="AO220" i="2"/>
  <c r="AM220" i="2"/>
  <c r="AI220" i="2"/>
  <c r="AG220" i="2"/>
  <c r="AE220" i="2"/>
  <c r="AA220" i="2"/>
  <c r="Y220" i="2"/>
  <c r="W220" i="2"/>
  <c r="V220" i="2"/>
  <c r="U220" i="2"/>
  <c r="P220" i="2"/>
  <c r="K220" i="2"/>
  <c r="G220" i="2"/>
  <c r="F220" i="2"/>
  <c r="EG219" i="2"/>
  <c r="CM219" i="2"/>
  <c r="CK219" i="2"/>
  <c r="CI219" i="2"/>
  <c r="CE219" i="2"/>
  <c r="CC219" i="2"/>
  <c r="CA219" i="2"/>
  <c r="BW219" i="2"/>
  <c r="BU219" i="2"/>
  <c r="BS219" i="2"/>
  <c r="BO219" i="2"/>
  <c r="BM219" i="2"/>
  <c r="BK219" i="2"/>
  <c r="BG219" i="2"/>
  <c r="BE219" i="2"/>
  <c r="BC219" i="2"/>
  <c r="AY219" i="2"/>
  <c r="AW219" i="2"/>
  <c r="AU219" i="2"/>
  <c r="AQ219" i="2"/>
  <c r="AO219" i="2"/>
  <c r="AM219" i="2"/>
  <c r="AI219" i="2"/>
  <c r="AG219" i="2"/>
  <c r="AE219" i="2"/>
  <c r="AA219" i="2"/>
  <c r="Y219" i="2"/>
  <c r="W219" i="2"/>
  <c r="V219" i="2"/>
  <c r="U219" i="2"/>
  <c r="P219" i="2"/>
  <c r="K219" i="2"/>
  <c r="G219" i="2"/>
  <c r="F219" i="2"/>
  <c r="EG218" i="2"/>
  <c r="CM218" i="2"/>
  <c r="CK218" i="2"/>
  <c r="CI218" i="2"/>
  <c r="CE218" i="2"/>
  <c r="CC218" i="2"/>
  <c r="CA218" i="2"/>
  <c r="BW218" i="2"/>
  <c r="BU218" i="2"/>
  <c r="BS218" i="2"/>
  <c r="BO218" i="2"/>
  <c r="BM218" i="2"/>
  <c r="BK218" i="2"/>
  <c r="BG218" i="2"/>
  <c r="BE218" i="2"/>
  <c r="BC218" i="2"/>
  <c r="AY218" i="2"/>
  <c r="AW218" i="2"/>
  <c r="AU218" i="2"/>
  <c r="AQ218" i="2"/>
  <c r="AO218" i="2"/>
  <c r="AM218" i="2"/>
  <c r="AI218" i="2"/>
  <c r="AG218" i="2"/>
  <c r="AE218" i="2"/>
  <c r="AA218" i="2"/>
  <c r="Y218" i="2"/>
  <c r="W218" i="2"/>
  <c r="V218" i="2"/>
  <c r="U218" i="2"/>
  <c r="P218" i="2"/>
  <c r="K218" i="2"/>
  <c r="G218" i="2"/>
  <c r="F218" i="2"/>
  <c r="EG217" i="2"/>
  <c r="CM217" i="2"/>
  <c r="CK217" i="2"/>
  <c r="CI217" i="2"/>
  <c r="CE217" i="2"/>
  <c r="CC217" i="2"/>
  <c r="CA217" i="2"/>
  <c r="BW217" i="2"/>
  <c r="BU217" i="2"/>
  <c r="BS217" i="2"/>
  <c r="BO217" i="2"/>
  <c r="BM217" i="2"/>
  <c r="BK217" i="2"/>
  <c r="BG217" i="2"/>
  <c r="BE217" i="2"/>
  <c r="BC217" i="2"/>
  <c r="AY217" i="2"/>
  <c r="AW217" i="2"/>
  <c r="AU217" i="2"/>
  <c r="AQ217" i="2"/>
  <c r="AO217" i="2"/>
  <c r="AM217" i="2"/>
  <c r="AI217" i="2"/>
  <c r="AG217" i="2"/>
  <c r="AE217" i="2"/>
  <c r="AA217" i="2"/>
  <c r="Y217" i="2"/>
  <c r="W217" i="2"/>
  <c r="V217" i="2"/>
  <c r="U217" i="2"/>
  <c r="P217" i="2"/>
  <c r="K217" i="2"/>
  <c r="G217" i="2"/>
  <c r="F217" i="2"/>
  <c r="EG216" i="2"/>
  <c r="CM216" i="2"/>
  <c r="CK216" i="2"/>
  <c r="CI216" i="2"/>
  <c r="CE216" i="2"/>
  <c r="CC216" i="2"/>
  <c r="CA216" i="2"/>
  <c r="BW216" i="2"/>
  <c r="BU216" i="2"/>
  <c r="BS216" i="2"/>
  <c r="BO216" i="2"/>
  <c r="BM216" i="2"/>
  <c r="BK216" i="2"/>
  <c r="BG216" i="2"/>
  <c r="BE216" i="2"/>
  <c r="BC216" i="2"/>
  <c r="AY216" i="2"/>
  <c r="AW216" i="2"/>
  <c r="AU216" i="2"/>
  <c r="AQ216" i="2"/>
  <c r="AO216" i="2"/>
  <c r="AM216" i="2"/>
  <c r="AI216" i="2"/>
  <c r="AG216" i="2"/>
  <c r="AE216" i="2"/>
  <c r="AA216" i="2"/>
  <c r="Y216" i="2"/>
  <c r="W216" i="2"/>
  <c r="V216" i="2"/>
  <c r="U216" i="2"/>
  <c r="P216" i="2"/>
  <c r="K216" i="2"/>
  <c r="G216" i="2"/>
  <c r="F216" i="2"/>
  <c r="EG215" i="2"/>
  <c r="CM215" i="2"/>
  <c r="CK215" i="2"/>
  <c r="CI215" i="2"/>
  <c r="CE215" i="2"/>
  <c r="CC215" i="2"/>
  <c r="CA215" i="2"/>
  <c r="BW215" i="2"/>
  <c r="BU215" i="2"/>
  <c r="BS215" i="2"/>
  <c r="AY215" i="2"/>
  <c r="AW215" i="2"/>
  <c r="AU215" i="2"/>
  <c r="AQ215" i="2"/>
  <c r="AO215" i="2"/>
  <c r="AM215" i="2"/>
  <c r="AI215" i="2"/>
  <c r="AG215" i="2"/>
  <c r="AE215" i="2"/>
  <c r="P215" i="2"/>
  <c r="K215" i="2"/>
  <c r="F215" i="2"/>
  <c r="EG214" i="2"/>
  <c r="CM214" i="2"/>
  <c r="CK214" i="2"/>
  <c r="CI214" i="2"/>
  <c r="CE214" i="2"/>
  <c r="CC214" i="2"/>
  <c r="CA214" i="2"/>
  <c r="BW214" i="2"/>
  <c r="BU214" i="2"/>
  <c r="BS214" i="2"/>
  <c r="BO214" i="2"/>
  <c r="BM214" i="2"/>
  <c r="BK214" i="2"/>
  <c r="BG214" i="2"/>
  <c r="BE214" i="2"/>
  <c r="BC214" i="2"/>
  <c r="AY214" i="2"/>
  <c r="AW214" i="2"/>
  <c r="AU214" i="2"/>
  <c r="AQ214" i="2"/>
  <c r="AO214" i="2"/>
  <c r="AM214" i="2"/>
  <c r="AI214" i="2"/>
  <c r="AG214" i="2"/>
  <c r="AE214" i="2"/>
  <c r="AA214" i="2"/>
  <c r="Y214" i="2"/>
  <c r="W214" i="2"/>
  <c r="V214" i="2"/>
  <c r="U214" i="2"/>
  <c r="P214" i="2"/>
  <c r="K214" i="2"/>
  <c r="G214" i="2"/>
  <c r="F214" i="2"/>
  <c r="EG213" i="2"/>
  <c r="CM213" i="2"/>
  <c r="CK213" i="2"/>
  <c r="CI213" i="2"/>
  <c r="CE213" i="2"/>
  <c r="CC213" i="2"/>
  <c r="CA213" i="2"/>
  <c r="BW213" i="2"/>
  <c r="BU213" i="2"/>
  <c r="BS213" i="2"/>
  <c r="BO213" i="2"/>
  <c r="BM213" i="2"/>
  <c r="BK213" i="2"/>
  <c r="BG213" i="2"/>
  <c r="BE213" i="2"/>
  <c r="BC213" i="2"/>
  <c r="AY213" i="2"/>
  <c r="AW213" i="2"/>
  <c r="AU213" i="2"/>
  <c r="AQ213" i="2"/>
  <c r="AO213" i="2"/>
  <c r="AM213" i="2"/>
  <c r="AI213" i="2"/>
  <c r="AG213" i="2"/>
  <c r="AE213" i="2"/>
  <c r="AA213" i="2"/>
  <c r="Y213" i="2"/>
  <c r="W213" i="2"/>
  <c r="V213" i="2"/>
  <c r="U213" i="2"/>
  <c r="P213" i="2"/>
  <c r="K213" i="2"/>
  <c r="G213" i="2"/>
  <c r="F213" i="2"/>
  <c r="EG212" i="2"/>
  <c r="CM212" i="2"/>
  <c r="CK212" i="2"/>
  <c r="CI212" i="2"/>
  <c r="CE212" i="2"/>
  <c r="CC212" i="2"/>
  <c r="CA212" i="2"/>
  <c r="BW212" i="2"/>
  <c r="BU212" i="2"/>
  <c r="BS212" i="2"/>
  <c r="BO212" i="2"/>
  <c r="BM212" i="2"/>
  <c r="BK212" i="2"/>
  <c r="BG212" i="2"/>
  <c r="BE212" i="2"/>
  <c r="BC212" i="2"/>
  <c r="AY212" i="2"/>
  <c r="AW212" i="2"/>
  <c r="AU212" i="2"/>
  <c r="AQ212" i="2"/>
  <c r="AO212" i="2"/>
  <c r="AM212" i="2"/>
  <c r="AI212" i="2"/>
  <c r="AG212" i="2"/>
  <c r="AE212" i="2"/>
  <c r="AA212" i="2"/>
  <c r="Y212" i="2"/>
  <c r="W212" i="2"/>
  <c r="V212" i="2"/>
  <c r="U212" i="2"/>
  <c r="P212" i="2"/>
  <c r="K212" i="2"/>
  <c r="G212" i="2"/>
  <c r="F212" i="2"/>
  <c r="EG211" i="2"/>
  <c r="CM211" i="2"/>
  <c r="CK211" i="2"/>
  <c r="CI211" i="2"/>
  <c r="CE211" i="2"/>
  <c r="CC211" i="2"/>
  <c r="CA211" i="2"/>
  <c r="BW211" i="2"/>
  <c r="BU211" i="2"/>
  <c r="BS211" i="2"/>
  <c r="BO211" i="2"/>
  <c r="BM211" i="2"/>
  <c r="BK211" i="2"/>
  <c r="BG211" i="2"/>
  <c r="BE211" i="2"/>
  <c r="BC211" i="2"/>
  <c r="AY211" i="2"/>
  <c r="AW211" i="2"/>
  <c r="AU211" i="2"/>
  <c r="AQ211" i="2"/>
  <c r="AO211" i="2"/>
  <c r="AM211" i="2"/>
  <c r="AI211" i="2"/>
  <c r="AG211" i="2"/>
  <c r="AE211" i="2"/>
  <c r="AA211" i="2"/>
  <c r="Y211" i="2"/>
  <c r="W211" i="2"/>
  <c r="V211" i="2"/>
  <c r="U211" i="2"/>
  <c r="P211" i="2"/>
  <c r="K211" i="2"/>
  <c r="G211" i="2"/>
  <c r="F211" i="2"/>
  <c r="EG210" i="2"/>
  <c r="CM210" i="2"/>
  <c r="CK210" i="2"/>
  <c r="CI210" i="2"/>
  <c r="CE210" i="2"/>
  <c r="CC210" i="2"/>
  <c r="CA210" i="2"/>
  <c r="BW210" i="2"/>
  <c r="BU210" i="2"/>
  <c r="BS210" i="2"/>
  <c r="BO210" i="2"/>
  <c r="BM210" i="2"/>
  <c r="BK210" i="2"/>
  <c r="BG210" i="2"/>
  <c r="BE210" i="2"/>
  <c r="BC210" i="2"/>
  <c r="AY210" i="2"/>
  <c r="AW210" i="2"/>
  <c r="AU210" i="2"/>
  <c r="AQ210" i="2"/>
  <c r="AO210" i="2"/>
  <c r="AM210" i="2"/>
  <c r="AI210" i="2"/>
  <c r="AG210" i="2"/>
  <c r="AE210" i="2"/>
  <c r="AA210" i="2"/>
  <c r="Y210" i="2"/>
  <c r="W210" i="2"/>
  <c r="V210" i="2"/>
  <c r="U210" i="2"/>
  <c r="P210" i="2"/>
  <c r="K210" i="2"/>
  <c r="G210" i="2"/>
  <c r="F210" i="2"/>
  <c r="EG209" i="2"/>
  <c r="CM209" i="2"/>
  <c r="CK209" i="2"/>
  <c r="CI209" i="2"/>
  <c r="CE209" i="2"/>
  <c r="CC209" i="2"/>
  <c r="CA209" i="2"/>
  <c r="BW209" i="2"/>
  <c r="BU209" i="2"/>
  <c r="BS209" i="2"/>
  <c r="BO209" i="2"/>
  <c r="BM209" i="2"/>
  <c r="BK209" i="2"/>
  <c r="BG209" i="2"/>
  <c r="BE209" i="2"/>
  <c r="BC209" i="2"/>
  <c r="AY209" i="2"/>
  <c r="AW209" i="2"/>
  <c r="AU209" i="2"/>
  <c r="AQ209" i="2"/>
  <c r="AO209" i="2"/>
  <c r="AM209" i="2"/>
  <c r="AI209" i="2"/>
  <c r="AG209" i="2"/>
  <c r="AE209" i="2"/>
  <c r="AA209" i="2"/>
  <c r="Y209" i="2"/>
  <c r="W209" i="2"/>
  <c r="V209" i="2"/>
  <c r="U209" i="2"/>
  <c r="P209" i="2"/>
  <c r="K209" i="2"/>
  <c r="G209" i="2"/>
  <c r="F209" i="2"/>
  <c r="EG208" i="2"/>
  <c r="CM208" i="2"/>
  <c r="CK208" i="2"/>
  <c r="CI208" i="2"/>
  <c r="CE208" i="2"/>
  <c r="CC208" i="2"/>
  <c r="CA208" i="2"/>
  <c r="BW208" i="2"/>
  <c r="BU208" i="2"/>
  <c r="BS208" i="2"/>
  <c r="BO208" i="2"/>
  <c r="BM208" i="2"/>
  <c r="BK208" i="2"/>
  <c r="BG208" i="2"/>
  <c r="BE208" i="2"/>
  <c r="BC208" i="2"/>
  <c r="AY208" i="2"/>
  <c r="AW208" i="2"/>
  <c r="AU208" i="2"/>
  <c r="AQ208" i="2"/>
  <c r="AO208" i="2"/>
  <c r="AM208" i="2"/>
  <c r="AI208" i="2"/>
  <c r="AG208" i="2"/>
  <c r="AE208" i="2"/>
  <c r="AA208" i="2"/>
  <c r="Y208" i="2"/>
  <c r="W208" i="2"/>
  <c r="V208" i="2"/>
  <c r="U208" i="2"/>
  <c r="P208" i="2"/>
  <c r="K208" i="2"/>
  <c r="G208" i="2"/>
  <c r="F208" i="2"/>
  <c r="EG207" i="2"/>
  <c r="CM207" i="2"/>
  <c r="CK207" i="2"/>
  <c r="CI207" i="2"/>
  <c r="CE207" i="2"/>
  <c r="CC207" i="2"/>
  <c r="CA207" i="2"/>
  <c r="BW207" i="2"/>
  <c r="BU207" i="2"/>
  <c r="BS207" i="2"/>
  <c r="BO207" i="2"/>
  <c r="BM207" i="2"/>
  <c r="BK207" i="2"/>
  <c r="BG207" i="2"/>
  <c r="BE207" i="2"/>
  <c r="BC207" i="2"/>
  <c r="AY207" i="2"/>
  <c r="AW207" i="2"/>
  <c r="AU207" i="2"/>
  <c r="AQ207" i="2"/>
  <c r="AO207" i="2"/>
  <c r="AM207" i="2"/>
  <c r="AI207" i="2"/>
  <c r="AG207" i="2"/>
  <c r="AE207" i="2"/>
  <c r="AA207" i="2"/>
  <c r="Y207" i="2"/>
  <c r="W207" i="2"/>
  <c r="V207" i="2"/>
  <c r="U207" i="2"/>
  <c r="P207" i="2"/>
  <c r="K207" i="2"/>
  <c r="G207" i="2"/>
  <c r="F207" i="2"/>
  <c r="EG206" i="2"/>
  <c r="CM206" i="2"/>
  <c r="CK206" i="2"/>
  <c r="CI206" i="2"/>
  <c r="CE206" i="2"/>
  <c r="CC206" i="2"/>
  <c r="CA206" i="2"/>
  <c r="BW206" i="2"/>
  <c r="BU206" i="2"/>
  <c r="BS206" i="2"/>
  <c r="BO206" i="2"/>
  <c r="BM206" i="2"/>
  <c r="BK206" i="2"/>
  <c r="BG206" i="2"/>
  <c r="BE206" i="2"/>
  <c r="BC206" i="2"/>
  <c r="AY206" i="2"/>
  <c r="AW206" i="2"/>
  <c r="AU206" i="2"/>
  <c r="AQ206" i="2"/>
  <c r="AO206" i="2"/>
  <c r="AM206" i="2"/>
  <c r="AI206" i="2"/>
  <c r="AG206" i="2"/>
  <c r="AE206" i="2"/>
  <c r="AA206" i="2"/>
  <c r="Y206" i="2"/>
  <c r="W206" i="2"/>
  <c r="V206" i="2"/>
  <c r="U206" i="2"/>
  <c r="P206" i="2"/>
  <c r="K206" i="2"/>
  <c r="G206" i="2"/>
  <c r="F206" i="2"/>
  <c r="EG205" i="2"/>
  <c r="CM205" i="2"/>
  <c r="CK205" i="2"/>
  <c r="CI205" i="2"/>
  <c r="CE205" i="2"/>
  <c r="CC205" i="2"/>
  <c r="CA205" i="2"/>
  <c r="BW205" i="2"/>
  <c r="BU205" i="2"/>
  <c r="BS205" i="2"/>
  <c r="AY205" i="2"/>
  <c r="AW205" i="2"/>
  <c r="AU205" i="2"/>
  <c r="AQ205" i="2"/>
  <c r="AO205" i="2"/>
  <c r="AM205" i="2"/>
  <c r="AI205" i="2"/>
  <c r="AG205" i="2"/>
  <c r="AE205" i="2"/>
  <c r="P205" i="2"/>
  <c r="K205" i="2"/>
  <c r="F205" i="2"/>
  <c r="EG204" i="2"/>
  <c r="AY204" i="2"/>
  <c r="AW204" i="2"/>
  <c r="AU204" i="2"/>
  <c r="AQ204" i="2"/>
  <c r="AO204" i="2"/>
  <c r="AM204" i="2"/>
  <c r="AI204" i="2"/>
  <c r="AG204" i="2"/>
  <c r="AE204" i="2"/>
  <c r="P204" i="2"/>
  <c r="K204" i="2"/>
  <c r="F204" i="2"/>
  <c r="EG203" i="2"/>
  <c r="CM203" i="2"/>
  <c r="CK203" i="2"/>
  <c r="CI203" i="2"/>
  <c r="CE203" i="2"/>
  <c r="CC203" i="2"/>
  <c r="CA203" i="2"/>
  <c r="BW203" i="2"/>
  <c r="BU203" i="2"/>
  <c r="BS203" i="2"/>
  <c r="BO203" i="2"/>
  <c r="BM203" i="2"/>
  <c r="BK203" i="2"/>
  <c r="BG203" i="2"/>
  <c r="BE203" i="2"/>
  <c r="BC203" i="2"/>
  <c r="AY203" i="2"/>
  <c r="AW203" i="2"/>
  <c r="AU203" i="2"/>
  <c r="AQ203" i="2"/>
  <c r="AO203" i="2"/>
  <c r="AM203" i="2"/>
  <c r="AI203" i="2"/>
  <c r="AG203" i="2"/>
  <c r="AE203" i="2"/>
  <c r="AA203" i="2"/>
  <c r="Y203" i="2"/>
  <c r="W203" i="2"/>
  <c r="V203" i="2"/>
  <c r="U203" i="2"/>
  <c r="P203" i="2"/>
  <c r="K203" i="2"/>
  <c r="G203" i="2"/>
  <c r="F203" i="2"/>
  <c r="EG202" i="2"/>
  <c r="CM202" i="2"/>
  <c r="CK202" i="2"/>
  <c r="CI202" i="2"/>
  <c r="CE202" i="2"/>
  <c r="CC202" i="2"/>
  <c r="CA202" i="2"/>
  <c r="BW202" i="2"/>
  <c r="BU202" i="2"/>
  <c r="BS202" i="2"/>
  <c r="BO202" i="2"/>
  <c r="BM202" i="2"/>
  <c r="BK202" i="2"/>
  <c r="BG202" i="2"/>
  <c r="BE202" i="2"/>
  <c r="BC202" i="2"/>
  <c r="AY202" i="2"/>
  <c r="AW202" i="2"/>
  <c r="AU202" i="2"/>
  <c r="AQ202" i="2"/>
  <c r="AO202" i="2"/>
  <c r="AM202" i="2"/>
  <c r="AI202" i="2"/>
  <c r="AG202" i="2"/>
  <c r="AE202" i="2"/>
  <c r="AA202" i="2"/>
  <c r="Y202" i="2"/>
  <c r="W202" i="2"/>
  <c r="V202" i="2"/>
  <c r="U202" i="2"/>
  <c r="P202" i="2"/>
  <c r="K202" i="2"/>
  <c r="G202" i="2"/>
  <c r="F202" i="2"/>
  <c r="EG201" i="2"/>
  <c r="CM201" i="2"/>
  <c r="CK201" i="2"/>
  <c r="CI201" i="2"/>
  <c r="CE201" i="2"/>
  <c r="CC201" i="2"/>
  <c r="CA201" i="2"/>
  <c r="BW201" i="2"/>
  <c r="BU201" i="2"/>
  <c r="BS201" i="2"/>
  <c r="BO201" i="2"/>
  <c r="BM201" i="2"/>
  <c r="BK201" i="2"/>
  <c r="BG201" i="2"/>
  <c r="BE201" i="2"/>
  <c r="BC201" i="2"/>
  <c r="AY201" i="2"/>
  <c r="AW201" i="2"/>
  <c r="AU201" i="2"/>
  <c r="AQ201" i="2"/>
  <c r="AO201" i="2"/>
  <c r="AM201" i="2"/>
  <c r="AI201" i="2"/>
  <c r="AG201" i="2"/>
  <c r="AE201" i="2"/>
  <c r="AA201" i="2"/>
  <c r="Y201" i="2"/>
  <c r="W201" i="2"/>
  <c r="V201" i="2"/>
  <c r="U201" i="2"/>
  <c r="P201" i="2"/>
  <c r="K201" i="2"/>
  <c r="G201" i="2"/>
  <c r="F201" i="2"/>
  <c r="EG200" i="2"/>
  <c r="CM200" i="2"/>
  <c r="CK200" i="2"/>
  <c r="CI200" i="2"/>
  <c r="CE200" i="2"/>
  <c r="CC200" i="2"/>
  <c r="CA200" i="2"/>
  <c r="BW200" i="2"/>
  <c r="BU200" i="2"/>
  <c r="BS200" i="2"/>
  <c r="AY200" i="2"/>
  <c r="AW200" i="2"/>
  <c r="AU200" i="2"/>
  <c r="AQ200" i="2"/>
  <c r="AO200" i="2"/>
  <c r="AM200" i="2"/>
  <c r="AI200" i="2"/>
  <c r="AG200" i="2"/>
  <c r="AE200" i="2"/>
  <c r="P200" i="2"/>
  <c r="K200" i="2"/>
  <c r="F200" i="2"/>
  <c r="EG199" i="2"/>
  <c r="CM199" i="2"/>
  <c r="CK199" i="2"/>
  <c r="CI199" i="2"/>
  <c r="CE199" i="2"/>
  <c r="CC199" i="2"/>
  <c r="CA199" i="2"/>
  <c r="BW199" i="2"/>
  <c r="BU199" i="2"/>
  <c r="BS199" i="2"/>
  <c r="BO199" i="2"/>
  <c r="BM199" i="2"/>
  <c r="BK199" i="2"/>
  <c r="BG199" i="2"/>
  <c r="BE199" i="2"/>
  <c r="BC199" i="2"/>
  <c r="AY199" i="2"/>
  <c r="AW199" i="2"/>
  <c r="AU199" i="2"/>
  <c r="AQ199" i="2"/>
  <c r="AO199" i="2"/>
  <c r="AM199" i="2"/>
  <c r="AI199" i="2"/>
  <c r="AG199" i="2"/>
  <c r="AE199" i="2"/>
  <c r="AA199" i="2"/>
  <c r="Y199" i="2"/>
  <c r="W199" i="2"/>
  <c r="V199" i="2"/>
  <c r="U199" i="2"/>
  <c r="P199" i="2"/>
  <c r="K199" i="2"/>
  <c r="G199" i="2"/>
  <c r="F199" i="2"/>
  <c r="EG198" i="2"/>
  <c r="CM198" i="2"/>
  <c r="CK198" i="2"/>
  <c r="CI198" i="2"/>
  <c r="CE198" i="2"/>
  <c r="CC198" i="2"/>
  <c r="CA198" i="2"/>
  <c r="BW198" i="2"/>
  <c r="BU198" i="2"/>
  <c r="BS198" i="2"/>
  <c r="BO198" i="2"/>
  <c r="BM198" i="2"/>
  <c r="BK198" i="2"/>
  <c r="BG198" i="2"/>
  <c r="BE198" i="2"/>
  <c r="BC198" i="2"/>
  <c r="AY198" i="2"/>
  <c r="AW198" i="2"/>
  <c r="AU198" i="2"/>
  <c r="AQ198" i="2"/>
  <c r="AO198" i="2"/>
  <c r="AM198" i="2"/>
  <c r="AI198" i="2"/>
  <c r="AG198" i="2"/>
  <c r="AE198" i="2"/>
  <c r="AA198" i="2"/>
  <c r="Y198" i="2"/>
  <c r="W198" i="2"/>
  <c r="V198" i="2"/>
  <c r="U198" i="2"/>
  <c r="P198" i="2"/>
  <c r="K198" i="2"/>
  <c r="G198" i="2"/>
  <c r="F198" i="2"/>
  <c r="EG197" i="2"/>
  <c r="CM197" i="2"/>
  <c r="CK197" i="2"/>
  <c r="CI197" i="2"/>
  <c r="CE197" i="2"/>
  <c r="CC197" i="2"/>
  <c r="CA197" i="2"/>
  <c r="BW197" i="2"/>
  <c r="BU197" i="2"/>
  <c r="BS197" i="2"/>
  <c r="BO197" i="2"/>
  <c r="BM197" i="2"/>
  <c r="BK197" i="2"/>
  <c r="BG197" i="2"/>
  <c r="BE197" i="2"/>
  <c r="BC197" i="2"/>
  <c r="AY197" i="2"/>
  <c r="AW197" i="2"/>
  <c r="AU197" i="2"/>
  <c r="AQ197" i="2"/>
  <c r="AO197" i="2"/>
  <c r="AM197" i="2"/>
  <c r="AI197" i="2"/>
  <c r="AG197" i="2"/>
  <c r="AE197" i="2"/>
  <c r="AA197" i="2"/>
  <c r="Y197" i="2"/>
  <c r="W197" i="2"/>
  <c r="V197" i="2"/>
  <c r="U197" i="2"/>
  <c r="P197" i="2"/>
  <c r="K197" i="2"/>
  <c r="G197" i="2"/>
  <c r="F197" i="2"/>
  <c r="EG196" i="2"/>
  <c r="CM196" i="2"/>
  <c r="CK196" i="2"/>
  <c r="CI196" i="2"/>
  <c r="CE196" i="2"/>
  <c r="CC196" i="2"/>
  <c r="CA196" i="2"/>
  <c r="BW196" i="2"/>
  <c r="BU196" i="2"/>
  <c r="BS196" i="2"/>
  <c r="BO196" i="2"/>
  <c r="BM196" i="2"/>
  <c r="BK196" i="2"/>
  <c r="BG196" i="2"/>
  <c r="BE196" i="2"/>
  <c r="BC196" i="2"/>
  <c r="AY196" i="2"/>
  <c r="AW196" i="2"/>
  <c r="AU196" i="2"/>
  <c r="AQ196" i="2"/>
  <c r="AO196" i="2"/>
  <c r="AM196" i="2"/>
  <c r="AI196" i="2"/>
  <c r="AG196" i="2"/>
  <c r="AE196" i="2"/>
  <c r="AA196" i="2"/>
  <c r="Y196" i="2"/>
  <c r="W196" i="2"/>
  <c r="V196" i="2"/>
  <c r="U196" i="2"/>
  <c r="P196" i="2"/>
  <c r="K196" i="2"/>
  <c r="G196" i="2"/>
  <c r="F196" i="2"/>
  <c r="EG195" i="2"/>
  <c r="CM195" i="2"/>
  <c r="CK195" i="2"/>
  <c r="CI195" i="2"/>
  <c r="CE195" i="2"/>
  <c r="CC195" i="2"/>
  <c r="CA195" i="2"/>
  <c r="BW195" i="2"/>
  <c r="BU195" i="2"/>
  <c r="BS195" i="2"/>
  <c r="BO195" i="2"/>
  <c r="BM195" i="2"/>
  <c r="BK195" i="2"/>
  <c r="BG195" i="2"/>
  <c r="BE195" i="2"/>
  <c r="BC195" i="2"/>
  <c r="AY195" i="2"/>
  <c r="AW195" i="2"/>
  <c r="AU195" i="2"/>
  <c r="AQ195" i="2"/>
  <c r="AO195" i="2"/>
  <c r="AM195" i="2"/>
  <c r="AI195" i="2"/>
  <c r="AG195" i="2"/>
  <c r="AE195" i="2"/>
  <c r="AA195" i="2"/>
  <c r="Y195" i="2"/>
  <c r="W195" i="2"/>
  <c r="V195" i="2"/>
  <c r="U195" i="2"/>
  <c r="P195" i="2"/>
  <c r="K195" i="2"/>
  <c r="G195" i="2"/>
  <c r="F195" i="2"/>
  <c r="EG194" i="2"/>
  <c r="CM194" i="2"/>
  <c r="CK194" i="2"/>
  <c r="CI194" i="2"/>
  <c r="CE194" i="2"/>
  <c r="CC194" i="2"/>
  <c r="CA194" i="2"/>
  <c r="BW194" i="2"/>
  <c r="BU194" i="2"/>
  <c r="BS194" i="2"/>
  <c r="BO194" i="2"/>
  <c r="BM194" i="2"/>
  <c r="BK194" i="2"/>
  <c r="BG194" i="2"/>
  <c r="BE194" i="2"/>
  <c r="BC194" i="2"/>
  <c r="AY194" i="2"/>
  <c r="AW194" i="2"/>
  <c r="AU194" i="2"/>
  <c r="AQ194" i="2"/>
  <c r="AO194" i="2"/>
  <c r="AM194" i="2"/>
  <c r="AI194" i="2"/>
  <c r="AG194" i="2"/>
  <c r="AE194" i="2"/>
  <c r="AA194" i="2"/>
  <c r="Y194" i="2"/>
  <c r="W194" i="2"/>
  <c r="V194" i="2"/>
  <c r="U194" i="2"/>
  <c r="P194" i="2"/>
  <c r="K194" i="2"/>
  <c r="G194" i="2"/>
  <c r="F194" i="2"/>
  <c r="EG193" i="2"/>
  <c r="CM193" i="2"/>
  <c r="CK193" i="2"/>
  <c r="CI193" i="2"/>
  <c r="CE193" i="2"/>
  <c r="CC193" i="2"/>
  <c r="CA193" i="2"/>
  <c r="BW193" i="2"/>
  <c r="BU193" i="2"/>
  <c r="BS193" i="2"/>
  <c r="BO193" i="2"/>
  <c r="BM193" i="2"/>
  <c r="BK193" i="2"/>
  <c r="BG193" i="2"/>
  <c r="BE193" i="2"/>
  <c r="BC193" i="2"/>
  <c r="AY193" i="2"/>
  <c r="AW193" i="2"/>
  <c r="AU193" i="2"/>
  <c r="AQ193" i="2"/>
  <c r="AO193" i="2"/>
  <c r="AM193" i="2"/>
  <c r="AI193" i="2"/>
  <c r="AG193" i="2"/>
  <c r="AE193" i="2"/>
  <c r="AA193" i="2"/>
  <c r="Y193" i="2"/>
  <c r="W193" i="2"/>
  <c r="V193" i="2"/>
  <c r="U193" i="2"/>
  <c r="P193" i="2"/>
  <c r="K193" i="2"/>
  <c r="G193" i="2"/>
  <c r="F193" i="2"/>
  <c r="EG192" i="2"/>
  <c r="CM192" i="2"/>
  <c r="CK192" i="2"/>
  <c r="CI192" i="2"/>
  <c r="CE192" i="2"/>
  <c r="CC192" i="2"/>
  <c r="CA192" i="2"/>
  <c r="BW192" i="2"/>
  <c r="BU192" i="2"/>
  <c r="BS192" i="2"/>
  <c r="AY192" i="2"/>
  <c r="AW192" i="2"/>
  <c r="AU192" i="2"/>
  <c r="AQ192" i="2"/>
  <c r="AO192" i="2"/>
  <c r="AM192" i="2"/>
  <c r="AI192" i="2"/>
  <c r="AG192" i="2"/>
  <c r="AE192" i="2"/>
  <c r="P192" i="2"/>
  <c r="K192" i="2"/>
  <c r="F192" i="2"/>
  <c r="EG191" i="2"/>
  <c r="CM191" i="2"/>
  <c r="CK191" i="2"/>
  <c r="CI191" i="2"/>
  <c r="CE191" i="2"/>
  <c r="CC191" i="2"/>
  <c r="CA191" i="2"/>
  <c r="BW191" i="2"/>
  <c r="BU191" i="2"/>
  <c r="BS191" i="2"/>
  <c r="BO191" i="2"/>
  <c r="BM191" i="2"/>
  <c r="BK191" i="2"/>
  <c r="BG191" i="2"/>
  <c r="BE191" i="2"/>
  <c r="BC191" i="2"/>
  <c r="AY191" i="2"/>
  <c r="AW191" i="2"/>
  <c r="AU191" i="2"/>
  <c r="AQ191" i="2"/>
  <c r="AO191" i="2"/>
  <c r="AM191" i="2"/>
  <c r="AI191" i="2"/>
  <c r="AG191" i="2"/>
  <c r="AE191" i="2"/>
  <c r="AA191" i="2"/>
  <c r="Y191" i="2"/>
  <c r="W191" i="2"/>
  <c r="V191" i="2"/>
  <c r="U191" i="2"/>
  <c r="P191" i="2"/>
  <c r="K191" i="2"/>
  <c r="G191" i="2"/>
  <c r="F191" i="2"/>
  <c r="EG190" i="2"/>
  <c r="CM190" i="2"/>
  <c r="CK190" i="2"/>
  <c r="CI190" i="2"/>
  <c r="CE190" i="2"/>
  <c r="CC190" i="2"/>
  <c r="CA190" i="2"/>
  <c r="BW190" i="2"/>
  <c r="BU190" i="2"/>
  <c r="BS190" i="2"/>
  <c r="BO190" i="2"/>
  <c r="BM190" i="2"/>
  <c r="BK190" i="2"/>
  <c r="BG190" i="2"/>
  <c r="BE190" i="2"/>
  <c r="BC190" i="2"/>
  <c r="AY190" i="2"/>
  <c r="AW190" i="2"/>
  <c r="AU190" i="2"/>
  <c r="AQ190" i="2"/>
  <c r="AO190" i="2"/>
  <c r="AM190" i="2"/>
  <c r="AI190" i="2"/>
  <c r="AG190" i="2"/>
  <c r="AE190" i="2"/>
  <c r="AA190" i="2"/>
  <c r="Y190" i="2"/>
  <c r="W190" i="2"/>
  <c r="V190" i="2"/>
  <c r="U190" i="2"/>
  <c r="P190" i="2"/>
  <c r="K190" i="2"/>
  <c r="G190" i="2"/>
  <c r="F190" i="2"/>
  <c r="EG189" i="2"/>
  <c r="CM189" i="2"/>
  <c r="CK189" i="2"/>
  <c r="CI189" i="2"/>
  <c r="CE189" i="2"/>
  <c r="CC189" i="2"/>
  <c r="CA189" i="2"/>
  <c r="BW189" i="2"/>
  <c r="BU189" i="2"/>
  <c r="BS189" i="2"/>
  <c r="BO189" i="2"/>
  <c r="BM189" i="2"/>
  <c r="BK189" i="2"/>
  <c r="BG189" i="2"/>
  <c r="BE189" i="2"/>
  <c r="BC189" i="2"/>
  <c r="AY189" i="2"/>
  <c r="AW189" i="2"/>
  <c r="AU189" i="2"/>
  <c r="AQ189" i="2"/>
  <c r="AO189" i="2"/>
  <c r="AM189" i="2"/>
  <c r="AI189" i="2"/>
  <c r="AG189" i="2"/>
  <c r="AE189" i="2"/>
  <c r="AA189" i="2"/>
  <c r="Y189" i="2"/>
  <c r="W189" i="2"/>
  <c r="V189" i="2"/>
  <c r="U189" i="2"/>
  <c r="P189" i="2"/>
  <c r="K189" i="2"/>
  <c r="G189" i="2"/>
  <c r="F189" i="2"/>
  <c r="EG188" i="2"/>
  <c r="CM188" i="2"/>
  <c r="CK188" i="2"/>
  <c r="CI188" i="2"/>
  <c r="CE188" i="2"/>
  <c r="CC188" i="2"/>
  <c r="CA188" i="2"/>
  <c r="BW188" i="2"/>
  <c r="BU188" i="2"/>
  <c r="BS188" i="2"/>
  <c r="BO188" i="2"/>
  <c r="BM188" i="2"/>
  <c r="BK188" i="2"/>
  <c r="BG188" i="2"/>
  <c r="BE188" i="2"/>
  <c r="BC188" i="2"/>
  <c r="AY188" i="2"/>
  <c r="AW188" i="2"/>
  <c r="AU188" i="2"/>
  <c r="AQ188" i="2"/>
  <c r="AO188" i="2"/>
  <c r="AM188" i="2"/>
  <c r="AI188" i="2"/>
  <c r="AG188" i="2"/>
  <c r="AE188" i="2"/>
  <c r="AA188" i="2"/>
  <c r="Y188" i="2"/>
  <c r="W188" i="2"/>
  <c r="V188" i="2"/>
  <c r="U188" i="2"/>
  <c r="P188" i="2"/>
  <c r="K188" i="2"/>
  <c r="G188" i="2"/>
  <c r="F188" i="2"/>
  <c r="EG187" i="2"/>
  <c r="CM187" i="2"/>
  <c r="CK187" i="2"/>
  <c r="CI187" i="2"/>
  <c r="CE187" i="2"/>
  <c r="CC187" i="2"/>
  <c r="CA187" i="2"/>
  <c r="BW187" i="2"/>
  <c r="BU187" i="2"/>
  <c r="BS187" i="2"/>
  <c r="BO187" i="2"/>
  <c r="BM187" i="2"/>
  <c r="BK187" i="2"/>
  <c r="BG187" i="2"/>
  <c r="BE187" i="2"/>
  <c r="BC187" i="2"/>
  <c r="AY187" i="2"/>
  <c r="AW187" i="2"/>
  <c r="AU187" i="2"/>
  <c r="AQ187" i="2"/>
  <c r="AO187" i="2"/>
  <c r="AM187" i="2"/>
  <c r="AI187" i="2"/>
  <c r="AG187" i="2"/>
  <c r="AE187" i="2"/>
  <c r="AA187" i="2"/>
  <c r="Y187" i="2"/>
  <c r="W187" i="2"/>
  <c r="V187" i="2"/>
  <c r="U187" i="2"/>
  <c r="P187" i="2"/>
  <c r="K187" i="2"/>
  <c r="G187" i="2"/>
  <c r="F187" i="2"/>
  <c r="EG186" i="2"/>
  <c r="CM186" i="2"/>
  <c r="CK186" i="2"/>
  <c r="CI186" i="2"/>
  <c r="CE186" i="2"/>
  <c r="CC186" i="2"/>
  <c r="CA186" i="2"/>
  <c r="BW186" i="2"/>
  <c r="BU186" i="2"/>
  <c r="BS186" i="2"/>
  <c r="BO186" i="2"/>
  <c r="BM186" i="2"/>
  <c r="BK186" i="2"/>
  <c r="BG186" i="2"/>
  <c r="BE186" i="2"/>
  <c r="BC186" i="2"/>
  <c r="AY186" i="2"/>
  <c r="AW186" i="2"/>
  <c r="AU186" i="2"/>
  <c r="AQ186" i="2"/>
  <c r="AO186" i="2"/>
  <c r="AM186" i="2"/>
  <c r="AI186" i="2"/>
  <c r="AG186" i="2"/>
  <c r="AE186" i="2"/>
  <c r="AA186" i="2"/>
  <c r="Y186" i="2"/>
  <c r="W186" i="2"/>
  <c r="V186" i="2"/>
  <c r="U186" i="2"/>
  <c r="P186" i="2"/>
  <c r="K186" i="2"/>
  <c r="G186" i="2"/>
  <c r="F186" i="2"/>
  <c r="EG185" i="2"/>
  <c r="CM185" i="2"/>
  <c r="CK185" i="2"/>
  <c r="CI185" i="2"/>
  <c r="CE185" i="2"/>
  <c r="CC185" i="2"/>
  <c r="CA185" i="2"/>
  <c r="BW185" i="2"/>
  <c r="BU185" i="2"/>
  <c r="BS185" i="2"/>
  <c r="BO185" i="2"/>
  <c r="BM185" i="2"/>
  <c r="BK185" i="2"/>
  <c r="BG185" i="2"/>
  <c r="BE185" i="2"/>
  <c r="BC185" i="2"/>
  <c r="AY185" i="2"/>
  <c r="AW185" i="2"/>
  <c r="AU185" i="2"/>
  <c r="AQ185" i="2"/>
  <c r="AO185" i="2"/>
  <c r="AM185" i="2"/>
  <c r="AI185" i="2"/>
  <c r="AG185" i="2"/>
  <c r="AE185" i="2"/>
  <c r="AA185" i="2"/>
  <c r="Y185" i="2"/>
  <c r="W185" i="2"/>
  <c r="V185" i="2"/>
  <c r="U185" i="2"/>
  <c r="P185" i="2"/>
  <c r="K185" i="2"/>
  <c r="G185" i="2"/>
  <c r="F185" i="2"/>
  <c r="EG184" i="2"/>
  <c r="CM184" i="2"/>
  <c r="CK184" i="2"/>
  <c r="CI184" i="2"/>
  <c r="CE184" i="2"/>
  <c r="CC184" i="2"/>
  <c r="CA184" i="2"/>
  <c r="BW184" i="2"/>
  <c r="BU184" i="2"/>
  <c r="BS184" i="2"/>
  <c r="BO184" i="2"/>
  <c r="BM184" i="2"/>
  <c r="BK184" i="2"/>
  <c r="BG184" i="2"/>
  <c r="BE184" i="2"/>
  <c r="BC184" i="2"/>
  <c r="AY184" i="2"/>
  <c r="AW184" i="2"/>
  <c r="AU184" i="2"/>
  <c r="AQ184" i="2"/>
  <c r="AO184" i="2"/>
  <c r="AM184" i="2"/>
  <c r="AI184" i="2"/>
  <c r="AG184" i="2"/>
  <c r="AE184" i="2"/>
  <c r="AA184" i="2"/>
  <c r="Y184" i="2"/>
  <c r="W184" i="2"/>
  <c r="V184" i="2"/>
  <c r="U184" i="2"/>
  <c r="P184" i="2"/>
  <c r="K184" i="2"/>
  <c r="G184" i="2"/>
  <c r="F184" i="2"/>
  <c r="EG183" i="2"/>
  <c r="CM183" i="2"/>
  <c r="CK183" i="2"/>
  <c r="CI183" i="2"/>
  <c r="CE183" i="2"/>
  <c r="CC183" i="2"/>
  <c r="CA183" i="2"/>
  <c r="BW183" i="2"/>
  <c r="BU183" i="2"/>
  <c r="BS183" i="2"/>
  <c r="BO183" i="2"/>
  <c r="BM183" i="2"/>
  <c r="BK183" i="2"/>
  <c r="BG183" i="2"/>
  <c r="BE183" i="2"/>
  <c r="BC183" i="2"/>
  <c r="AY183" i="2"/>
  <c r="AW183" i="2"/>
  <c r="AU183" i="2"/>
  <c r="AQ183" i="2"/>
  <c r="AO183" i="2"/>
  <c r="AM183" i="2"/>
  <c r="AI183" i="2"/>
  <c r="AG183" i="2"/>
  <c r="AE183" i="2"/>
  <c r="AA183" i="2"/>
  <c r="Y183" i="2"/>
  <c r="W183" i="2"/>
  <c r="V183" i="2"/>
  <c r="U183" i="2"/>
  <c r="P183" i="2"/>
  <c r="K183" i="2"/>
  <c r="G183" i="2"/>
  <c r="F183" i="2"/>
  <c r="EG182" i="2"/>
  <c r="CM182" i="2"/>
  <c r="CK182" i="2"/>
  <c r="CI182" i="2"/>
  <c r="CE182" i="2"/>
  <c r="CC182" i="2"/>
  <c r="CA182" i="2"/>
  <c r="BW182" i="2"/>
  <c r="BU182" i="2"/>
  <c r="BS182" i="2"/>
  <c r="BO182" i="2"/>
  <c r="BM182" i="2"/>
  <c r="BK182" i="2"/>
  <c r="BG182" i="2"/>
  <c r="BE182" i="2"/>
  <c r="BC182" i="2"/>
  <c r="AY182" i="2"/>
  <c r="AW182" i="2"/>
  <c r="AU182" i="2"/>
  <c r="AQ182" i="2"/>
  <c r="AO182" i="2"/>
  <c r="AM182" i="2"/>
  <c r="AI182" i="2"/>
  <c r="AG182" i="2"/>
  <c r="AE182" i="2"/>
  <c r="AA182" i="2"/>
  <c r="Y182" i="2"/>
  <c r="W182" i="2"/>
  <c r="V182" i="2"/>
  <c r="U182" i="2"/>
  <c r="P182" i="2"/>
  <c r="K182" i="2"/>
  <c r="G182" i="2"/>
  <c r="F182" i="2"/>
  <c r="EG181" i="2"/>
  <c r="CM181" i="2"/>
  <c r="CK181" i="2"/>
  <c r="CI181" i="2"/>
  <c r="CE181" i="2"/>
  <c r="CC181" i="2"/>
  <c r="CA181" i="2"/>
  <c r="BW181" i="2"/>
  <c r="BU181" i="2"/>
  <c r="BS181" i="2"/>
  <c r="BO181" i="2"/>
  <c r="BM181" i="2"/>
  <c r="BK181" i="2"/>
  <c r="BG181" i="2"/>
  <c r="BE181" i="2"/>
  <c r="BC181" i="2"/>
  <c r="AY181" i="2"/>
  <c r="AW181" i="2"/>
  <c r="AU181" i="2"/>
  <c r="AQ181" i="2"/>
  <c r="AO181" i="2"/>
  <c r="AM181" i="2"/>
  <c r="AI181" i="2"/>
  <c r="AG181" i="2"/>
  <c r="AE181" i="2"/>
  <c r="AA181" i="2"/>
  <c r="Y181" i="2"/>
  <c r="W181" i="2"/>
  <c r="V181" i="2"/>
  <c r="U181" i="2"/>
  <c r="P181" i="2"/>
  <c r="K181" i="2"/>
  <c r="G181" i="2"/>
  <c r="F181" i="2"/>
  <c r="EG180" i="2"/>
  <c r="CM180" i="2"/>
  <c r="CK180" i="2"/>
  <c r="CI180" i="2"/>
  <c r="CE180" i="2"/>
  <c r="CC180" i="2"/>
  <c r="CA180" i="2"/>
  <c r="BW180" i="2"/>
  <c r="BU180" i="2"/>
  <c r="BS180" i="2"/>
  <c r="BO180" i="2"/>
  <c r="BM180" i="2"/>
  <c r="BK180" i="2"/>
  <c r="BG180" i="2"/>
  <c r="BE180" i="2"/>
  <c r="BC180" i="2"/>
  <c r="AY180" i="2"/>
  <c r="AW180" i="2"/>
  <c r="AU180" i="2"/>
  <c r="AQ180" i="2"/>
  <c r="AO180" i="2"/>
  <c r="AM180" i="2"/>
  <c r="AI180" i="2"/>
  <c r="AG180" i="2"/>
  <c r="AE180" i="2"/>
  <c r="AA180" i="2"/>
  <c r="Y180" i="2"/>
  <c r="W180" i="2"/>
  <c r="V180" i="2"/>
  <c r="U180" i="2"/>
  <c r="P180" i="2"/>
  <c r="K180" i="2"/>
  <c r="G180" i="2"/>
  <c r="F180" i="2"/>
  <c r="EG179" i="2"/>
  <c r="CM179" i="2"/>
  <c r="CK179" i="2"/>
  <c r="CI179" i="2"/>
  <c r="CE179" i="2"/>
  <c r="CC179" i="2"/>
  <c r="CA179" i="2"/>
  <c r="BW179" i="2"/>
  <c r="BU179" i="2"/>
  <c r="BS179" i="2"/>
  <c r="BO179" i="2"/>
  <c r="BM179" i="2"/>
  <c r="BK179" i="2"/>
  <c r="BG179" i="2"/>
  <c r="BE179" i="2"/>
  <c r="BC179" i="2"/>
  <c r="AY179" i="2"/>
  <c r="AW179" i="2"/>
  <c r="AU179" i="2"/>
  <c r="AQ179" i="2"/>
  <c r="AO179" i="2"/>
  <c r="AM179" i="2"/>
  <c r="AI179" i="2"/>
  <c r="AG179" i="2"/>
  <c r="AE179" i="2"/>
  <c r="AA179" i="2"/>
  <c r="Y179" i="2"/>
  <c r="W179" i="2"/>
  <c r="V179" i="2"/>
  <c r="U179" i="2"/>
  <c r="P179" i="2"/>
  <c r="K179" i="2"/>
  <c r="G179" i="2"/>
  <c r="F179" i="2"/>
  <c r="EG178" i="2"/>
  <c r="CM178" i="2"/>
  <c r="CK178" i="2"/>
  <c r="CI178" i="2"/>
  <c r="CE178" i="2"/>
  <c r="CC178" i="2"/>
  <c r="CA178" i="2"/>
  <c r="BW178" i="2"/>
  <c r="BU178" i="2"/>
  <c r="BS178" i="2"/>
  <c r="BO178" i="2"/>
  <c r="BM178" i="2"/>
  <c r="BK178" i="2"/>
  <c r="BG178" i="2"/>
  <c r="BE178" i="2"/>
  <c r="BC178" i="2"/>
  <c r="AY178" i="2"/>
  <c r="AW178" i="2"/>
  <c r="AU178" i="2"/>
  <c r="AQ178" i="2"/>
  <c r="AO178" i="2"/>
  <c r="AM178" i="2"/>
  <c r="AI178" i="2"/>
  <c r="AG178" i="2"/>
  <c r="AE178" i="2"/>
  <c r="AA178" i="2"/>
  <c r="Y178" i="2"/>
  <c r="W178" i="2"/>
  <c r="V178" i="2"/>
  <c r="U178" i="2"/>
  <c r="P178" i="2"/>
  <c r="K178" i="2"/>
  <c r="G178" i="2"/>
  <c r="F178" i="2"/>
  <c r="EG177" i="2"/>
  <c r="CM177" i="2"/>
  <c r="CK177" i="2"/>
  <c r="CI177" i="2"/>
  <c r="CE177" i="2"/>
  <c r="CC177" i="2"/>
  <c r="CA177" i="2"/>
  <c r="BW177" i="2"/>
  <c r="BU177" i="2"/>
  <c r="BS177" i="2"/>
  <c r="BO177" i="2"/>
  <c r="BM177" i="2"/>
  <c r="BK177" i="2"/>
  <c r="BG177" i="2"/>
  <c r="BE177" i="2"/>
  <c r="BC177" i="2"/>
  <c r="AY177" i="2"/>
  <c r="AW177" i="2"/>
  <c r="AU177" i="2"/>
  <c r="AQ177" i="2"/>
  <c r="AO177" i="2"/>
  <c r="AM177" i="2"/>
  <c r="AI177" i="2"/>
  <c r="AG177" i="2"/>
  <c r="AE177" i="2"/>
  <c r="AA177" i="2"/>
  <c r="Y177" i="2"/>
  <c r="W177" i="2"/>
  <c r="V177" i="2"/>
  <c r="U177" i="2"/>
  <c r="P177" i="2"/>
  <c r="K177" i="2"/>
  <c r="G177" i="2"/>
  <c r="F177" i="2"/>
  <c r="EG176" i="2"/>
  <c r="CM176" i="2"/>
  <c r="CK176" i="2"/>
  <c r="CI176" i="2"/>
  <c r="CE176" i="2"/>
  <c r="CC176" i="2"/>
  <c r="CA176" i="2"/>
  <c r="BW176" i="2"/>
  <c r="BU176" i="2"/>
  <c r="BS176" i="2"/>
  <c r="BO176" i="2"/>
  <c r="BM176" i="2"/>
  <c r="BK176" i="2"/>
  <c r="BG176" i="2"/>
  <c r="BE176" i="2"/>
  <c r="BC176" i="2"/>
  <c r="AY176" i="2"/>
  <c r="AW176" i="2"/>
  <c r="AU176" i="2"/>
  <c r="AQ176" i="2"/>
  <c r="AO176" i="2"/>
  <c r="AM176" i="2"/>
  <c r="AI176" i="2"/>
  <c r="AG176" i="2"/>
  <c r="AE176" i="2"/>
  <c r="AA176" i="2"/>
  <c r="Y176" i="2"/>
  <c r="W176" i="2"/>
  <c r="V176" i="2"/>
  <c r="U176" i="2"/>
  <c r="P176" i="2"/>
  <c r="K176" i="2"/>
  <c r="G176" i="2"/>
  <c r="F176" i="2"/>
  <c r="EG175" i="2"/>
  <c r="CM175" i="2"/>
  <c r="CK175" i="2"/>
  <c r="CI175" i="2"/>
  <c r="CE175" i="2"/>
  <c r="CC175" i="2"/>
  <c r="CA175" i="2"/>
  <c r="BW175" i="2"/>
  <c r="BU175" i="2"/>
  <c r="BS175" i="2"/>
  <c r="AY175" i="2"/>
  <c r="AW175" i="2"/>
  <c r="AU175" i="2"/>
  <c r="AQ175" i="2"/>
  <c r="AO175" i="2"/>
  <c r="AM175" i="2"/>
  <c r="AI175" i="2"/>
  <c r="AG175" i="2"/>
  <c r="AE175" i="2"/>
  <c r="P175" i="2"/>
  <c r="K175" i="2"/>
  <c r="F175" i="2"/>
  <c r="EG174" i="2"/>
  <c r="CM174" i="2"/>
  <c r="CK174" i="2"/>
  <c r="CI174" i="2"/>
  <c r="CE174" i="2"/>
  <c r="CC174" i="2"/>
  <c r="CA174" i="2"/>
  <c r="BW174" i="2"/>
  <c r="BU174" i="2"/>
  <c r="BS174" i="2"/>
  <c r="BO174" i="2"/>
  <c r="BM174" i="2"/>
  <c r="BK174" i="2"/>
  <c r="BG174" i="2"/>
  <c r="BE174" i="2"/>
  <c r="BC174" i="2"/>
  <c r="AY174" i="2"/>
  <c r="AW174" i="2"/>
  <c r="AU174" i="2"/>
  <c r="AQ174" i="2"/>
  <c r="AO174" i="2"/>
  <c r="AM174" i="2"/>
  <c r="AI174" i="2"/>
  <c r="AG174" i="2"/>
  <c r="AE174" i="2"/>
  <c r="AC174" i="2"/>
  <c r="AB174" i="2"/>
  <c r="Z174" i="2"/>
  <c r="X174" i="2"/>
  <c r="P174" i="2"/>
  <c r="K174" i="2"/>
  <c r="F174" i="2"/>
  <c r="EG173" i="2"/>
  <c r="CM173" i="2"/>
  <c r="CK173" i="2"/>
  <c r="CI173" i="2"/>
  <c r="CE173" i="2"/>
  <c r="CC173" i="2"/>
  <c r="CA173" i="2"/>
  <c r="BW173" i="2"/>
  <c r="BU173" i="2"/>
  <c r="BS173" i="2"/>
  <c r="BO173" i="2"/>
  <c r="BM173" i="2"/>
  <c r="BK173" i="2"/>
  <c r="BG173" i="2"/>
  <c r="BE173" i="2"/>
  <c r="BC173" i="2"/>
  <c r="AY173" i="2"/>
  <c r="AW173" i="2"/>
  <c r="AU173" i="2"/>
  <c r="AQ173" i="2"/>
  <c r="AO173" i="2"/>
  <c r="AM173" i="2"/>
  <c r="AI173" i="2"/>
  <c r="AG173" i="2"/>
  <c r="AE173" i="2"/>
  <c r="AA173" i="2"/>
  <c r="Y173" i="2"/>
  <c r="W173" i="2"/>
  <c r="V173" i="2"/>
  <c r="U173" i="2"/>
  <c r="P173" i="2"/>
  <c r="K173" i="2"/>
  <c r="G173" i="2"/>
  <c r="F173" i="2"/>
  <c r="EG172" i="2"/>
  <c r="CM172" i="2"/>
  <c r="CK172" i="2"/>
  <c r="CI172" i="2"/>
  <c r="CE172" i="2"/>
  <c r="CC172" i="2"/>
  <c r="CA172" i="2"/>
  <c r="BW172" i="2"/>
  <c r="BU172" i="2"/>
  <c r="BS172" i="2"/>
  <c r="BO172" i="2"/>
  <c r="BM172" i="2"/>
  <c r="BK172" i="2"/>
  <c r="BG172" i="2"/>
  <c r="BE172" i="2"/>
  <c r="BC172" i="2"/>
  <c r="AY172" i="2"/>
  <c r="AW172" i="2"/>
  <c r="AU172" i="2"/>
  <c r="AQ172" i="2"/>
  <c r="AO172" i="2"/>
  <c r="AM172" i="2"/>
  <c r="AI172" i="2"/>
  <c r="AG172" i="2"/>
  <c r="AE172" i="2"/>
  <c r="AA172" i="2"/>
  <c r="Y172" i="2"/>
  <c r="W172" i="2"/>
  <c r="V172" i="2"/>
  <c r="U172" i="2"/>
  <c r="P172" i="2"/>
  <c r="K172" i="2"/>
  <c r="G172" i="2"/>
  <c r="F172" i="2"/>
  <c r="EG171" i="2"/>
  <c r="CM171" i="2"/>
  <c r="CK171" i="2"/>
  <c r="CI171" i="2"/>
  <c r="CE171" i="2"/>
  <c r="CC171" i="2"/>
  <c r="CA171" i="2"/>
  <c r="BW171" i="2"/>
  <c r="BU171" i="2"/>
  <c r="BS171" i="2"/>
  <c r="BO171" i="2"/>
  <c r="BM171" i="2"/>
  <c r="BK171" i="2"/>
  <c r="BG171" i="2"/>
  <c r="BE171" i="2"/>
  <c r="BC171" i="2"/>
  <c r="AY171" i="2"/>
  <c r="AW171" i="2"/>
  <c r="AU171" i="2"/>
  <c r="AQ171" i="2"/>
  <c r="AO171" i="2"/>
  <c r="AM171" i="2"/>
  <c r="AI171" i="2"/>
  <c r="AG171" i="2"/>
  <c r="AE171" i="2"/>
  <c r="AA171" i="2"/>
  <c r="Y171" i="2"/>
  <c r="W171" i="2"/>
  <c r="V171" i="2"/>
  <c r="U171" i="2"/>
  <c r="P171" i="2"/>
  <c r="K171" i="2"/>
  <c r="G171" i="2"/>
  <c r="F171" i="2"/>
  <c r="EG170" i="2"/>
  <c r="CM170" i="2"/>
  <c r="CK170" i="2"/>
  <c r="CI170" i="2"/>
  <c r="CE170" i="2"/>
  <c r="CC170" i="2"/>
  <c r="CA170" i="2"/>
  <c r="BW170" i="2"/>
  <c r="BU170" i="2"/>
  <c r="BS170" i="2"/>
  <c r="BO170" i="2"/>
  <c r="BM170" i="2"/>
  <c r="BK170" i="2"/>
  <c r="BG170" i="2"/>
  <c r="BE170" i="2"/>
  <c r="BC170" i="2"/>
  <c r="AY170" i="2"/>
  <c r="AW170" i="2"/>
  <c r="AU170" i="2"/>
  <c r="AQ170" i="2"/>
  <c r="AO170" i="2"/>
  <c r="AM170" i="2"/>
  <c r="AI170" i="2"/>
  <c r="AG170" i="2"/>
  <c r="AE170" i="2"/>
  <c r="AA170" i="2"/>
  <c r="Y170" i="2"/>
  <c r="W170" i="2"/>
  <c r="V170" i="2"/>
  <c r="U170" i="2"/>
  <c r="P170" i="2"/>
  <c r="K170" i="2"/>
  <c r="G170" i="2"/>
  <c r="F170" i="2"/>
  <c r="EG169" i="2"/>
  <c r="CM169" i="2"/>
  <c r="CK169" i="2"/>
  <c r="CI169" i="2"/>
  <c r="CE169" i="2"/>
  <c r="CC169" i="2"/>
  <c r="CA169" i="2"/>
  <c r="BW169" i="2"/>
  <c r="BU169" i="2"/>
  <c r="BS169" i="2"/>
  <c r="BO169" i="2"/>
  <c r="BM169" i="2"/>
  <c r="BK169" i="2"/>
  <c r="BG169" i="2"/>
  <c r="BE169" i="2"/>
  <c r="BC169" i="2"/>
  <c r="AY169" i="2"/>
  <c r="AW169" i="2"/>
  <c r="AU169" i="2"/>
  <c r="AQ169" i="2"/>
  <c r="AO169" i="2"/>
  <c r="AM169" i="2"/>
  <c r="AI169" i="2"/>
  <c r="AG169" i="2"/>
  <c r="AE169" i="2"/>
  <c r="AA169" i="2"/>
  <c r="Y169" i="2"/>
  <c r="W169" i="2"/>
  <c r="V169" i="2"/>
  <c r="U169" i="2"/>
  <c r="P169" i="2"/>
  <c r="K169" i="2"/>
  <c r="G169" i="2"/>
  <c r="F169" i="2"/>
  <c r="EG168" i="2"/>
  <c r="CM168" i="2"/>
  <c r="CK168" i="2"/>
  <c r="CI168" i="2"/>
  <c r="CE168" i="2"/>
  <c r="CC168" i="2"/>
  <c r="CA168" i="2"/>
  <c r="BW168" i="2"/>
  <c r="BU168" i="2"/>
  <c r="BS168" i="2"/>
  <c r="AY168" i="2"/>
  <c r="AW168" i="2"/>
  <c r="AU168" i="2"/>
  <c r="AQ168" i="2"/>
  <c r="AO168" i="2"/>
  <c r="AM168" i="2"/>
  <c r="AI168" i="2"/>
  <c r="AG168" i="2"/>
  <c r="AE168" i="2"/>
  <c r="P168" i="2"/>
  <c r="K168" i="2"/>
  <c r="F168" i="2"/>
  <c r="EG167" i="2"/>
  <c r="CM167" i="2"/>
  <c r="CK167" i="2"/>
  <c r="CI167" i="2"/>
  <c r="CE167" i="2"/>
  <c r="CC167" i="2"/>
  <c r="CA167" i="2"/>
  <c r="BW167" i="2"/>
  <c r="BU167" i="2"/>
  <c r="BS167" i="2"/>
  <c r="BO167" i="2"/>
  <c r="BM167" i="2"/>
  <c r="BK167" i="2"/>
  <c r="BG167" i="2"/>
  <c r="BE167" i="2"/>
  <c r="BC167" i="2"/>
  <c r="AY167" i="2"/>
  <c r="AW167" i="2"/>
  <c r="AU167" i="2"/>
  <c r="AQ167" i="2"/>
  <c r="AO167" i="2"/>
  <c r="AM167" i="2"/>
  <c r="AI167" i="2"/>
  <c r="AG167" i="2"/>
  <c r="AE167" i="2"/>
  <c r="AA167" i="2"/>
  <c r="Y167" i="2"/>
  <c r="W167" i="2"/>
  <c r="V167" i="2"/>
  <c r="U167" i="2"/>
  <c r="P167" i="2"/>
  <c r="K167" i="2"/>
  <c r="G167" i="2"/>
  <c r="F167" i="2"/>
  <c r="EG166" i="2"/>
  <c r="CM166" i="2"/>
  <c r="CK166" i="2"/>
  <c r="CI166" i="2"/>
  <c r="CE166" i="2"/>
  <c r="CC166" i="2"/>
  <c r="CA166" i="2"/>
  <c r="BW166" i="2"/>
  <c r="BU166" i="2"/>
  <c r="BS166" i="2"/>
  <c r="BO166" i="2"/>
  <c r="BM166" i="2"/>
  <c r="BK166" i="2"/>
  <c r="BG166" i="2"/>
  <c r="BE166" i="2"/>
  <c r="BC166" i="2"/>
  <c r="AY166" i="2"/>
  <c r="AW166" i="2"/>
  <c r="AU166" i="2"/>
  <c r="AQ166" i="2"/>
  <c r="AO166" i="2"/>
  <c r="AM166" i="2"/>
  <c r="AI166" i="2"/>
  <c r="AG166" i="2"/>
  <c r="AE166" i="2"/>
  <c r="AA166" i="2"/>
  <c r="Y166" i="2"/>
  <c r="W166" i="2"/>
  <c r="V166" i="2"/>
  <c r="U166" i="2"/>
  <c r="P166" i="2"/>
  <c r="K166" i="2"/>
  <c r="G166" i="2"/>
  <c r="F166" i="2"/>
  <c r="EG165" i="2"/>
  <c r="CM165" i="2"/>
  <c r="CK165" i="2"/>
  <c r="CI165" i="2"/>
  <c r="CE165" i="2"/>
  <c r="CC165" i="2"/>
  <c r="CA165" i="2"/>
  <c r="BW165" i="2"/>
  <c r="BU165" i="2"/>
  <c r="BS165" i="2"/>
  <c r="BO165" i="2"/>
  <c r="BM165" i="2"/>
  <c r="BK165" i="2"/>
  <c r="BG165" i="2"/>
  <c r="BE165" i="2"/>
  <c r="BC165" i="2"/>
  <c r="AY165" i="2"/>
  <c r="AW165" i="2"/>
  <c r="AU165" i="2"/>
  <c r="AQ165" i="2"/>
  <c r="AO165" i="2"/>
  <c r="AM165" i="2"/>
  <c r="AI165" i="2"/>
  <c r="AG165" i="2"/>
  <c r="AE165" i="2"/>
  <c r="AA165" i="2"/>
  <c r="Y165" i="2"/>
  <c r="W165" i="2"/>
  <c r="V165" i="2"/>
  <c r="U165" i="2"/>
  <c r="P165" i="2"/>
  <c r="K165" i="2"/>
  <c r="G165" i="2"/>
  <c r="F165" i="2"/>
  <c r="EG164" i="2"/>
  <c r="CM164" i="2"/>
  <c r="CK164" i="2"/>
  <c r="CI164" i="2"/>
  <c r="CE164" i="2"/>
  <c r="CC164" i="2"/>
  <c r="CA164" i="2"/>
  <c r="BW164" i="2"/>
  <c r="BU164" i="2"/>
  <c r="BS164" i="2"/>
  <c r="BO164" i="2"/>
  <c r="BM164" i="2"/>
  <c r="BK164" i="2"/>
  <c r="BG164" i="2"/>
  <c r="BE164" i="2"/>
  <c r="BC164" i="2"/>
  <c r="AY164" i="2"/>
  <c r="AW164" i="2"/>
  <c r="AU164" i="2"/>
  <c r="AQ164" i="2"/>
  <c r="AO164" i="2"/>
  <c r="AM164" i="2"/>
  <c r="AI164" i="2"/>
  <c r="AG164" i="2"/>
  <c r="AE164" i="2"/>
  <c r="AA164" i="2"/>
  <c r="Y164" i="2"/>
  <c r="W164" i="2"/>
  <c r="V164" i="2"/>
  <c r="U164" i="2"/>
  <c r="P164" i="2"/>
  <c r="K164" i="2"/>
  <c r="G164" i="2"/>
  <c r="F164" i="2"/>
  <c r="EG163" i="2"/>
  <c r="CM163" i="2"/>
  <c r="CK163" i="2"/>
  <c r="CI163" i="2"/>
  <c r="CE163" i="2"/>
  <c r="CC163" i="2"/>
  <c r="CA163" i="2"/>
  <c r="BW163" i="2"/>
  <c r="BU163" i="2"/>
  <c r="BS163" i="2"/>
  <c r="BO163" i="2"/>
  <c r="BM163" i="2"/>
  <c r="BK163" i="2"/>
  <c r="BG163" i="2"/>
  <c r="BE163" i="2"/>
  <c r="BC163" i="2"/>
  <c r="AY163" i="2"/>
  <c r="AW163" i="2"/>
  <c r="AU163" i="2"/>
  <c r="AQ163" i="2"/>
  <c r="AO163" i="2"/>
  <c r="AM163" i="2"/>
  <c r="AI163" i="2"/>
  <c r="AG163" i="2"/>
  <c r="AE163" i="2"/>
  <c r="AA163" i="2"/>
  <c r="Y163" i="2"/>
  <c r="W163" i="2"/>
  <c r="V163" i="2"/>
  <c r="U163" i="2"/>
  <c r="P163" i="2"/>
  <c r="K163" i="2"/>
  <c r="G163" i="2"/>
  <c r="F163" i="2"/>
  <c r="EG162" i="2"/>
  <c r="CM162" i="2"/>
  <c r="CK162" i="2"/>
  <c r="CI162" i="2"/>
  <c r="CE162" i="2"/>
  <c r="CC162" i="2"/>
  <c r="CA162" i="2"/>
  <c r="BW162" i="2"/>
  <c r="BU162" i="2"/>
  <c r="BS162" i="2"/>
  <c r="BO162" i="2"/>
  <c r="BM162" i="2"/>
  <c r="BK162" i="2"/>
  <c r="BG162" i="2"/>
  <c r="BE162" i="2"/>
  <c r="BC162" i="2"/>
  <c r="AY162" i="2"/>
  <c r="AW162" i="2"/>
  <c r="AU162" i="2"/>
  <c r="AQ162" i="2"/>
  <c r="AO162" i="2"/>
  <c r="AM162" i="2"/>
  <c r="AI162" i="2"/>
  <c r="AG162" i="2"/>
  <c r="AE162" i="2"/>
  <c r="AA162" i="2"/>
  <c r="Y162" i="2"/>
  <c r="W162" i="2"/>
  <c r="V162" i="2"/>
  <c r="U162" i="2"/>
  <c r="P162" i="2"/>
  <c r="K162" i="2"/>
  <c r="G162" i="2"/>
  <c r="F162" i="2"/>
  <c r="EG161" i="2"/>
  <c r="CM161" i="2"/>
  <c r="CK161" i="2"/>
  <c r="CI161" i="2"/>
  <c r="CE161" i="2"/>
  <c r="CC161" i="2"/>
  <c r="CA161" i="2"/>
  <c r="BW161" i="2"/>
  <c r="BU161" i="2"/>
  <c r="BS161" i="2"/>
  <c r="AY161" i="2"/>
  <c r="AW161" i="2"/>
  <c r="AU161" i="2"/>
  <c r="AQ161" i="2"/>
  <c r="AO161" i="2"/>
  <c r="AM161" i="2"/>
  <c r="AI161" i="2"/>
  <c r="AG161" i="2"/>
  <c r="AE161" i="2"/>
  <c r="P161" i="2"/>
  <c r="K161" i="2"/>
  <c r="F161" i="2"/>
  <c r="EG160" i="2"/>
  <c r="CM160" i="2"/>
  <c r="CK160" i="2"/>
  <c r="CI160" i="2"/>
  <c r="CE160" i="2"/>
  <c r="CC160" i="2"/>
  <c r="CA160" i="2"/>
  <c r="BW160" i="2"/>
  <c r="BU160" i="2"/>
  <c r="BS160" i="2"/>
  <c r="BO160" i="2"/>
  <c r="BM160" i="2"/>
  <c r="BK160" i="2"/>
  <c r="BG160" i="2"/>
  <c r="BE160" i="2"/>
  <c r="BC160" i="2"/>
  <c r="AY160" i="2"/>
  <c r="AW160" i="2"/>
  <c r="AU160" i="2"/>
  <c r="AQ160" i="2"/>
  <c r="AO160" i="2"/>
  <c r="AM160" i="2"/>
  <c r="AI160" i="2"/>
  <c r="AG160" i="2"/>
  <c r="AE160" i="2"/>
  <c r="AA160" i="2"/>
  <c r="Y160" i="2"/>
  <c r="W160" i="2"/>
  <c r="V160" i="2"/>
  <c r="U160" i="2"/>
  <c r="P160" i="2"/>
  <c r="K160" i="2"/>
  <c r="G160" i="2"/>
  <c r="F160" i="2"/>
  <c r="EG159" i="2"/>
  <c r="CM159" i="2"/>
  <c r="CK159" i="2"/>
  <c r="CI159" i="2"/>
  <c r="CE159" i="2"/>
  <c r="CC159" i="2"/>
  <c r="CA159" i="2"/>
  <c r="BW159" i="2"/>
  <c r="BU159" i="2"/>
  <c r="BS159" i="2"/>
  <c r="BO159" i="2"/>
  <c r="BM159" i="2"/>
  <c r="BK159" i="2"/>
  <c r="BG159" i="2"/>
  <c r="BE159" i="2"/>
  <c r="BC159" i="2"/>
  <c r="AY159" i="2"/>
  <c r="AW159" i="2"/>
  <c r="AU159" i="2"/>
  <c r="AQ159" i="2"/>
  <c r="AO159" i="2"/>
  <c r="AM159" i="2"/>
  <c r="AI159" i="2"/>
  <c r="AG159" i="2"/>
  <c r="AE159" i="2"/>
  <c r="AA159" i="2"/>
  <c r="Y159" i="2"/>
  <c r="W159" i="2"/>
  <c r="V159" i="2"/>
  <c r="U159" i="2"/>
  <c r="P159" i="2"/>
  <c r="K159" i="2"/>
  <c r="G159" i="2"/>
  <c r="F159" i="2"/>
  <c r="EG158" i="2"/>
  <c r="CM158" i="2"/>
  <c r="CK158" i="2"/>
  <c r="CI158" i="2"/>
  <c r="CE158" i="2"/>
  <c r="CC158" i="2"/>
  <c r="CA158" i="2"/>
  <c r="BW158" i="2"/>
  <c r="BU158" i="2"/>
  <c r="BS158" i="2"/>
  <c r="BO158" i="2"/>
  <c r="BM158" i="2"/>
  <c r="BK158" i="2"/>
  <c r="BG158" i="2"/>
  <c r="BE158" i="2"/>
  <c r="BC158" i="2"/>
  <c r="AY158" i="2"/>
  <c r="AW158" i="2"/>
  <c r="AU158" i="2"/>
  <c r="AQ158" i="2"/>
  <c r="AO158" i="2"/>
  <c r="AM158" i="2"/>
  <c r="AI158" i="2"/>
  <c r="AG158" i="2"/>
  <c r="AE158" i="2"/>
  <c r="AA158" i="2"/>
  <c r="Y158" i="2"/>
  <c r="W158" i="2"/>
  <c r="V158" i="2"/>
  <c r="U158" i="2"/>
  <c r="P158" i="2"/>
  <c r="K158" i="2"/>
  <c r="G158" i="2"/>
  <c r="F158" i="2"/>
  <c r="EG157" i="2"/>
  <c r="CM157" i="2"/>
  <c r="CK157" i="2"/>
  <c r="CI157" i="2"/>
  <c r="CE157" i="2"/>
  <c r="CC157" i="2"/>
  <c r="CA157" i="2"/>
  <c r="BW157" i="2"/>
  <c r="BU157" i="2"/>
  <c r="BS157" i="2"/>
  <c r="BO157" i="2"/>
  <c r="BM157" i="2"/>
  <c r="BK157" i="2"/>
  <c r="BG157" i="2"/>
  <c r="BE157" i="2"/>
  <c r="BC157" i="2"/>
  <c r="AY157" i="2"/>
  <c r="AW157" i="2"/>
  <c r="AU157" i="2"/>
  <c r="AQ157" i="2"/>
  <c r="AO157" i="2"/>
  <c r="AM157" i="2"/>
  <c r="AI157" i="2"/>
  <c r="AG157" i="2"/>
  <c r="AE157" i="2"/>
  <c r="AA157" i="2"/>
  <c r="Y157" i="2"/>
  <c r="W157" i="2"/>
  <c r="V157" i="2"/>
  <c r="U157" i="2"/>
  <c r="P157" i="2"/>
  <c r="K157" i="2"/>
  <c r="G157" i="2"/>
  <c r="F157" i="2"/>
  <c r="EG156" i="2"/>
  <c r="CM156" i="2"/>
  <c r="CK156" i="2"/>
  <c r="CI156" i="2"/>
  <c r="CE156" i="2"/>
  <c r="CC156" i="2"/>
  <c r="CA156" i="2"/>
  <c r="BW156" i="2"/>
  <c r="BU156" i="2"/>
  <c r="BS156" i="2"/>
  <c r="BO156" i="2"/>
  <c r="BM156" i="2"/>
  <c r="BK156" i="2"/>
  <c r="BG156" i="2"/>
  <c r="BE156" i="2"/>
  <c r="BC156" i="2"/>
  <c r="AY156" i="2"/>
  <c r="AW156" i="2"/>
  <c r="AU156" i="2"/>
  <c r="AQ156" i="2"/>
  <c r="AO156" i="2"/>
  <c r="AM156" i="2"/>
  <c r="AI156" i="2"/>
  <c r="AG156" i="2"/>
  <c r="AE156" i="2"/>
  <c r="AA156" i="2"/>
  <c r="Y156" i="2"/>
  <c r="W156" i="2"/>
  <c r="V156" i="2"/>
  <c r="U156" i="2"/>
  <c r="P156" i="2"/>
  <c r="K156" i="2"/>
  <c r="G156" i="2"/>
  <c r="F156" i="2"/>
  <c r="EG155" i="2"/>
  <c r="CM155" i="2"/>
  <c r="CK155" i="2"/>
  <c r="CI155" i="2"/>
  <c r="CE155" i="2"/>
  <c r="CC155" i="2"/>
  <c r="CA155" i="2"/>
  <c r="BW155" i="2"/>
  <c r="BU155" i="2"/>
  <c r="BS155" i="2"/>
  <c r="BO155" i="2"/>
  <c r="BM155" i="2"/>
  <c r="BK155" i="2"/>
  <c r="BG155" i="2"/>
  <c r="BE155" i="2"/>
  <c r="BC155" i="2"/>
  <c r="AY155" i="2"/>
  <c r="AW155" i="2"/>
  <c r="AU155" i="2"/>
  <c r="AQ155" i="2"/>
  <c r="AO155" i="2"/>
  <c r="AM155" i="2"/>
  <c r="AI155" i="2"/>
  <c r="AG155" i="2"/>
  <c r="AE155" i="2"/>
  <c r="AA155" i="2"/>
  <c r="Y155" i="2"/>
  <c r="W155" i="2"/>
  <c r="V155" i="2"/>
  <c r="U155" i="2"/>
  <c r="P155" i="2"/>
  <c r="K155" i="2"/>
  <c r="G155" i="2"/>
  <c r="F155" i="2"/>
  <c r="EG154" i="2"/>
  <c r="CM154" i="2"/>
  <c r="CK154" i="2"/>
  <c r="CI154" i="2"/>
  <c r="CE154" i="2"/>
  <c r="CC154" i="2"/>
  <c r="CA154" i="2"/>
  <c r="BW154" i="2"/>
  <c r="BU154" i="2"/>
  <c r="BS154" i="2"/>
  <c r="AY154" i="2"/>
  <c r="AW154" i="2"/>
  <c r="AU154" i="2"/>
  <c r="AQ154" i="2"/>
  <c r="AO154" i="2"/>
  <c r="AM154" i="2"/>
  <c r="AI154" i="2"/>
  <c r="AG154" i="2"/>
  <c r="AE154" i="2"/>
  <c r="P154" i="2"/>
  <c r="K154" i="2"/>
  <c r="F154" i="2"/>
  <c r="EG153" i="2"/>
  <c r="AY153" i="2"/>
  <c r="AW153" i="2"/>
  <c r="AU153" i="2"/>
  <c r="AQ153" i="2"/>
  <c r="AO153" i="2"/>
  <c r="AM153" i="2"/>
  <c r="AI153" i="2"/>
  <c r="AG153" i="2"/>
  <c r="AE153" i="2"/>
  <c r="P153" i="2"/>
  <c r="K153" i="2"/>
  <c r="F153" i="2"/>
  <c r="EG152" i="2"/>
  <c r="CM152" i="2"/>
  <c r="CK152" i="2"/>
  <c r="CI152" i="2"/>
  <c r="CE152" i="2"/>
  <c r="CC152" i="2"/>
  <c r="CA152" i="2"/>
  <c r="BW152" i="2"/>
  <c r="BU152" i="2"/>
  <c r="BS152" i="2"/>
  <c r="BO152" i="2"/>
  <c r="BM152" i="2"/>
  <c r="BK152" i="2"/>
  <c r="BG152" i="2"/>
  <c r="BE152" i="2"/>
  <c r="BC152" i="2"/>
  <c r="AY152" i="2"/>
  <c r="AW152" i="2"/>
  <c r="AU152" i="2"/>
  <c r="AQ152" i="2"/>
  <c r="AO152" i="2"/>
  <c r="AM152" i="2"/>
  <c r="AI152" i="2"/>
  <c r="AG152" i="2"/>
  <c r="AE152" i="2"/>
  <c r="AA152" i="2"/>
  <c r="Y152" i="2"/>
  <c r="W152" i="2"/>
  <c r="V152" i="2"/>
  <c r="U152" i="2"/>
  <c r="P152" i="2"/>
  <c r="K152" i="2"/>
  <c r="G152" i="2"/>
  <c r="F152" i="2"/>
  <c r="EG151" i="2"/>
  <c r="CM151" i="2"/>
  <c r="CK151" i="2"/>
  <c r="CI151" i="2"/>
  <c r="CE151" i="2"/>
  <c r="CC151" i="2"/>
  <c r="CA151" i="2"/>
  <c r="BW151" i="2"/>
  <c r="BU151" i="2"/>
  <c r="BS151" i="2"/>
  <c r="BO151" i="2"/>
  <c r="BM151" i="2"/>
  <c r="BK151" i="2"/>
  <c r="BG151" i="2"/>
  <c r="BE151" i="2"/>
  <c r="BC151" i="2"/>
  <c r="AY151" i="2"/>
  <c r="AW151" i="2"/>
  <c r="AU151" i="2"/>
  <c r="AQ151" i="2"/>
  <c r="AO151" i="2"/>
  <c r="AM151" i="2"/>
  <c r="AI151" i="2"/>
  <c r="AG151" i="2"/>
  <c r="AE151" i="2"/>
  <c r="AA151" i="2"/>
  <c r="Y151" i="2"/>
  <c r="W151" i="2"/>
  <c r="V151" i="2"/>
  <c r="U151" i="2"/>
  <c r="P151" i="2"/>
  <c r="K151" i="2"/>
  <c r="G151" i="2"/>
  <c r="F151" i="2"/>
  <c r="EG150" i="2"/>
  <c r="CM150" i="2"/>
  <c r="CK150" i="2"/>
  <c r="CI150" i="2"/>
  <c r="CE150" i="2"/>
  <c r="CC150" i="2"/>
  <c r="CA150" i="2"/>
  <c r="BW150" i="2"/>
  <c r="BU150" i="2"/>
  <c r="BS150" i="2"/>
  <c r="BO150" i="2"/>
  <c r="BM150" i="2"/>
  <c r="BK150" i="2"/>
  <c r="BG150" i="2"/>
  <c r="BE150" i="2"/>
  <c r="BC150" i="2"/>
  <c r="AY150" i="2"/>
  <c r="AW150" i="2"/>
  <c r="AU150" i="2"/>
  <c r="AQ150" i="2"/>
  <c r="AO150" i="2"/>
  <c r="AM150" i="2"/>
  <c r="AI150" i="2"/>
  <c r="AG150" i="2"/>
  <c r="AE150" i="2"/>
  <c r="AA150" i="2"/>
  <c r="Y150" i="2"/>
  <c r="W150" i="2"/>
  <c r="V150" i="2"/>
  <c r="U150" i="2"/>
  <c r="P150" i="2"/>
  <c r="K150" i="2"/>
  <c r="G150" i="2"/>
  <c r="F150" i="2"/>
  <c r="EG149" i="2"/>
  <c r="CM149" i="2"/>
  <c r="CK149" i="2"/>
  <c r="CI149" i="2"/>
  <c r="CE149" i="2"/>
  <c r="CC149" i="2"/>
  <c r="CA149" i="2"/>
  <c r="BW149" i="2"/>
  <c r="BU149" i="2"/>
  <c r="BS149" i="2"/>
  <c r="BO149" i="2"/>
  <c r="BM149" i="2"/>
  <c r="BK149" i="2"/>
  <c r="BG149" i="2"/>
  <c r="BE149" i="2"/>
  <c r="BC149" i="2"/>
  <c r="AY149" i="2"/>
  <c r="AW149" i="2"/>
  <c r="AU149" i="2"/>
  <c r="AQ149" i="2"/>
  <c r="AO149" i="2"/>
  <c r="AM149" i="2"/>
  <c r="AI149" i="2"/>
  <c r="AG149" i="2"/>
  <c r="AE149" i="2"/>
  <c r="AA149" i="2"/>
  <c r="Y149" i="2"/>
  <c r="W149" i="2"/>
  <c r="V149" i="2"/>
  <c r="U149" i="2"/>
  <c r="P149" i="2"/>
  <c r="K149" i="2"/>
  <c r="G149" i="2"/>
  <c r="F149" i="2"/>
  <c r="EG148" i="2"/>
  <c r="CM148" i="2"/>
  <c r="CK148" i="2"/>
  <c r="CI148" i="2"/>
  <c r="CE148" i="2"/>
  <c r="CC148" i="2"/>
  <c r="CA148" i="2"/>
  <c r="BW148" i="2"/>
  <c r="BU148" i="2"/>
  <c r="BS148" i="2"/>
  <c r="BO148" i="2"/>
  <c r="BM148" i="2"/>
  <c r="BK148" i="2"/>
  <c r="BG148" i="2"/>
  <c r="BE148" i="2"/>
  <c r="BC148" i="2"/>
  <c r="AY148" i="2"/>
  <c r="AW148" i="2"/>
  <c r="AU148" i="2"/>
  <c r="AQ148" i="2"/>
  <c r="AO148" i="2"/>
  <c r="AM148" i="2"/>
  <c r="AI148" i="2"/>
  <c r="AG148" i="2"/>
  <c r="AE148" i="2"/>
  <c r="AA148" i="2"/>
  <c r="Y148" i="2"/>
  <c r="W148" i="2"/>
  <c r="V148" i="2"/>
  <c r="U148" i="2"/>
  <c r="P148" i="2"/>
  <c r="K148" i="2"/>
  <c r="G148" i="2"/>
  <c r="F148" i="2"/>
  <c r="EG147" i="2"/>
  <c r="CM147" i="2"/>
  <c r="CK147" i="2"/>
  <c r="CI147" i="2"/>
  <c r="CE147" i="2"/>
  <c r="CC147" i="2"/>
  <c r="CA147" i="2"/>
  <c r="BW147" i="2"/>
  <c r="BU147" i="2"/>
  <c r="BS147" i="2"/>
  <c r="BO147" i="2"/>
  <c r="BM147" i="2"/>
  <c r="BK147" i="2"/>
  <c r="BG147" i="2"/>
  <c r="BE147" i="2"/>
  <c r="BC147" i="2"/>
  <c r="AY147" i="2"/>
  <c r="AW147" i="2"/>
  <c r="AU147" i="2"/>
  <c r="AQ147" i="2"/>
  <c r="AO147" i="2"/>
  <c r="AM147" i="2"/>
  <c r="AI147" i="2"/>
  <c r="AG147" i="2"/>
  <c r="AE147" i="2"/>
  <c r="AA147" i="2"/>
  <c r="Y147" i="2"/>
  <c r="W147" i="2"/>
  <c r="V147" i="2"/>
  <c r="U147" i="2"/>
  <c r="P147" i="2"/>
  <c r="K147" i="2"/>
  <c r="G147" i="2"/>
  <c r="F147" i="2"/>
  <c r="EG146" i="2"/>
  <c r="CM146" i="2"/>
  <c r="CK146" i="2"/>
  <c r="CI146" i="2"/>
  <c r="CE146" i="2"/>
  <c r="CC146" i="2"/>
  <c r="CA146" i="2"/>
  <c r="BW146" i="2"/>
  <c r="BU146" i="2"/>
  <c r="BS146" i="2"/>
  <c r="BO146" i="2"/>
  <c r="BM146" i="2"/>
  <c r="BK146" i="2"/>
  <c r="BG146" i="2"/>
  <c r="BE146" i="2"/>
  <c r="BC146" i="2"/>
  <c r="AY146" i="2"/>
  <c r="AW146" i="2"/>
  <c r="AU146" i="2"/>
  <c r="AQ146" i="2"/>
  <c r="AO146" i="2"/>
  <c r="AM146" i="2"/>
  <c r="AI146" i="2"/>
  <c r="AG146" i="2"/>
  <c r="AE146" i="2"/>
  <c r="AA146" i="2"/>
  <c r="Y146" i="2"/>
  <c r="W146" i="2"/>
  <c r="V146" i="2"/>
  <c r="U146" i="2"/>
  <c r="P146" i="2"/>
  <c r="K146" i="2"/>
  <c r="G146" i="2"/>
  <c r="F146" i="2"/>
  <c r="EG145" i="2"/>
  <c r="CM145" i="2"/>
  <c r="CK145" i="2"/>
  <c r="CI145" i="2"/>
  <c r="CE145" i="2"/>
  <c r="CC145" i="2"/>
  <c r="CA145" i="2"/>
  <c r="BW145" i="2"/>
  <c r="BU145" i="2"/>
  <c r="BS145" i="2"/>
  <c r="BO145" i="2"/>
  <c r="BM145" i="2"/>
  <c r="BK145" i="2"/>
  <c r="BG145" i="2"/>
  <c r="BE145" i="2"/>
  <c r="BC145" i="2"/>
  <c r="AY145" i="2"/>
  <c r="AW145" i="2"/>
  <c r="AU145" i="2"/>
  <c r="AQ145" i="2"/>
  <c r="AO145" i="2"/>
  <c r="AM145" i="2"/>
  <c r="AI145" i="2"/>
  <c r="AG145" i="2"/>
  <c r="AE145" i="2"/>
  <c r="AA145" i="2"/>
  <c r="Y145" i="2"/>
  <c r="W145" i="2"/>
  <c r="V145" i="2"/>
  <c r="U145" i="2"/>
  <c r="P145" i="2"/>
  <c r="K145" i="2"/>
  <c r="G145" i="2"/>
  <c r="F145" i="2"/>
  <c r="EG144" i="2"/>
  <c r="CM144" i="2"/>
  <c r="CK144" i="2"/>
  <c r="CI144" i="2"/>
  <c r="CE144" i="2"/>
  <c r="CC144" i="2"/>
  <c r="CA144" i="2"/>
  <c r="BW144" i="2"/>
  <c r="BU144" i="2"/>
  <c r="BS144" i="2"/>
  <c r="AY144" i="2"/>
  <c r="AW144" i="2"/>
  <c r="AU144" i="2"/>
  <c r="AQ144" i="2"/>
  <c r="AO144" i="2"/>
  <c r="AM144" i="2"/>
  <c r="AI144" i="2"/>
  <c r="AG144" i="2"/>
  <c r="AE144" i="2"/>
  <c r="P144" i="2"/>
  <c r="K144" i="2"/>
  <c r="F144" i="2"/>
  <c r="EG143" i="2"/>
  <c r="CM143" i="2"/>
  <c r="CK143" i="2"/>
  <c r="CI143" i="2"/>
  <c r="CE143" i="2"/>
  <c r="CC143" i="2"/>
  <c r="CA143" i="2"/>
  <c r="BW143" i="2"/>
  <c r="BU143" i="2"/>
  <c r="BS143" i="2"/>
  <c r="BO143" i="2"/>
  <c r="BM143" i="2"/>
  <c r="BK143" i="2"/>
  <c r="BG143" i="2"/>
  <c r="BE143" i="2"/>
  <c r="BC143" i="2"/>
  <c r="AY143" i="2"/>
  <c r="AW143" i="2"/>
  <c r="AU143" i="2"/>
  <c r="AQ143" i="2"/>
  <c r="AO143" i="2"/>
  <c r="AM143" i="2"/>
  <c r="AI143" i="2"/>
  <c r="AG143" i="2"/>
  <c r="AE143" i="2"/>
  <c r="AA143" i="2"/>
  <c r="Y143" i="2"/>
  <c r="W143" i="2"/>
  <c r="V143" i="2"/>
  <c r="U143" i="2"/>
  <c r="P143" i="2"/>
  <c r="K143" i="2"/>
  <c r="G143" i="2"/>
  <c r="F143" i="2"/>
  <c r="EG142" i="2"/>
  <c r="CM142" i="2"/>
  <c r="CK142" i="2"/>
  <c r="CI142" i="2"/>
  <c r="CE142" i="2"/>
  <c r="CC142" i="2"/>
  <c r="CA142" i="2"/>
  <c r="BW142" i="2"/>
  <c r="BU142" i="2"/>
  <c r="BS142" i="2"/>
  <c r="BO142" i="2"/>
  <c r="BM142" i="2"/>
  <c r="BK142" i="2"/>
  <c r="BG142" i="2"/>
  <c r="BE142" i="2"/>
  <c r="BC142" i="2"/>
  <c r="AY142" i="2"/>
  <c r="AW142" i="2"/>
  <c r="AU142" i="2"/>
  <c r="AQ142" i="2"/>
  <c r="AO142" i="2"/>
  <c r="AM142" i="2"/>
  <c r="AI142" i="2"/>
  <c r="AG142" i="2"/>
  <c r="AE142" i="2"/>
  <c r="AA142" i="2"/>
  <c r="Y142" i="2"/>
  <c r="W142" i="2"/>
  <c r="V142" i="2"/>
  <c r="U142" i="2"/>
  <c r="P142" i="2"/>
  <c r="K142" i="2"/>
  <c r="G142" i="2"/>
  <c r="F142" i="2"/>
  <c r="EG141" i="2"/>
  <c r="CM141" i="2"/>
  <c r="CK141" i="2"/>
  <c r="CI141" i="2"/>
  <c r="CE141" i="2"/>
  <c r="CC141" i="2"/>
  <c r="CA141" i="2"/>
  <c r="BW141" i="2"/>
  <c r="BU141" i="2"/>
  <c r="BS141" i="2"/>
  <c r="BO141" i="2"/>
  <c r="BM141" i="2"/>
  <c r="BK141" i="2"/>
  <c r="BG141" i="2"/>
  <c r="BE141" i="2"/>
  <c r="BC141" i="2"/>
  <c r="AY141" i="2"/>
  <c r="AW141" i="2"/>
  <c r="AU141" i="2"/>
  <c r="AQ141" i="2"/>
  <c r="AO141" i="2"/>
  <c r="AM141" i="2"/>
  <c r="AI141" i="2"/>
  <c r="AG141" i="2"/>
  <c r="AE141" i="2"/>
  <c r="AA141" i="2"/>
  <c r="Y141" i="2"/>
  <c r="W141" i="2"/>
  <c r="V141" i="2"/>
  <c r="U141" i="2"/>
  <c r="P141" i="2"/>
  <c r="K141" i="2"/>
  <c r="G141" i="2"/>
  <c r="F141" i="2"/>
  <c r="EG140" i="2"/>
  <c r="CM140" i="2"/>
  <c r="CK140" i="2"/>
  <c r="CI140" i="2"/>
  <c r="CE140" i="2"/>
  <c r="CC140" i="2"/>
  <c r="CA140" i="2"/>
  <c r="BW140" i="2"/>
  <c r="BU140" i="2"/>
  <c r="BS140" i="2"/>
  <c r="BO140" i="2"/>
  <c r="BM140" i="2"/>
  <c r="BK140" i="2"/>
  <c r="BG140" i="2"/>
  <c r="BE140" i="2"/>
  <c r="BC140" i="2"/>
  <c r="AY140" i="2"/>
  <c r="AW140" i="2"/>
  <c r="AU140" i="2"/>
  <c r="AQ140" i="2"/>
  <c r="AO140" i="2"/>
  <c r="AM140" i="2"/>
  <c r="AI140" i="2"/>
  <c r="AG140" i="2"/>
  <c r="AE140" i="2"/>
  <c r="AA140" i="2"/>
  <c r="Y140" i="2"/>
  <c r="W140" i="2"/>
  <c r="V140" i="2"/>
  <c r="U140" i="2"/>
  <c r="P140" i="2"/>
  <c r="K140" i="2"/>
  <c r="G140" i="2"/>
  <c r="F140" i="2"/>
  <c r="EG139" i="2"/>
  <c r="CM139" i="2"/>
  <c r="CK139" i="2"/>
  <c r="CI139" i="2"/>
  <c r="CE139" i="2"/>
  <c r="CC139" i="2"/>
  <c r="CA139" i="2"/>
  <c r="BW139" i="2"/>
  <c r="BU139" i="2"/>
  <c r="BS139" i="2"/>
  <c r="AY139" i="2"/>
  <c r="AW139" i="2"/>
  <c r="AU139" i="2"/>
  <c r="AQ139" i="2"/>
  <c r="AO139" i="2"/>
  <c r="AM139" i="2"/>
  <c r="AI139" i="2"/>
  <c r="AG139" i="2"/>
  <c r="AE139" i="2"/>
  <c r="P139" i="2"/>
  <c r="K139" i="2"/>
  <c r="F139" i="2"/>
  <c r="EG138" i="2"/>
  <c r="CM138" i="2"/>
  <c r="CK138" i="2"/>
  <c r="CI138" i="2"/>
  <c r="CE138" i="2"/>
  <c r="CC138" i="2"/>
  <c r="CA138" i="2"/>
  <c r="BW138" i="2"/>
  <c r="BU138" i="2"/>
  <c r="BS138" i="2"/>
  <c r="BO138" i="2"/>
  <c r="BM138" i="2"/>
  <c r="BK138" i="2"/>
  <c r="BG138" i="2"/>
  <c r="BE138" i="2"/>
  <c r="BC138" i="2"/>
  <c r="AY138" i="2"/>
  <c r="AW138" i="2"/>
  <c r="AU138" i="2"/>
  <c r="AQ138" i="2"/>
  <c r="AO138" i="2"/>
  <c r="AM138" i="2"/>
  <c r="AI138" i="2"/>
  <c r="AG138" i="2"/>
  <c r="AE138" i="2"/>
  <c r="AA138" i="2"/>
  <c r="Y138" i="2"/>
  <c r="W138" i="2"/>
  <c r="V138" i="2"/>
  <c r="U138" i="2"/>
  <c r="P138" i="2"/>
  <c r="K138" i="2"/>
  <c r="G138" i="2"/>
  <c r="F138" i="2"/>
  <c r="EG137" i="2"/>
  <c r="CM137" i="2"/>
  <c r="CK137" i="2"/>
  <c r="CI137" i="2"/>
  <c r="CE137" i="2"/>
  <c r="CC137" i="2"/>
  <c r="CA137" i="2"/>
  <c r="BW137" i="2"/>
  <c r="BU137" i="2"/>
  <c r="BS137" i="2"/>
  <c r="BO137" i="2"/>
  <c r="BM137" i="2"/>
  <c r="BK137" i="2"/>
  <c r="BG137" i="2"/>
  <c r="BE137" i="2"/>
  <c r="BC137" i="2"/>
  <c r="AY137" i="2"/>
  <c r="AW137" i="2"/>
  <c r="AU137" i="2"/>
  <c r="AQ137" i="2"/>
  <c r="AO137" i="2"/>
  <c r="AM137" i="2"/>
  <c r="AI137" i="2"/>
  <c r="AG137" i="2"/>
  <c r="AE137" i="2"/>
  <c r="AA137" i="2"/>
  <c r="Y137" i="2"/>
  <c r="W137" i="2"/>
  <c r="V137" i="2"/>
  <c r="U137" i="2"/>
  <c r="P137" i="2"/>
  <c r="K137" i="2"/>
  <c r="G137" i="2"/>
  <c r="F137" i="2"/>
  <c r="EG136" i="2"/>
  <c r="CM136" i="2"/>
  <c r="CK136" i="2"/>
  <c r="CI136" i="2"/>
  <c r="CE136" i="2"/>
  <c r="CC136" i="2"/>
  <c r="CA136" i="2"/>
  <c r="BW136" i="2"/>
  <c r="BU136" i="2"/>
  <c r="BS136" i="2"/>
  <c r="BO136" i="2"/>
  <c r="BM136" i="2"/>
  <c r="BK136" i="2"/>
  <c r="BG136" i="2"/>
  <c r="BE136" i="2"/>
  <c r="BC136" i="2"/>
  <c r="AY136" i="2"/>
  <c r="AW136" i="2"/>
  <c r="AU136" i="2"/>
  <c r="AQ136" i="2"/>
  <c r="AO136" i="2"/>
  <c r="AM136" i="2"/>
  <c r="AI136" i="2"/>
  <c r="AG136" i="2"/>
  <c r="AE136" i="2"/>
  <c r="AA136" i="2"/>
  <c r="Y136" i="2"/>
  <c r="W136" i="2"/>
  <c r="V136" i="2"/>
  <c r="U136" i="2"/>
  <c r="P136" i="2"/>
  <c r="K136" i="2"/>
  <c r="G136" i="2"/>
  <c r="F136" i="2"/>
  <c r="EG135" i="2"/>
  <c r="CM135" i="2"/>
  <c r="CK135" i="2"/>
  <c r="CI135" i="2"/>
  <c r="CE135" i="2"/>
  <c r="CC135" i="2"/>
  <c r="CA135" i="2"/>
  <c r="BW135" i="2"/>
  <c r="BU135" i="2"/>
  <c r="BS135" i="2"/>
  <c r="BO135" i="2"/>
  <c r="BM135" i="2"/>
  <c r="BK135" i="2"/>
  <c r="BG135" i="2"/>
  <c r="BE135" i="2"/>
  <c r="BC135" i="2"/>
  <c r="AY135" i="2"/>
  <c r="AW135" i="2"/>
  <c r="AU135" i="2"/>
  <c r="AQ135" i="2"/>
  <c r="AO135" i="2"/>
  <c r="AM135" i="2"/>
  <c r="AI135" i="2"/>
  <c r="AG135" i="2"/>
  <c r="AE135" i="2"/>
  <c r="AA135" i="2"/>
  <c r="Y135" i="2"/>
  <c r="W135" i="2"/>
  <c r="V135" i="2"/>
  <c r="U135" i="2"/>
  <c r="P135" i="2"/>
  <c r="K135" i="2"/>
  <c r="G135" i="2"/>
  <c r="F135" i="2"/>
  <c r="EG134" i="2"/>
  <c r="CM134" i="2"/>
  <c r="CK134" i="2"/>
  <c r="CI134" i="2"/>
  <c r="CE134" i="2"/>
  <c r="CC134" i="2"/>
  <c r="CA134" i="2"/>
  <c r="BW134" i="2"/>
  <c r="BU134" i="2"/>
  <c r="BS134" i="2"/>
  <c r="BO134" i="2"/>
  <c r="BM134" i="2"/>
  <c r="BK134" i="2"/>
  <c r="BG134" i="2"/>
  <c r="BE134" i="2"/>
  <c r="BC134" i="2"/>
  <c r="AY134" i="2"/>
  <c r="AW134" i="2"/>
  <c r="AU134" i="2"/>
  <c r="AQ134" i="2"/>
  <c r="AO134" i="2"/>
  <c r="AM134" i="2"/>
  <c r="AI134" i="2"/>
  <c r="AG134" i="2"/>
  <c r="AE134" i="2"/>
  <c r="AA134" i="2"/>
  <c r="Y134" i="2"/>
  <c r="W134" i="2"/>
  <c r="V134" i="2"/>
  <c r="U134" i="2"/>
  <c r="P134" i="2"/>
  <c r="K134" i="2"/>
  <c r="G134" i="2"/>
  <c r="F134" i="2"/>
  <c r="EG133" i="2"/>
  <c r="CM133" i="2"/>
  <c r="CK133" i="2"/>
  <c r="CI133" i="2"/>
  <c r="CE133" i="2"/>
  <c r="CC133" i="2"/>
  <c r="CA133" i="2"/>
  <c r="BW133" i="2"/>
  <c r="BU133" i="2"/>
  <c r="BS133" i="2"/>
  <c r="BO133" i="2"/>
  <c r="BM133" i="2"/>
  <c r="BK133" i="2"/>
  <c r="BG133" i="2"/>
  <c r="BE133" i="2"/>
  <c r="BC133" i="2"/>
  <c r="AY133" i="2"/>
  <c r="AW133" i="2"/>
  <c r="AU133" i="2"/>
  <c r="AQ133" i="2"/>
  <c r="AO133" i="2"/>
  <c r="AM133" i="2"/>
  <c r="AI133" i="2"/>
  <c r="AG133" i="2"/>
  <c r="AE133" i="2"/>
  <c r="AA133" i="2"/>
  <c r="Y133" i="2"/>
  <c r="W133" i="2"/>
  <c r="V133" i="2"/>
  <c r="U133" i="2"/>
  <c r="P133" i="2"/>
  <c r="K133" i="2"/>
  <c r="G133" i="2"/>
  <c r="F133" i="2"/>
  <c r="EG132" i="2"/>
  <c r="CM132" i="2"/>
  <c r="CK132" i="2"/>
  <c r="CI132" i="2"/>
  <c r="CE132" i="2"/>
  <c r="CC132" i="2"/>
  <c r="CA132" i="2"/>
  <c r="BW132" i="2"/>
  <c r="BU132" i="2"/>
  <c r="BS132" i="2"/>
  <c r="BO132" i="2"/>
  <c r="BM132" i="2"/>
  <c r="BK132" i="2"/>
  <c r="BG132" i="2"/>
  <c r="BE132" i="2"/>
  <c r="BC132" i="2"/>
  <c r="AY132" i="2"/>
  <c r="AW132" i="2"/>
  <c r="AU132" i="2"/>
  <c r="AQ132" i="2"/>
  <c r="AO132" i="2"/>
  <c r="AM132" i="2"/>
  <c r="AI132" i="2"/>
  <c r="AG132" i="2"/>
  <c r="AE132" i="2"/>
  <c r="AA132" i="2"/>
  <c r="Y132" i="2"/>
  <c r="W132" i="2"/>
  <c r="V132" i="2"/>
  <c r="U132" i="2"/>
  <c r="P132" i="2"/>
  <c r="K132" i="2"/>
  <c r="G132" i="2"/>
  <c r="F132" i="2"/>
  <c r="EG131" i="2"/>
  <c r="CM131" i="2"/>
  <c r="CK131" i="2"/>
  <c r="CI131" i="2"/>
  <c r="CE131" i="2"/>
  <c r="CC131" i="2"/>
  <c r="CA131" i="2"/>
  <c r="BW131" i="2"/>
  <c r="BU131" i="2"/>
  <c r="BS131" i="2"/>
  <c r="AY131" i="2"/>
  <c r="AW131" i="2"/>
  <c r="AU131" i="2"/>
  <c r="AQ131" i="2"/>
  <c r="AO131" i="2"/>
  <c r="AM131" i="2"/>
  <c r="AI131" i="2"/>
  <c r="AG131" i="2"/>
  <c r="AE131" i="2"/>
  <c r="P131" i="2"/>
  <c r="K131" i="2"/>
  <c r="F131" i="2"/>
  <c r="EG130" i="2"/>
  <c r="CM130" i="2"/>
  <c r="CK130" i="2"/>
  <c r="CI130" i="2"/>
  <c r="CE130" i="2"/>
  <c r="CC130" i="2"/>
  <c r="CA130" i="2"/>
  <c r="BW130" i="2"/>
  <c r="BU130" i="2"/>
  <c r="BS130" i="2"/>
  <c r="BO130" i="2"/>
  <c r="BM130" i="2"/>
  <c r="BK130" i="2"/>
  <c r="BG130" i="2"/>
  <c r="BE130" i="2"/>
  <c r="BC130" i="2"/>
  <c r="AY130" i="2"/>
  <c r="AW130" i="2"/>
  <c r="AU130" i="2"/>
  <c r="AQ130" i="2"/>
  <c r="AO130" i="2"/>
  <c r="AM130" i="2"/>
  <c r="AI130" i="2"/>
  <c r="AG130" i="2"/>
  <c r="AE130" i="2"/>
  <c r="AA130" i="2"/>
  <c r="Y130" i="2"/>
  <c r="W130" i="2"/>
  <c r="V130" i="2"/>
  <c r="U130" i="2"/>
  <c r="P130" i="2"/>
  <c r="K130" i="2"/>
  <c r="G130" i="2"/>
  <c r="F130" i="2"/>
  <c r="EG129" i="2"/>
  <c r="CM129" i="2"/>
  <c r="CK129" i="2"/>
  <c r="CI129" i="2"/>
  <c r="CE129" i="2"/>
  <c r="CC129" i="2"/>
  <c r="CA129" i="2"/>
  <c r="BW129" i="2"/>
  <c r="BU129" i="2"/>
  <c r="BS129" i="2"/>
  <c r="BO129" i="2"/>
  <c r="BM129" i="2"/>
  <c r="BK129" i="2"/>
  <c r="BG129" i="2"/>
  <c r="BE129" i="2"/>
  <c r="BC129" i="2"/>
  <c r="AY129" i="2"/>
  <c r="AW129" i="2"/>
  <c r="AU129" i="2"/>
  <c r="AQ129" i="2"/>
  <c r="AO129" i="2"/>
  <c r="AM129" i="2"/>
  <c r="AI129" i="2"/>
  <c r="AG129" i="2"/>
  <c r="AE129" i="2"/>
  <c r="AA129" i="2"/>
  <c r="Y129" i="2"/>
  <c r="W129" i="2"/>
  <c r="V129" i="2"/>
  <c r="U129" i="2"/>
  <c r="P129" i="2"/>
  <c r="K129" i="2"/>
  <c r="G129" i="2"/>
  <c r="F129" i="2"/>
  <c r="EG128" i="2"/>
  <c r="CM128" i="2"/>
  <c r="CK128" i="2"/>
  <c r="CI128" i="2"/>
  <c r="CE128" i="2"/>
  <c r="CC128" i="2"/>
  <c r="CA128" i="2"/>
  <c r="BW128" i="2"/>
  <c r="BU128" i="2"/>
  <c r="BS128" i="2"/>
  <c r="BO128" i="2"/>
  <c r="BM128" i="2"/>
  <c r="BK128" i="2"/>
  <c r="BG128" i="2"/>
  <c r="BE128" i="2"/>
  <c r="BC128" i="2"/>
  <c r="AY128" i="2"/>
  <c r="AW128" i="2"/>
  <c r="AU128" i="2"/>
  <c r="AQ128" i="2"/>
  <c r="AO128" i="2"/>
  <c r="AM128" i="2"/>
  <c r="AI128" i="2"/>
  <c r="AG128" i="2"/>
  <c r="AE128" i="2"/>
  <c r="AA128" i="2"/>
  <c r="Y128" i="2"/>
  <c r="W128" i="2"/>
  <c r="V128" i="2"/>
  <c r="U128" i="2"/>
  <c r="P128" i="2"/>
  <c r="K128" i="2"/>
  <c r="G128" i="2"/>
  <c r="F128" i="2"/>
  <c r="EG127" i="2"/>
  <c r="CM127" i="2"/>
  <c r="CK127" i="2"/>
  <c r="CI127" i="2"/>
  <c r="CE127" i="2"/>
  <c r="CC127" i="2"/>
  <c r="CA127" i="2"/>
  <c r="BW127" i="2"/>
  <c r="BU127" i="2"/>
  <c r="BS127" i="2"/>
  <c r="BO127" i="2"/>
  <c r="BM127" i="2"/>
  <c r="BK127" i="2"/>
  <c r="BG127" i="2"/>
  <c r="BE127" i="2"/>
  <c r="BC127" i="2"/>
  <c r="AY127" i="2"/>
  <c r="AW127" i="2"/>
  <c r="AU127" i="2"/>
  <c r="AQ127" i="2"/>
  <c r="AO127" i="2"/>
  <c r="AM127" i="2"/>
  <c r="AI127" i="2"/>
  <c r="AG127" i="2"/>
  <c r="AE127" i="2"/>
  <c r="AA127" i="2"/>
  <c r="Y127" i="2"/>
  <c r="W127" i="2"/>
  <c r="V127" i="2"/>
  <c r="U127" i="2"/>
  <c r="P127" i="2"/>
  <c r="K127" i="2"/>
  <c r="G127" i="2"/>
  <c r="F127" i="2"/>
  <c r="EG126" i="2"/>
  <c r="CM126" i="2"/>
  <c r="CK126" i="2"/>
  <c r="CI126" i="2"/>
  <c r="CE126" i="2"/>
  <c r="CC126" i="2"/>
  <c r="CA126" i="2"/>
  <c r="BW126" i="2"/>
  <c r="BU126" i="2"/>
  <c r="BS126" i="2"/>
  <c r="BO126" i="2"/>
  <c r="BM126" i="2"/>
  <c r="BK126" i="2"/>
  <c r="BG126" i="2"/>
  <c r="BE126" i="2"/>
  <c r="BC126" i="2"/>
  <c r="AY126" i="2"/>
  <c r="AW126" i="2"/>
  <c r="AU126" i="2"/>
  <c r="AQ126" i="2"/>
  <c r="AO126" i="2"/>
  <c r="AM126" i="2"/>
  <c r="AI126" i="2"/>
  <c r="AG126" i="2"/>
  <c r="AE126" i="2"/>
  <c r="AA126" i="2"/>
  <c r="Y126" i="2"/>
  <c r="W126" i="2"/>
  <c r="V126" i="2"/>
  <c r="U126" i="2"/>
  <c r="P126" i="2"/>
  <c r="K126" i="2"/>
  <c r="G126" i="2"/>
  <c r="F126" i="2"/>
  <c r="EG125" i="2"/>
  <c r="CM125" i="2"/>
  <c r="CK125" i="2"/>
  <c r="CI125" i="2"/>
  <c r="CE125" i="2"/>
  <c r="CC125" i="2"/>
  <c r="CA125" i="2"/>
  <c r="BW125" i="2"/>
  <c r="BU125" i="2"/>
  <c r="BS125" i="2"/>
  <c r="BO125" i="2"/>
  <c r="BM125" i="2"/>
  <c r="BK125" i="2"/>
  <c r="BG125" i="2"/>
  <c r="BE125" i="2"/>
  <c r="BC125" i="2"/>
  <c r="AY125" i="2"/>
  <c r="AW125" i="2"/>
  <c r="AU125" i="2"/>
  <c r="AQ125" i="2"/>
  <c r="AO125" i="2"/>
  <c r="AM125" i="2"/>
  <c r="AI125" i="2"/>
  <c r="AG125" i="2"/>
  <c r="AE125" i="2"/>
  <c r="AA125" i="2"/>
  <c r="Y125" i="2"/>
  <c r="W125" i="2"/>
  <c r="V125" i="2"/>
  <c r="U125" i="2"/>
  <c r="P125" i="2"/>
  <c r="K125" i="2"/>
  <c r="G125" i="2"/>
  <c r="F125" i="2"/>
  <c r="EG124" i="2"/>
  <c r="CM124" i="2"/>
  <c r="CK124" i="2"/>
  <c r="CI124" i="2"/>
  <c r="CE124" i="2"/>
  <c r="CC124" i="2"/>
  <c r="CA124" i="2"/>
  <c r="BW124" i="2"/>
  <c r="BU124" i="2"/>
  <c r="BS124" i="2"/>
  <c r="BO124" i="2"/>
  <c r="BM124" i="2"/>
  <c r="BK124" i="2"/>
  <c r="BG124" i="2"/>
  <c r="BE124" i="2"/>
  <c r="BC124" i="2"/>
  <c r="AY124" i="2"/>
  <c r="AW124" i="2"/>
  <c r="AU124" i="2"/>
  <c r="AQ124" i="2"/>
  <c r="AO124" i="2"/>
  <c r="AM124" i="2"/>
  <c r="AI124" i="2"/>
  <c r="AG124" i="2"/>
  <c r="AE124" i="2"/>
  <c r="AA124" i="2"/>
  <c r="Y124" i="2"/>
  <c r="W124" i="2"/>
  <c r="V124" i="2"/>
  <c r="U124" i="2"/>
  <c r="P124" i="2"/>
  <c r="K124" i="2"/>
  <c r="G124" i="2"/>
  <c r="F124" i="2"/>
  <c r="EG123" i="2"/>
  <c r="CM123" i="2"/>
  <c r="CK123" i="2"/>
  <c r="CI123" i="2"/>
  <c r="CE123" i="2"/>
  <c r="CC123" i="2"/>
  <c r="CA123" i="2"/>
  <c r="BW123" i="2"/>
  <c r="BU123" i="2"/>
  <c r="BS123" i="2"/>
  <c r="BO123" i="2"/>
  <c r="BM123" i="2"/>
  <c r="BK123" i="2"/>
  <c r="BG123" i="2"/>
  <c r="BE123" i="2"/>
  <c r="BC123" i="2"/>
  <c r="AY123" i="2"/>
  <c r="AW123" i="2"/>
  <c r="AU123" i="2"/>
  <c r="AQ123" i="2"/>
  <c r="AO123" i="2"/>
  <c r="AM123" i="2"/>
  <c r="AI123" i="2"/>
  <c r="AG123" i="2"/>
  <c r="AE123" i="2"/>
  <c r="AA123" i="2"/>
  <c r="Y123" i="2"/>
  <c r="W123" i="2"/>
  <c r="V123" i="2"/>
  <c r="U123" i="2"/>
  <c r="P123" i="2"/>
  <c r="K123" i="2"/>
  <c r="G123" i="2"/>
  <c r="F123" i="2"/>
  <c r="EG122" i="2"/>
  <c r="CM122" i="2"/>
  <c r="CK122" i="2"/>
  <c r="CI122" i="2"/>
  <c r="CE122" i="2"/>
  <c r="CC122" i="2"/>
  <c r="CA122" i="2"/>
  <c r="BW122" i="2"/>
  <c r="BU122" i="2"/>
  <c r="BS122" i="2"/>
  <c r="AY122" i="2"/>
  <c r="AW122" i="2"/>
  <c r="AU122" i="2"/>
  <c r="AQ122" i="2"/>
  <c r="AO122" i="2"/>
  <c r="AM122" i="2"/>
  <c r="AI122" i="2"/>
  <c r="AG122" i="2"/>
  <c r="AE122" i="2"/>
  <c r="P122" i="2"/>
  <c r="K122" i="2"/>
  <c r="F122" i="2"/>
  <c r="EG121" i="2"/>
  <c r="CM121" i="2"/>
  <c r="CK121" i="2"/>
  <c r="CI121" i="2"/>
  <c r="CE121" i="2"/>
  <c r="CC121" i="2"/>
  <c r="CA121" i="2"/>
  <c r="BW121" i="2"/>
  <c r="BU121" i="2"/>
  <c r="BS121" i="2"/>
  <c r="BO121" i="2"/>
  <c r="BM121" i="2"/>
  <c r="BK121" i="2"/>
  <c r="BG121" i="2"/>
  <c r="BE121" i="2"/>
  <c r="BC121" i="2"/>
  <c r="AY121" i="2"/>
  <c r="AW121" i="2"/>
  <c r="AU121" i="2"/>
  <c r="AQ121" i="2"/>
  <c r="AO121" i="2"/>
  <c r="AM121" i="2"/>
  <c r="AI121" i="2"/>
  <c r="AG121" i="2"/>
  <c r="AE121" i="2"/>
  <c r="AC121" i="2"/>
  <c r="AB121" i="2"/>
  <c r="Z121" i="2"/>
  <c r="X121" i="2"/>
  <c r="P121" i="2"/>
  <c r="K121" i="2"/>
  <c r="F121" i="2"/>
  <c r="EG120" i="2"/>
  <c r="CM120" i="2"/>
  <c r="CK120" i="2"/>
  <c r="CI120" i="2"/>
  <c r="CE120" i="2"/>
  <c r="CC120" i="2"/>
  <c r="CA120" i="2"/>
  <c r="BW120" i="2"/>
  <c r="BU120" i="2"/>
  <c r="BS120" i="2"/>
  <c r="BO120" i="2"/>
  <c r="BM120" i="2"/>
  <c r="BK120" i="2"/>
  <c r="BG120" i="2"/>
  <c r="BE120" i="2"/>
  <c r="BC120" i="2"/>
  <c r="AY120" i="2"/>
  <c r="AW120" i="2"/>
  <c r="AU120" i="2"/>
  <c r="AQ120" i="2"/>
  <c r="AO120" i="2"/>
  <c r="AM120" i="2"/>
  <c r="AI120" i="2"/>
  <c r="AG120" i="2"/>
  <c r="AE120" i="2"/>
  <c r="AA120" i="2"/>
  <c r="Y120" i="2"/>
  <c r="W120" i="2"/>
  <c r="V120" i="2"/>
  <c r="U120" i="2"/>
  <c r="K120" i="2"/>
  <c r="G120" i="2"/>
  <c r="EG119" i="2"/>
  <c r="CM119" i="2"/>
  <c r="CK119" i="2"/>
  <c r="CI119" i="2"/>
  <c r="CE119" i="2"/>
  <c r="CC119" i="2"/>
  <c r="CA119" i="2"/>
  <c r="BW119" i="2"/>
  <c r="BU119" i="2"/>
  <c r="BS119" i="2"/>
  <c r="BO119" i="2"/>
  <c r="BM119" i="2"/>
  <c r="BK119" i="2"/>
  <c r="BG119" i="2"/>
  <c r="BE119" i="2"/>
  <c r="BC119" i="2"/>
  <c r="AY119" i="2"/>
  <c r="AW119" i="2"/>
  <c r="AU119" i="2"/>
  <c r="AQ119" i="2"/>
  <c r="AO119" i="2"/>
  <c r="AM119" i="2"/>
  <c r="AI119" i="2"/>
  <c r="AG119" i="2"/>
  <c r="AE119" i="2"/>
  <c r="AA119" i="2"/>
  <c r="Y119" i="2"/>
  <c r="W119" i="2"/>
  <c r="V119" i="2"/>
  <c r="U119" i="2"/>
  <c r="P119" i="2"/>
  <c r="K119" i="2"/>
  <c r="G119" i="2"/>
  <c r="F119" i="2"/>
  <c r="EG118" i="2"/>
  <c r="CM118" i="2"/>
  <c r="CK118" i="2"/>
  <c r="CI118" i="2"/>
  <c r="CE118" i="2"/>
  <c r="CC118" i="2"/>
  <c r="CA118" i="2"/>
  <c r="BW118" i="2"/>
  <c r="BU118" i="2"/>
  <c r="BS118" i="2"/>
  <c r="BO118" i="2"/>
  <c r="BM118" i="2"/>
  <c r="BK118" i="2"/>
  <c r="BG118" i="2"/>
  <c r="BE118" i="2"/>
  <c r="BC118" i="2"/>
  <c r="AY118" i="2"/>
  <c r="AW118" i="2"/>
  <c r="AU118" i="2"/>
  <c r="AQ118" i="2"/>
  <c r="AO118" i="2"/>
  <c r="AM118" i="2"/>
  <c r="AI118" i="2"/>
  <c r="AG118" i="2"/>
  <c r="AE118" i="2"/>
  <c r="AA118" i="2"/>
  <c r="Y118" i="2"/>
  <c r="W118" i="2"/>
  <c r="V118" i="2"/>
  <c r="U118" i="2"/>
  <c r="P118" i="2"/>
  <c r="K118" i="2"/>
  <c r="G118" i="2"/>
  <c r="F118" i="2"/>
  <c r="EG117" i="2"/>
  <c r="CM117" i="2"/>
  <c r="CK117" i="2"/>
  <c r="CI117" i="2"/>
  <c r="CE117" i="2"/>
  <c r="CC117" i="2"/>
  <c r="CA117" i="2"/>
  <c r="BW117" i="2"/>
  <c r="BU117" i="2"/>
  <c r="BS117" i="2"/>
  <c r="BO117" i="2"/>
  <c r="BM117" i="2"/>
  <c r="BK117" i="2"/>
  <c r="BG117" i="2"/>
  <c r="BE117" i="2"/>
  <c r="BC117" i="2"/>
  <c r="AY117" i="2"/>
  <c r="AW117" i="2"/>
  <c r="AU117" i="2"/>
  <c r="AQ117" i="2"/>
  <c r="AO117" i="2"/>
  <c r="AM117" i="2"/>
  <c r="AI117" i="2"/>
  <c r="AG117" i="2"/>
  <c r="AE117" i="2"/>
  <c r="AA117" i="2"/>
  <c r="Y117" i="2"/>
  <c r="W117" i="2"/>
  <c r="V117" i="2"/>
  <c r="U117" i="2"/>
  <c r="P117" i="2"/>
  <c r="K117" i="2"/>
  <c r="G117" i="2"/>
  <c r="F117" i="2"/>
  <c r="EG116" i="2"/>
  <c r="CM116" i="2"/>
  <c r="CK116" i="2"/>
  <c r="CI116" i="2"/>
  <c r="CE116" i="2"/>
  <c r="CC116" i="2"/>
  <c r="CA116" i="2"/>
  <c r="BW116" i="2"/>
  <c r="BU116" i="2"/>
  <c r="BS116" i="2"/>
  <c r="BO116" i="2"/>
  <c r="BM116" i="2"/>
  <c r="BK116" i="2"/>
  <c r="BG116" i="2"/>
  <c r="BE116" i="2"/>
  <c r="BC116" i="2"/>
  <c r="AY116" i="2"/>
  <c r="AW116" i="2"/>
  <c r="AU116" i="2"/>
  <c r="AQ116" i="2"/>
  <c r="AO116" i="2"/>
  <c r="AM116" i="2"/>
  <c r="AI116" i="2"/>
  <c r="AG116" i="2"/>
  <c r="AE116" i="2"/>
  <c r="AA116" i="2"/>
  <c r="Y116" i="2"/>
  <c r="W116" i="2"/>
  <c r="V116" i="2"/>
  <c r="U116" i="2"/>
  <c r="P116" i="2"/>
  <c r="K116" i="2"/>
  <c r="G116" i="2"/>
  <c r="F116" i="2"/>
  <c r="EG115" i="2"/>
  <c r="CM115" i="2"/>
  <c r="CK115" i="2"/>
  <c r="CI115" i="2"/>
  <c r="CE115" i="2"/>
  <c r="CC115" i="2"/>
  <c r="CA115" i="2"/>
  <c r="BW115" i="2"/>
  <c r="BU115" i="2"/>
  <c r="BS115" i="2"/>
  <c r="BO115" i="2"/>
  <c r="BM115" i="2"/>
  <c r="BK115" i="2"/>
  <c r="BG115" i="2"/>
  <c r="BE115" i="2"/>
  <c r="BC115" i="2"/>
  <c r="AY115" i="2"/>
  <c r="AW115" i="2"/>
  <c r="AU115" i="2"/>
  <c r="AQ115" i="2"/>
  <c r="AO115" i="2"/>
  <c r="AM115" i="2"/>
  <c r="AI115" i="2"/>
  <c r="AG115" i="2"/>
  <c r="AE115" i="2"/>
  <c r="AA115" i="2"/>
  <c r="Y115" i="2"/>
  <c r="W115" i="2"/>
  <c r="V115" i="2"/>
  <c r="U115" i="2"/>
  <c r="P115" i="2"/>
  <c r="K115" i="2"/>
  <c r="G115" i="2"/>
  <c r="F115" i="2"/>
  <c r="EG114" i="2"/>
  <c r="CM114" i="2"/>
  <c r="CK114" i="2"/>
  <c r="CI114" i="2"/>
  <c r="CE114" i="2"/>
  <c r="CC114" i="2"/>
  <c r="CA114" i="2"/>
  <c r="BW114" i="2"/>
  <c r="BU114" i="2"/>
  <c r="BS114" i="2"/>
  <c r="AY114" i="2"/>
  <c r="AW114" i="2"/>
  <c r="AU114" i="2"/>
  <c r="AQ114" i="2"/>
  <c r="AO114" i="2"/>
  <c r="AM114" i="2"/>
  <c r="AI114" i="2"/>
  <c r="AG114" i="2"/>
  <c r="AE114" i="2"/>
  <c r="P114" i="2"/>
  <c r="K114" i="2"/>
  <c r="F114" i="2"/>
  <c r="EG113" i="2"/>
  <c r="CM113" i="2"/>
  <c r="CK113" i="2"/>
  <c r="CI113" i="2"/>
  <c r="CE113" i="2"/>
  <c r="CC113" i="2"/>
  <c r="CA113" i="2"/>
  <c r="BW113" i="2"/>
  <c r="BU113" i="2"/>
  <c r="BS113" i="2"/>
  <c r="BO113" i="2"/>
  <c r="BM113" i="2"/>
  <c r="BK113" i="2"/>
  <c r="BG113" i="2"/>
  <c r="BE113" i="2"/>
  <c r="BC113" i="2"/>
  <c r="AY113" i="2"/>
  <c r="AW113" i="2"/>
  <c r="AU113" i="2"/>
  <c r="AQ113" i="2"/>
  <c r="AO113" i="2"/>
  <c r="AM113" i="2"/>
  <c r="AI113" i="2"/>
  <c r="AG113" i="2"/>
  <c r="AE113" i="2"/>
  <c r="AA113" i="2"/>
  <c r="Y113" i="2"/>
  <c r="W113" i="2"/>
  <c r="V113" i="2"/>
  <c r="U113" i="2"/>
  <c r="K113" i="2"/>
  <c r="G113" i="2"/>
  <c r="F113" i="2"/>
  <c r="EG112" i="2"/>
  <c r="CM112" i="2"/>
  <c r="CK112" i="2"/>
  <c r="CI112" i="2"/>
  <c r="CE112" i="2"/>
  <c r="CC112" i="2"/>
  <c r="CA112" i="2"/>
  <c r="BW112" i="2"/>
  <c r="BU112" i="2"/>
  <c r="BS112" i="2"/>
  <c r="BO112" i="2"/>
  <c r="BM112" i="2"/>
  <c r="BK112" i="2"/>
  <c r="BG112" i="2"/>
  <c r="BE112" i="2"/>
  <c r="BC112" i="2"/>
  <c r="AY112" i="2"/>
  <c r="AW112" i="2"/>
  <c r="AU112" i="2"/>
  <c r="AQ112" i="2"/>
  <c r="AO112" i="2"/>
  <c r="AM112" i="2"/>
  <c r="AI112" i="2"/>
  <c r="AG112" i="2"/>
  <c r="AE112" i="2"/>
  <c r="AA112" i="2"/>
  <c r="Y112" i="2"/>
  <c r="W112" i="2"/>
  <c r="V112" i="2"/>
  <c r="U112" i="2"/>
  <c r="P112" i="2"/>
  <c r="K112" i="2"/>
  <c r="G112" i="2"/>
  <c r="F112" i="2"/>
  <c r="EG111" i="2"/>
  <c r="CM111" i="2"/>
  <c r="CK111" i="2"/>
  <c r="CI111" i="2"/>
  <c r="CE111" i="2"/>
  <c r="CC111" i="2"/>
  <c r="CA111" i="2"/>
  <c r="BW111" i="2"/>
  <c r="BU111" i="2"/>
  <c r="BS111" i="2"/>
  <c r="BO111" i="2"/>
  <c r="BM111" i="2"/>
  <c r="BK111" i="2"/>
  <c r="BG111" i="2"/>
  <c r="BE111" i="2"/>
  <c r="BC111" i="2"/>
  <c r="AY111" i="2"/>
  <c r="AW111" i="2"/>
  <c r="AU111" i="2"/>
  <c r="AQ111" i="2"/>
  <c r="AO111" i="2"/>
  <c r="AM111" i="2"/>
  <c r="AI111" i="2"/>
  <c r="AG111" i="2"/>
  <c r="AE111" i="2"/>
  <c r="AA111" i="2"/>
  <c r="Y111" i="2"/>
  <c r="W111" i="2"/>
  <c r="V111" i="2"/>
  <c r="U111" i="2"/>
  <c r="P111" i="2"/>
  <c r="K111" i="2"/>
  <c r="G111" i="2"/>
  <c r="F111" i="2"/>
  <c r="EG110" i="2"/>
  <c r="CM110" i="2"/>
  <c r="CK110" i="2"/>
  <c r="CI110" i="2"/>
  <c r="CE110" i="2"/>
  <c r="CC110" i="2"/>
  <c r="CA110" i="2"/>
  <c r="BW110" i="2"/>
  <c r="BU110" i="2"/>
  <c r="BS110" i="2"/>
  <c r="BO110" i="2"/>
  <c r="BM110" i="2"/>
  <c r="BK110" i="2"/>
  <c r="BG110" i="2"/>
  <c r="BE110" i="2"/>
  <c r="BC110" i="2"/>
  <c r="AY110" i="2"/>
  <c r="AW110" i="2"/>
  <c r="AU110" i="2"/>
  <c r="AQ110" i="2"/>
  <c r="AO110" i="2"/>
  <c r="AM110" i="2"/>
  <c r="AI110" i="2"/>
  <c r="AG110" i="2"/>
  <c r="AE110" i="2"/>
  <c r="AA110" i="2"/>
  <c r="Y110" i="2"/>
  <c r="W110" i="2"/>
  <c r="V110" i="2"/>
  <c r="U110" i="2"/>
  <c r="P110" i="2"/>
  <c r="K110" i="2"/>
  <c r="G110" i="2"/>
  <c r="F110" i="2"/>
  <c r="EG109" i="2"/>
  <c r="CM109" i="2"/>
  <c r="CK109" i="2"/>
  <c r="CI109" i="2"/>
  <c r="CE109" i="2"/>
  <c r="CC109" i="2"/>
  <c r="CA109" i="2"/>
  <c r="BW109" i="2"/>
  <c r="BU109" i="2"/>
  <c r="BS109" i="2"/>
  <c r="BO109" i="2"/>
  <c r="BM109" i="2"/>
  <c r="BK109" i="2"/>
  <c r="BG109" i="2"/>
  <c r="BE109" i="2"/>
  <c r="BC109" i="2"/>
  <c r="AY109" i="2"/>
  <c r="AW109" i="2"/>
  <c r="AU109" i="2"/>
  <c r="AQ109" i="2"/>
  <c r="AO109" i="2"/>
  <c r="AM109" i="2"/>
  <c r="AI109" i="2"/>
  <c r="AG109" i="2"/>
  <c r="AE109" i="2"/>
  <c r="AA109" i="2"/>
  <c r="Y109" i="2"/>
  <c r="W109" i="2"/>
  <c r="V109" i="2"/>
  <c r="U109" i="2"/>
  <c r="P109" i="2"/>
  <c r="K109" i="2"/>
  <c r="G109" i="2"/>
  <c r="F109" i="2"/>
  <c r="EG108" i="2"/>
  <c r="CM108" i="2"/>
  <c r="CK108" i="2"/>
  <c r="CI108" i="2"/>
  <c r="CE108" i="2"/>
  <c r="CC108" i="2"/>
  <c r="CA108" i="2"/>
  <c r="BW108" i="2"/>
  <c r="BU108" i="2"/>
  <c r="BS108" i="2"/>
  <c r="BO108" i="2"/>
  <c r="BM108" i="2"/>
  <c r="BK108" i="2"/>
  <c r="BG108" i="2"/>
  <c r="BE108" i="2"/>
  <c r="BC108" i="2"/>
  <c r="AY108" i="2"/>
  <c r="AW108" i="2"/>
  <c r="AU108" i="2"/>
  <c r="AQ108" i="2"/>
  <c r="AO108" i="2"/>
  <c r="AM108" i="2"/>
  <c r="AI108" i="2"/>
  <c r="AG108" i="2"/>
  <c r="AE108" i="2"/>
  <c r="AA108" i="2"/>
  <c r="Y108" i="2"/>
  <c r="W108" i="2"/>
  <c r="V108" i="2"/>
  <c r="U108" i="2"/>
  <c r="P108" i="2"/>
  <c r="K108" i="2"/>
  <c r="G108" i="2"/>
  <c r="F108" i="2"/>
  <c r="EG107" i="2"/>
  <c r="CM107" i="2"/>
  <c r="CK107" i="2"/>
  <c r="CI107" i="2"/>
  <c r="CE107" i="2"/>
  <c r="CC107" i="2"/>
  <c r="CA107" i="2"/>
  <c r="BW107" i="2"/>
  <c r="BU107" i="2"/>
  <c r="BS107" i="2"/>
  <c r="BO107" i="2"/>
  <c r="BM107" i="2"/>
  <c r="BK107" i="2"/>
  <c r="BG107" i="2"/>
  <c r="BE107" i="2"/>
  <c r="BC107" i="2"/>
  <c r="AY107" i="2"/>
  <c r="AW107" i="2"/>
  <c r="AU107" i="2"/>
  <c r="AQ107" i="2"/>
  <c r="AO107" i="2"/>
  <c r="AM107" i="2"/>
  <c r="AI107" i="2"/>
  <c r="AG107" i="2"/>
  <c r="AE107" i="2"/>
  <c r="AA107" i="2"/>
  <c r="Y107" i="2"/>
  <c r="W107" i="2"/>
  <c r="V107" i="2"/>
  <c r="U107" i="2"/>
  <c r="P107" i="2"/>
  <c r="K107" i="2"/>
  <c r="G107" i="2"/>
  <c r="F107" i="2"/>
  <c r="EG106" i="2"/>
  <c r="CM106" i="2"/>
  <c r="CK106" i="2"/>
  <c r="CI106" i="2"/>
  <c r="CE106" i="2"/>
  <c r="CC106" i="2"/>
  <c r="CA106" i="2"/>
  <c r="BW106" i="2"/>
  <c r="BU106" i="2"/>
  <c r="BS106" i="2"/>
  <c r="AY106" i="2"/>
  <c r="AW106" i="2"/>
  <c r="AU106" i="2"/>
  <c r="AQ106" i="2"/>
  <c r="AO106" i="2"/>
  <c r="AM106" i="2"/>
  <c r="AI106" i="2"/>
  <c r="AG106" i="2"/>
  <c r="AE106" i="2"/>
  <c r="P106" i="2"/>
  <c r="K106" i="2"/>
  <c r="F106" i="2"/>
  <c r="EG105" i="2"/>
  <c r="CM105" i="2"/>
  <c r="CK105" i="2"/>
  <c r="CI105" i="2"/>
  <c r="CE105" i="2"/>
  <c r="CC105" i="2"/>
  <c r="CA105" i="2"/>
  <c r="BW105" i="2"/>
  <c r="BU105" i="2"/>
  <c r="BS105" i="2"/>
  <c r="BO105" i="2"/>
  <c r="BM105" i="2"/>
  <c r="BK105" i="2"/>
  <c r="BG105" i="2"/>
  <c r="BE105" i="2"/>
  <c r="BC105" i="2"/>
  <c r="AY105" i="2"/>
  <c r="AW105" i="2"/>
  <c r="AU105" i="2"/>
  <c r="AQ105" i="2"/>
  <c r="AO105" i="2"/>
  <c r="AM105" i="2"/>
  <c r="AI105" i="2"/>
  <c r="AG105" i="2"/>
  <c r="AE105" i="2"/>
  <c r="AA105" i="2"/>
  <c r="Y105" i="2"/>
  <c r="W105" i="2"/>
  <c r="V105" i="2"/>
  <c r="U105" i="2"/>
  <c r="P105" i="2"/>
  <c r="K105" i="2"/>
  <c r="G105" i="2"/>
  <c r="F105" i="2"/>
  <c r="EG104" i="2"/>
  <c r="CM104" i="2"/>
  <c r="CK104" i="2"/>
  <c r="CI104" i="2"/>
  <c r="CE104" i="2"/>
  <c r="CC104" i="2"/>
  <c r="CA104" i="2"/>
  <c r="BW104" i="2"/>
  <c r="BU104" i="2"/>
  <c r="BS104" i="2"/>
  <c r="BO104" i="2"/>
  <c r="BM104" i="2"/>
  <c r="BK104" i="2"/>
  <c r="BG104" i="2"/>
  <c r="BE104" i="2"/>
  <c r="BC104" i="2"/>
  <c r="AY104" i="2"/>
  <c r="AW104" i="2"/>
  <c r="AU104" i="2"/>
  <c r="AQ104" i="2"/>
  <c r="AO104" i="2"/>
  <c r="AM104" i="2"/>
  <c r="AI104" i="2"/>
  <c r="AG104" i="2"/>
  <c r="AE104" i="2"/>
  <c r="AA104" i="2"/>
  <c r="Y104" i="2"/>
  <c r="W104" i="2"/>
  <c r="V104" i="2"/>
  <c r="U104" i="2"/>
  <c r="P104" i="2"/>
  <c r="K104" i="2"/>
  <c r="G104" i="2"/>
  <c r="F104" i="2"/>
  <c r="EG103" i="2"/>
  <c r="CM103" i="2"/>
  <c r="CK103" i="2"/>
  <c r="CI103" i="2"/>
  <c r="CE103" i="2"/>
  <c r="CC103" i="2"/>
  <c r="CA103" i="2"/>
  <c r="BW103" i="2"/>
  <c r="BU103" i="2"/>
  <c r="BS103" i="2"/>
  <c r="AY103" i="2"/>
  <c r="AW103" i="2"/>
  <c r="AU103" i="2"/>
  <c r="AQ103" i="2"/>
  <c r="AO103" i="2"/>
  <c r="AM103" i="2"/>
  <c r="AI103" i="2"/>
  <c r="AG103" i="2"/>
  <c r="AE103" i="2"/>
  <c r="P103" i="2"/>
  <c r="K103" i="2"/>
  <c r="F103" i="2"/>
  <c r="EG102" i="2"/>
  <c r="CM102" i="2"/>
  <c r="CK102" i="2"/>
  <c r="CI102" i="2"/>
  <c r="CE102" i="2"/>
  <c r="CC102" i="2"/>
  <c r="CA102" i="2"/>
  <c r="BW102" i="2"/>
  <c r="BU102" i="2"/>
  <c r="BS102" i="2"/>
  <c r="BO102" i="2"/>
  <c r="BM102" i="2"/>
  <c r="BK102" i="2"/>
  <c r="BG102" i="2"/>
  <c r="BE102" i="2"/>
  <c r="BC102" i="2"/>
  <c r="AY102" i="2"/>
  <c r="AW102" i="2"/>
  <c r="AU102" i="2"/>
  <c r="AQ102" i="2"/>
  <c r="AO102" i="2"/>
  <c r="AM102" i="2"/>
  <c r="AI102" i="2"/>
  <c r="AG102" i="2"/>
  <c r="AE102" i="2"/>
  <c r="AA102" i="2"/>
  <c r="Y102" i="2"/>
  <c r="W102" i="2"/>
  <c r="V102" i="2"/>
  <c r="U102" i="2"/>
  <c r="P102" i="2"/>
  <c r="K102" i="2"/>
  <c r="G102" i="2"/>
  <c r="F102" i="2"/>
  <c r="EH101" i="2"/>
  <c r="CM101" i="2"/>
  <c r="CK101" i="2"/>
  <c r="CI101" i="2"/>
  <c r="CE101" i="2"/>
  <c r="CC101" i="2"/>
  <c r="CA101" i="2"/>
  <c r="BW101" i="2"/>
  <c r="BU101" i="2"/>
  <c r="BS101" i="2"/>
  <c r="BO101" i="2"/>
  <c r="BM101" i="2"/>
  <c r="BK101" i="2"/>
  <c r="BG101" i="2"/>
  <c r="BE101" i="2"/>
  <c r="BC101" i="2"/>
  <c r="AY101" i="2"/>
  <c r="AW101" i="2"/>
  <c r="AU101" i="2"/>
  <c r="AQ101" i="2"/>
  <c r="AO101" i="2"/>
  <c r="AM101" i="2"/>
  <c r="AI101" i="2"/>
  <c r="AG101" i="2"/>
  <c r="AE101" i="2"/>
  <c r="AA101" i="2"/>
  <c r="Y101" i="2"/>
  <c r="W101" i="2"/>
  <c r="V101" i="2"/>
  <c r="U101" i="2"/>
  <c r="P101" i="2"/>
  <c r="K101" i="2"/>
  <c r="G101" i="2"/>
  <c r="EG100" i="2"/>
  <c r="CM100" i="2"/>
  <c r="CK100" i="2"/>
  <c r="CI100" i="2"/>
  <c r="CE100" i="2"/>
  <c r="CC100" i="2"/>
  <c r="CA100" i="2"/>
  <c r="BW100" i="2"/>
  <c r="BU100" i="2"/>
  <c r="BS100" i="2"/>
  <c r="BO100" i="2"/>
  <c r="BM100" i="2"/>
  <c r="BK100" i="2"/>
  <c r="BG100" i="2"/>
  <c r="BE100" i="2"/>
  <c r="BC100" i="2"/>
  <c r="AY100" i="2"/>
  <c r="AW100" i="2"/>
  <c r="AU100" i="2"/>
  <c r="AQ100" i="2"/>
  <c r="AO100" i="2"/>
  <c r="AM100" i="2"/>
  <c r="AI100" i="2"/>
  <c r="AG100" i="2"/>
  <c r="AE100" i="2"/>
  <c r="AA100" i="2"/>
  <c r="Y100" i="2"/>
  <c r="W100" i="2"/>
  <c r="V100" i="2"/>
  <c r="U100" i="2"/>
  <c r="P100" i="2"/>
  <c r="K100" i="2"/>
  <c r="G100" i="2"/>
  <c r="F100" i="2"/>
  <c r="EG99" i="2"/>
  <c r="CM99" i="2"/>
  <c r="CK99" i="2"/>
  <c r="CI99" i="2"/>
  <c r="CE99" i="2"/>
  <c r="CC99" i="2"/>
  <c r="CA99" i="2"/>
  <c r="BW99" i="2"/>
  <c r="BU99" i="2"/>
  <c r="BS99" i="2"/>
  <c r="BO99" i="2"/>
  <c r="BM99" i="2"/>
  <c r="BK99" i="2"/>
  <c r="BG99" i="2"/>
  <c r="BE99" i="2"/>
  <c r="BC99" i="2"/>
  <c r="AY99" i="2"/>
  <c r="AW99" i="2"/>
  <c r="AU99" i="2"/>
  <c r="AQ99" i="2"/>
  <c r="AO99" i="2"/>
  <c r="AM99" i="2"/>
  <c r="AI99" i="2"/>
  <c r="AG99" i="2"/>
  <c r="AE99" i="2"/>
  <c r="AA99" i="2"/>
  <c r="Y99" i="2"/>
  <c r="W99" i="2"/>
  <c r="V99" i="2"/>
  <c r="U99" i="2"/>
  <c r="P99" i="2"/>
  <c r="K99" i="2"/>
  <c r="G99" i="2"/>
  <c r="F99" i="2"/>
  <c r="EG98" i="2"/>
  <c r="CM98" i="2"/>
  <c r="CK98" i="2"/>
  <c r="CI98" i="2"/>
  <c r="CE98" i="2"/>
  <c r="CC98" i="2"/>
  <c r="CA98" i="2"/>
  <c r="BW98" i="2"/>
  <c r="BU98" i="2"/>
  <c r="BS98" i="2"/>
  <c r="BO98" i="2"/>
  <c r="BM98" i="2"/>
  <c r="BK98" i="2"/>
  <c r="BG98" i="2"/>
  <c r="BE98" i="2"/>
  <c r="BC98" i="2"/>
  <c r="AY98" i="2"/>
  <c r="AW98" i="2"/>
  <c r="AU98" i="2"/>
  <c r="AQ98" i="2"/>
  <c r="AO98" i="2"/>
  <c r="AM98" i="2"/>
  <c r="AI98" i="2"/>
  <c r="AG98" i="2"/>
  <c r="AE98" i="2"/>
  <c r="AA98" i="2"/>
  <c r="Y98" i="2"/>
  <c r="W98" i="2"/>
  <c r="V98" i="2"/>
  <c r="U98" i="2"/>
  <c r="P98" i="2"/>
  <c r="K98" i="2"/>
  <c r="G98" i="2"/>
  <c r="F98" i="2"/>
  <c r="EG97" i="2"/>
  <c r="CM97" i="2"/>
  <c r="CK97" i="2"/>
  <c r="CI97" i="2"/>
  <c r="CE97" i="2"/>
  <c r="CC97" i="2"/>
  <c r="CA97" i="2"/>
  <c r="BW97" i="2"/>
  <c r="BU97" i="2"/>
  <c r="BS97" i="2"/>
  <c r="BO97" i="2"/>
  <c r="BM97" i="2"/>
  <c r="BK97" i="2"/>
  <c r="BG97" i="2"/>
  <c r="BE97" i="2"/>
  <c r="BC97" i="2"/>
  <c r="AY97" i="2"/>
  <c r="AW97" i="2"/>
  <c r="AU97" i="2"/>
  <c r="AQ97" i="2"/>
  <c r="AO97" i="2"/>
  <c r="AM97" i="2"/>
  <c r="AI97" i="2"/>
  <c r="AG97" i="2"/>
  <c r="AE97" i="2"/>
  <c r="AA97" i="2"/>
  <c r="Y97" i="2"/>
  <c r="W97" i="2"/>
  <c r="V97" i="2"/>
  <c r="U97" i="2"/>
  <c r="P97" i="2"/>
  <c r="K97" i="2"/>
  <c r="G97" i="2"/>
  <c r="F97" i="2"/>
  <c r="EG96" i="2"/>
  <c r="CM96" i="2"/>
  <c r="CK96" i="2"/>
  <c r="CI96" i="2"/>
  <c r="CE96" i="2"/>
  <c r="CC96" i="2"/>
  <c r="CA96" i="2"/>
  <c r="BW96" i="2"/>
  <c r="BU96" i="2"/>
  <c r="BS96" i="2"/>
  <c r="BO96" i="2"/>
  <c r="BM96" i="2"/>
  <c r="BK96" i="2"/>
  <c r="BG96" i="2"/>
  <c r="BE96" i="2"/>
  <c r="BC96" i="2"/>
  <c r="AY96" i="2"/>
  <c r="AW96" i="2"/>
  <c r="AU96" i="2"/>
  <c r="AQ96" i="2"/>
  <c r="AO96" i="2"/>
  <c r="AM96" i="2"/>
  <c r="AI96" i="2"/>
  <c r="AG96" i="2"/>
  <c r="AE96" i="2"/>
  <c r="AA96" i="2"/>
  <c r="Y96" i="2"/>
  <c r="W96" i="2"/>
  <c r="V96" i="2"/>
  <c r="U96" i="2"/>
  <c r="P96" i="2"/>
  <c r="K96" i="2"/>
  <c r="G96" i="2"/>
  <c r="F96" i="2"/>
  <c r="EG95" i="2"/>
  <c r="CM95" i="2"/>
  <c r="CK95" i="2"/>
  <c r="CI95" i="2"/>
  <c r="CE95" i="2"/>
  <c r="CC95" i="2"/>
  <c r="CA95" i="2"/>
  <c r="BW95" i="2"/>
  <c r="BU95" i="2"/>
  <c r="BS95" i="2"/>
  <c r="AY95" i="2"/>
  <c r="AW95" i="2"/>
  <c r="AU95" i="2"/>
  <c r="AQ95" i="2"/>
  <c r="AO95" i="2"/>
  <c r="AM95" i="2"/>
  <c r="AI95" i="2"/>
  <c r="AG95" i="2"/>
  <c r="AE95" i="2"/>
  <c r="P95" i="2"/>
  <c r="K95" i="2"/>
  <c r="F95" i="2"/>
  <c r="EG94" i="2"/>
  <c r="CM94" i="2"/>
  <c r="CK94" i="2"/>
  <c r="CI94" i="2"/>
  <c r="CE94" i="2"/>
  <c r="CC94" i="2"/>
  <c r="CA94" i="2"/>
  <c r="BW94" i="2"/>
  <c r="BU94" i="2"/>
  <c r="BS94" i="2"/>
  <c r="BO94" i="2"/>
  <c r="BM94" i="2"/>
  <c r="BK94" i="2"/>
  <c r="BG94" i="2"/>
  <c r="BE94" i="2"/>
  <c r="BC94" i="2"/>
  <c r="AY94" i="2"/>
  <c r="AW94" i="2"/>
  <c r="AU94" i="2"/>
  <c r="AQ94" i="2"/>
  <c r="AO94" i="2"/>
  <c r="AM94" i="2"/>
  <c r="AI94" i="2"/>
  <c r="AG94" i="2"/>
  <c r="AE94" i="2"/>
  <c r="AC94" i="2"/>
  <c r="AB94" i="2"/>
  <c r="Z94" i="2"/>
  <c r="X94" i="2"/>
  <c r="P94" i="2"/>
  <c r="K94" i="2"/>
  <c r="F94" i="2"/>
  <c r="EG93" i="2"/>
  <c r="CM93" i="2"/>
  <c r="CK93" i="2"/>
  <c r="CI93" i="2"/>
  <c r="CE93" i="2"/>
  <c r="CC93" i="2"/>
  <c r="CA93" i="2"/>
  <c r="BW93" i="2"/>
  <c r="BU93" i="2"/>
  <c r="BS93" i="2"/>
  <c r="BO93" i="2"/>
  <c r="BM93" i="2"/>
  <c r="BK93" i="2"/>
  <c r="BG93" i="2"/>
  <c r="BE93" i="2"/>
  <c r="BC93" i="2"/>
  <c r="AY93" i="2"/>
  <c r="AW93" i="2"/>
  <c r="AU93" i="2"/>
  <c r="AQ93" i="2"/>
  <c r="AO93" i="2"/>
  <c r="AM93" i="2"/>
  <c r="AI93" i="2"/>
  <c r="AG93" i="2"/>
  <c r="AE93" i="2"/>
  <c r="AA93" i="2"/>
  <c r="Y93" i="2"/>
  <c r="W93" i="2"/>
  <c r="V93" i="2"/>
  <c r="U93" i="2"/>
  <c r="P93" i="2"/>
  <c r="K93" i="2"/>
  <c r="G93" i="2"/>
  <c r="F93" i="2"/>
  <c r="EG92" i="2"/>
  <c r="CM92" i="2"/>
  <c r="CK92" i="2"/>
  <c r="CI92" i="2"/>
  <c r="CE92" i="2"/>
  <c r="CC92" i="2"/>
  <c r="CA92" i="2"/>
  <c r="BW92" i="2"/>
  <c r="BU92" i="2"/>
  <c r="BS92" i="2"/>
  <c r="BO92" i="2"/>
  <c r="BM92" i="2"/>
  <c r="BK92" i="2"/>
  <c r="BG92" i="2"/>
  <c r="BE92" i="2"/>
  <c r="BC92" i="2"/>
  <c r="AY92" i="2"/>
  <c r="AW92" i="2"/>
  <c r="AU92" i="2"/>
  <c r="AQ92" i="2"/>
  <c r="AO92" i="2"/>
  <c r="AM92" i="2"/>
  <c r="AI92" i="2"/>
  <c r="AG92" i="2"/>
  <c r="AE92" i="2"/>
  <c r="AA92" i="2"/>
  <c r="Y92" i="2"/>
  <c r="W92" i="2"/>
  <c r="V92" i="2"/>
  <c r="U92" i="2"/>
  <c r="P92" i="2"/>
  <c r="K92" i="2"/>
  <c r="G92" i="2"/>
  <c r="F92" i="2"/>
  <c r="EG91" i="2"/>
  <c r="CM91" i="2"/>
  <c r="CK91" i="2"/>
  <c r="CI91" i="2"/>
  <c r="CE91" i="2"/>
  <c r="CC91" i="2"/>
  <c r="CA91" i="2"/>
  <c r="BW91" i="2"/>
  <c r="BU91" i="2"/>
  <c r="BS91" i="2"/>
  <c r="BO91" i="2"/>
  <c r="BM91" i="2"/>
  <c r="BK91" i="2"/>
  <c r="BG91" i="2"/>
  <c r="BE91" i="2"/>
  <c r="BC91" i="2"/>
  <c r="AY91" i="2"/>
  <c r="AW91" i="2"/>
  <c r="AU91" i="2"/>
  <c r="AQ91" i="2"/>
  <c r="AO91" i="2"/>
  <c r="AM91" i="2"/>
  <c r="AI91" i="2"/>
  <c r="AG91" i="2"/>
  <c r="AE91" i="2"/>
  <c r="AA91" i="2"/>
  <c r="Y91" i="2"/>
  <c r="W91" i="2"/>
  <c r="V91" i="2"/>
  <c r="U91" i="2"/>
  <c r="P91" i="2"/>
  <c r="K91" i="2"/>
  <c r="G91" i="2"/>
  <c r="F91" i="2"/>
  <c r="EG90" i="2"/>
  <c r="CM90" i="2"/>
  <c r="CK90" i="2"/>
  <c r="CI90" i="2"/>
  <c r="CE90" i="2"/>
  <c r="CC90" i="2"/>
  <c r="CA90" i="2"/>
  <c r="BW90" i="2"/>
  <c r="BU90" i="2"/>
  <c r="BS90" i="2"/>
  <c r="BO90" i="2"/>
  <c r="BM90" i="2"/>
  <c r="BK90" i="2"/>
  <c r="BG90" i="2"/>
  <c r="BE90" i="2"/>
  <c r="BC90" i="2"/>
  <c r="AY90" i="2"/>
  <c r="AW90" i="2"/>
  <c r="AU90" i="2"/>
  <c r="AQ90" i="2"/>
  <c r="AO90" i="2"/>
  <c r="AM90" i="2"/>
  <c r="AI90" i="2"/>
  <c r="AG90" i="2"/>
  <c r="AE90" i="2"/>
  <c r="AA90" i="2"/>
  <c r="Y90" i="2"/>
  <c r="W90" i="2"/>
  <c r="V90" i="2"/>
  <c r="U90" i="2"/>
  <c r="P90" i="2"/>
  <c r="K90" i="2"/>
  <c r="G90" i="2"/>
  <c r="F90" i="2"/>
  <c r="EG89" i="2"/>
  <c r="CM89" i="2"/>
  <c r="CK89" i="2"/>
  <c r="CI89" i="2"/>
  <c r="CE89" i="2"/>
  <c r="CC89" i="2"/>
  <c r="CA89" i="2"/>
  <c r="BW89" i="2"/>
  <c r="BU89" i="2"/>
  <c r="BS89" i="2"/>
  <c r="BO89" i="2"/>
  <c r="BM89" i="2"/>
  <c r="BK89" i="2"/>
  <c r="BG89" i="2"/>
  <c r="BE89" i="2"/>
  <c r="BC89" i="2"/>
  <c r="AY89" i="2"/>
  <c r="AW89" i="2"/>
  <c r="AU89" i="2"/>
  <c r="AQ89" i="2"/>
  <c r="AO89" i="2"/>
  <c r="AM89" i="2"/>
  <c r="AI89" i="2"/>
  <c r="AG89" i="2"/>
  <c r="AE89" i="2"/>
  <c r="AA89" i="2"/>
  <c r="Y89" i="2"/>
  <c r="W89" i="2"/>
  <c r="V89" i="2"/>
  <c r="U89" i="2"/>
  <c r="P89" i="2"/>
  <c r="K89" i="2"/>
  <c r="G89" i="2"/>
  <c r="F89" i="2"/>
  <c r="EG88" i="2"/>
  <c r="CM88" i="2"/>
  <c r="CK88" i="2"/>
  <c r="CI88" i="2"/>
  <c r="CE88" i="2"/>
  <c r="CC88" i="2"/>
  <c r="CA88" i="2"/>
  <c r="BW88" i="2"/>
  <c r="BU88" i="2"/>
  <c r="BS88" i="2"/>
  <c r="BO88" i="2"/>
  <c r="BM88" i="2"/>
  <c r="BK88" i="2"/>
  <c r="BG88" i="2"/>
  <c r="BE88" i="2"/>
  <c r="BC88" i="2"/>
  <c r="AY88" i="2"/>
  <c r="AW88" i="2"/>
  <c r="AU88" i="2"/>
  <c r="AQ88" i="2"/>
  <c r="AO88" i="2"/>
  <c r="AM88" i="2"/>
  <c r="AI88" i="2"/>
  <c r="AG88" i="2"/>
  <c r="AE88" i="2"/>
  <c r="AA88" i="2"/>
  <c r="Y88" i="2"/>
  <c r="W88" i="2"/>
  <c r="V88" i="2"/>
  <c r="U88" i="2"/>
  <c r="P88" i="2"/>
  <c r="K88" i="2"/>
  <c r="G88" i="2"/>
  <c r="F88" i="2"/>
  <c r="EG87" i="2"/>
  <c r="CM87" i="2"/>
  <c r="CK87" i="2"/>
  <c r="CI87" i="2"/>
  <c r="CE87" i="2"/>
  <c r="CC87" i="2"/>
  <c r="CA87" i="2"/>
  <c r="BW87" i="2"/>
  <c r="BU87" i="2"/>
  <c r="BS87" i="2"/>
  <c r="BO87" i="2"/>
  <c r="BM87" i="2"/>
  <c r="BK87" i="2"/>
  <c r="BG87" i="2"/>
  <c r="BE87" i="2"/>
  <c r="BC87" i="2"/>
  <c r="AY87" i="2"/>
  <c r="AW87" i="2"/>
  <c r="AU87" i="2"/>
  <c r="AQ87" i="2"/>
  <c r="AO87" i="2"/>
  <c r="AM87" i="2"/>
  <c r="AI87" i="2"/>
  <c r="AG87" i="2"/>
  <c r="AE87" i="2"/>
  <c r="AA87" i="2"/>
  <c r="Y87" i="2"/>
  <c r="W87" i="2"/>
  <c r="V87" i="2"/>
  <c r="U87" i="2"/>
  <c r="P87" i="2"/>
  <c r="K87" i="2"/>
  <c r="G87" i="2"/>
  <c r="F87" i="2"/>
  <c r="EG86" i="2"/>
  <c r="CM86" i="2"/>
  <c r="CK86" i="2"/>
  <c r="CI86" i="2"/>
  <c r="CE86" i="2"/>
  <c r="CC86" i="2"/>
  <c r="CA86" i="2"/>
  <c r="BW86" i="2"/>
  <c r="BU86" i="2"/>
  <c r="BS86" i="2"/>
  <c r="AY86" i="2"/>
  <c r="AW86" i="2"/>
  <c r="AU86" i="2"/>
  <c r="AQ86" i="2"/>
  <c r="AO86" i="2"/>
  <c r="AM86" i="2"/>
  <c r="AI86" i="2"/>
  <c r="AG86" i="2"/>
  <c r="AE86" i="2"/>
  <c r="P86" i="2"/>
  <c r="K86" i="2"/>
  <c r="F86" i="2"/>
  <c r="EG85" i="2"/>
  <c r="CM85" i="2"/>
  <c r="CK85" i="2"/>
  <c r="CI85" i="2"/>
  <c r="CE85" i="2"/>
  <c r="CC85" i="2"/>
  <c r="CA85" i="2"/>
  <c r="BW85" i="2"/>
  <c r="BU85" i="2"/>
  <c r="BS85" i="2"/>
  <c r="BO85" i="2"/>
  <c r="BM85" i="2"/>
  <c r="BK85" i="2"/>
  <c r="BG85" i="2"/>
  <c r="BE85" i="2"/>
  <c r="BC85" i="2"/>
  <c r="AY85" i="2"/>
  <c r="AW85" i="2"/>
  <c r="AU85" i="2"/>
  <c r="AQ85" i="2"/>
  <c r="AO85" i="2"/>
  <c r="AM85" i="2"/>
  <c r="AI85" i="2"/>
  <c r="AG85" i="2"/>
  <c r="AE85" i="2"/>
  <c r="AA85" i="2"/>
  <c r="Y85" i="2"/>
  <c r="W85" i="2"/>
  <c r="V85" i="2"/>
  <c r="U85" i="2"/>
  <c r="P85" i="2"/>
  <c r="K85" i="2"/>
  <c r="G85" i="2"/>
  <c r="F85" i="2"/>
  <c r="EG84" i="2"/>
  <c r="CM84" i="2"/>
  <c r="CK84" i="2"/>
  <c r="CI84" i="2"/>
  <c r="CE84" i="2"/>
  <c r="CC84" i="2"/>
  <c r="CA84" i="2"/>
  <c r="BW84" i="2"/>
  <c r="BU84" i="2"/>
  <c r="BS84" i="2"/>
  <c r="BO84" i="2"/>
  <c r="BM84" i="2"/>
  <c r="BK84" i="2"/>
  <c r="BG84" i="2"/>
  <c r="BE84" i="2"/>
  <c r="BC84" i="2"/>
  <c r="AY84" i="2"/>
  <c r="AW84" i="2"/>
  <c r="AU84" i="2"/>
  <c r="AQ84" i="2"/>
  <c r="AO84" i="2"/>
  <c r="AM84" i="2"/>
  <c r="AI84" i="2"/>
  <c r="AG84" i="2"/>
  <c r="AE84" i="2"/>
  <c r="AA84" i="2"/>
  <c r="Y84" i="2"/>
  <c r="W84" i="2"/>
  <c r="V84" i="2"/>
  <c r="U84" i="2"/>
  <c r="P84" i="2"/>
  <c r="K84" i="2"/>
  <c r="G84" i="2"/>
  <c r="F84" i="2"/>
  <c r="EG83" i="2"/>
  <c r="CM83" i="2"/>
  <c r="CK83" i="2"/>
  <c r="CI83" i="2"/>
  <c r="CE83" i="2"/>
  <c r="CC83" i="2"/>
  <c r="CA83" i="2"/>
  <c r="BW83" i="2"/>
  <c r="BU83" i="2"/>
  <c r="BS83" i="2"/>
  <c r="BO83" i="2"/>
  <c r="BM83" i="2"/>
  <c r="BK83" i="2"/>
  <c r="BG83" i="2"/>
  <c r="BE83" i="2"/>
  <c r="BC83" i="2"/>
  <c r="AY83" i="2"/>
  <c r="AW83" i="2"/>
  <c r="AU83" i="2"/>
  <c r="AQ83" i="2"/>
  <c r="AO83" i="2"/>
  <c r="AM83" i="2"/>
  <c r="AI83" i="2"/>
  <c r="AG83" i="2"/>
  <c r="AE83" i="2"/>
  <c r="AA83" i="2"/>
  <c r="Y83" i="2"/>
  <c r="W83" i="2"/>
  <c r="V83" i="2"/>
  <c r="U83" i="2"/>
  <c r="P83" i="2"/>
  <c r="K83" i="2"/>
  <c r="G83" i="2"/>
  <c r="F83" i="2"/>
  <c r="EG82" i="2"/>
  <c r="CM82" i="2"/>
  <c r="CK82" i="2"/>
  <c r="CI82" i="2"/>
  <c r="CE82" i="2"/>
  <c r="CC82" i="2"/>
  <c r="CA82" i="2"/>
  <c r="BW82" i="2"/>
  <c r="BU82" i="2"/>
  <c r="BS82" i="2"/>
  <c r="BO82" i="2"/>
  <c r="BM82" i="2"/>
  <c r="BK82" i="2"/>
  <c r="BG82" i="2"/>
  <c r="BE82" i="2"/>
  <c r="BC82" i="2"/>
  <c r="AY82" i="2"/>
  <c r="AW82" i="2"/>
  <c r="AU82" i="2"/>
  <c r="AQ82" i="2"/>
  <c r="AO82" i="2"/>
  <c r="AM82" i="2"/>
  <c r="AI82" i="2"/>
  <c r="AG82" i="2"/>
  <c r="AE82" i="2"/>
  <c r="AA82" i="2"/>
  <c r="Y82" i="2"/>
  <c r="W82" i="2"/>
  <c r="V82" i="2"/>
  <c r="U82" i="2"/>
  <c r="P82" i="2"/>
  <c r="K82" i="2"/>
  <c r="G82" i="2"/>
  <c r="F82" i="2"/>
  <c r="EG81" i="2"/>
  <c r="CM81" i="2"/>
  <c r="CK81" i="2"/>
  <c r="CI81" i="2"/>
  <c r="CE81" i="2"/>
  <c r="CC81" i="2"/>
  <c r="CA81" i="2"/>
  <c r="BW81" i="2"/>
  <c r="BU81" i="2"/>
  <c r="BS81" i="2"/>
  <c r="BO81" i="2"/>
  <c r="BM81" i="2"/>
  <c r="BK81" i="2"/>
  <c r="BG81" i="2"/>
  <c r="BE81" i="2"/>
  <c r="BC81" i="2"/>
  <c r="AY81" i="2"/>
  <c r="AW81" i="2"/>
  <c r="AU81" i="2"/>
  <c r="AQ81" i="2"/>
  <c r="AO81" i="2"/>
  <c r="AM81" i="2"/>
  <c r="AI81" i="2"/>
  <c r="AG81" i="2"/>
  <c r="AE81" i="2"/>
  <c r="AA81" i="2"/>
  <c r="Y81" i="2"/>
  <c r="W81" i="2"/>
  <c r="V81" i="2"/>
  <c r="U81" i="2"/>
  <c r="P81" i="2"/>
  <c r="K81" i="2"/>
  <c r="G81" i="2"/>
  <c r="F81" i="2"/>
  <c r="EG80" i="2"/>
  <c r="CM80" i="2"/>
  <c r="CK80" i="2"/>
  <c r="CI80" i="2"/>
  <c r="CE80" i="2"/>
  <c r="CC80" i="2"/>
  <c r="CA80" i="2"/>
  <c r="BW80" i="2"/>
  <c r="BU80" i="2"/>
  <c r="BS80" i="2"/>
  <c r="BO80" i="2"/>
  <c r="BM80" i="2"/>
  <c r="BK80" i="2"/>
  <c r="BG80" i="2"/>
  <c r="BE80" i="2"/>
  <c r="BC80" i="2"/>
  <c r="AY80" i="2"/>
  <c r="AW80" i="2"/>
  <c r="AU80" i="2"/>
  <c r="AQ80" i="2"/>
  <c r="AO80" i="2"/>
  <c r="AM80" i="2"/>
  <c r="AI80" i="2"/>
  <c r="AG80" i="2"/>
  <c r="AE80" i="2"/>
  <c r="AA80" i="2"/>
  <c r="Y80" i="2"/>
  <c r="W80" i="2"/>
  <c r="V80" i="2"/>
  <c r="U80" i="2"/>
  <c r="P80" i="2"/>
  <c r="K80" i="2"/>
  <c r="G80" i="2"/>
  <c r="F80" i="2"/>
  <c r="EG79" i="2"/>
  <c r="CM79" i="2"/>
  <c r="CK79" i="2"/>
  <c r="CI79" i="2"/>
  <c r="CE79" i="2"/>
  <c r="CC79" i="2"/>
  <c r="CA79" i="2"/>
  <c r="BW79" i="2"/>
  <c r="BU79" i="2"/>
  <c r="BS79" i="2"/>
  <c r="BO79" i="2"/>
  <c r="BM79" i="2"/>
  <c r="BK79" i="2"/>
  <c r="BG79" i="2"/>
  <c r="BE79" i="2"/>
  <c r="BC79" i="2"/>
  <c r="AY79" i="2"/>
  <c r="AW79" i="2"/>
  <c r="AU79" i="2"/>
  <c r="AQ79" i="2"/>
  <c r="AO79" i="2"/>
  <c r="AM79" i="2"/>
  <c r="AI79" i="2"/>
  <c r="AG79" i="2"/>
  <c r="AE79" i="2"/>
  <c r="AA79" i="2"/>
  <c r="Y79" i="2"/>
  <c r="W79" i="2"/>
  <c r="V79" i="2"/>
  <c r="U79" i="2"/>
  <c r="P79" i="2"/>
  <c r="K79" i="2"/>
  <c r="G79" i="2"/>
  <c r="F79" i="2"/>
  <c r="EG78" i="2"/>
  <c r="CM78" i="2"/>
  <c r="CK78" i="2"/>
  <c r="CI78" i="2"/>
  <c r="CE78" i="2"/>
  <c r="CC78" i="2"/>
  <c r="CA78" i="2"/>
  <c r="BW78" i="2"/>
  <c r="BU78" i="2"/>
  <c r="BS78" i="2"/>
  <c r="BO78" i="2"/>
  <c r="BM78" i="2"/>
  <c r="BK78" i="2"/>
  <c r="BG78" i="2"/>
  <c r="BE78" i="2"/>
  <c r="BC78" i="2"/>
  <c r="AY78" i="2"/>
  <c r="AW78" i="2"/>
  <c r="AU78" i="2"/>
  <c r="AQ78" i="2"/>
  <c r="AO78" i="2"/>
  <c r="AM78" i="2"/>
  <c r="AI78" i="2"/>
  <c r="AG78" i="2"/>
  <c r="AE78" i="2"/>
  <c r="AA78" i="2"/>
  <c r="Y78" i="2"/>
  <c r="W78" i="2"/>
  <c r="V78" i="2"/>
  <c r="U78" i="2"/>
  <c r="P78" i="2"/>
  <c r="K78" i="2"/>
  <c r="G78" i="2"/>
  <c r="F78" i="2"/>
  <c r="EG77" i="2"/>
  <c r="CM77" i="2"/>
  <c r="CK77" i="2"/>
  <c r="CI77" i="2"/>
  <c r="CE77" i="2"/>
  <c r="CC77" i="2"/>
  <c r="CA77" i="2"/>
  <c r="BW77" i="2"/>
  <c r="BU77" i="2"/>
  <c r="BS77" i="2"/>
  <c r="BO77" i="2"/>
  <c r="BM77" i="2"/>
  <c r="BK77" i="2"/>
  <c r="BG77" i="2"/>
  <c r="BE77" i="2"/>
  <c r="BC77" i="2"/>
  <c r="AY77" i="2"/>
  <c r="AW77" i="2"/>
  <c r="AU77" i="2"/>
  <c r="AQ77" i="2"/>
  <c r="AO77" i="2"/>
  <c r="AM77" i="2"/>
  <c r="AI77" i="2"/>
  <c r="AG77" i="2"/>
  <c r="AE77" i="2"/>
  <c r="AA77" i="2"/>
  <c r="Y77" i="2"/>
  <c r="W77" i="2"/>
  <c r="V77" i="2"/>
  <c r="U77" i="2"/>
  <c r="P77" i="2"/>
  <c r="K77" i="2"/>
  <c r="G77" i="2"/>
  <c r="F77" i="2"/>
  <c r="EG76" i="2"/>
  <c r="CM76" i="2"/>
  <c r="CK76" i="2"/>
  <c r="CI76" i="2"/>
  <c r="CE76" i="2"/>
  <c r="CC76" i="2"/>
  <c r="CA76" i="2"/>
  <c r="BW76" i="2"/>
  <c r="BU76" i="2"/>
  <c r="BS76" i="2"/>
  <c r="AY76" i="2"/>
  <c r="AW76" i="2"/>
  <c r="AU76" i="2"/>
  <c r="AQ76" i="2"/>
  <c r="AO76" i="2"/>
  <c r="AM76" i="2"/>
  <c r="AI76" i="2"/>
  <c r="AG76" i="2"/>
  <c r="AE76" i="2"/>
  <c r="P76" i="2"/>
  <c r="K76" i="2"/>
  <c r="F76" i="2"/>
  <c r="EG75" i="2"/>
  <c r="CM75" i="2"/>
  <c r="CK75" i="2"/>
  <c r="CI75" i="2"/>
  <c r="CE75" i="2"/>
  <c r="CC75" i="2"/>
  <c r="CA75" i="2"/>
  <c r="BW75" i="2"/>
  <c r="BU75" i="2"/>
  <c r="BS75" i="2"/>
  <c r="BO75" i="2"/>
  <c r="BM75" i="2"/>
  <c r="BK75" i="2"/>
  <c r="BG75" i="2"/>
  <c r="BE75" i="2"/>
  <c r="BC75" i="2"/>
  <c r="AY75" i="2"/>
  <c r="AW75" i="2"/>
  <c r="AU75" i="2"/>
  <c r="AQ75" i="2"/>
  <c r="AO75" i="2"/>
  <c r="AM75" i="2"/>
  <c r="AI75" i="2"/>
  <c r="AG75" i="2"/>
  <c r="AE75" i="2"/>
  <c r="AA75" i="2"/>
  <c r="Y75" i="2"/>
  <c r="W75" i="2"/>
  <c r="V75" i="2"/>
  <c r="U75" i="2"/>
  <c r="P75" i="2"/>
  <c r="K75" i="2"/>
  <c r="G75" i="2"/>
  <c r="F75" i="2"/>
  <c r="EG74" i="2"/>
  <c r="CM74" i="2"/>
  <c r="CK74" i="2"/>
  <c r="CI74" i="2"/>
  <c r="CE74" i="2"/>
  <c r="CC74" i="2"/>
  <c r="CA74" i="2"/>
  <c r="BW74" i="2"/>
  <c r="BU74" i="2"/>
  <c r="BS74" i="2"/>
  <c r="BO74" i="2"/>
  <c r="BM74" i="2"/>
  <c r="BK74" i="2"/>
  <c r="BG74" i="2"/>
  <c r="BE74" i="2"/>
  <c r="BC74" i="2"/>
  <c r="AY74" i="2"/>
  <c r="AW74" i="2"/>
  <c r="AU74" i="2"/>
  <c r="AQ74" i="2"/>
  <c r="AO74" i="2"/>
  <c r="AM74" i="2"/>
  <c r="AI74" i="2"/>
  <c r="AG74" i="2"/>
  <c r="AE74" i="2"/>
  <c r="AA74" i="2"/>
  <c r="Y74" i="2"/>
  <c r="W74" i="2"/>
  <c r="V74" i="2"/>
  <c r="U74" i="2"/>
  <c r="P74" i="2"/>
  <c r="K74" i="2"/>
  <c r="G74" i="2"/>
  <c r="F74" i="2"/>
  <c r="EG73" i="2"/>
  <c r="CM73" i="2"/>
  <c r="CK73" i="2"/>
  <c r="CI73" i="2"/>
  <c r="CE73" i="2"/>
  <c r="CC73" i="2"/>
  <c r="CA73" i="2"/>
  <c r="BW73" i="2"/>
  <c r="BU73" i="2"/>
  <c r="BS73" i="2"/>
  <c r="BO73" i="2"/>
  <c r="BM73" i="2"/>
  <c r="BK73" i="2"/>
  <c r="BG73" i="2"/>
  <c r="BE73" i="2"/>
  <c r="BC73" i="2"/>
  <c r="AY73" i="2"/>
  <c r="AW73" i="2"/>
  <c r="AU73" i="2"/>
  <c r="AQ73" i="2"/>
  <c r="AO73" i="2"/>
  <c r="AM73" i="2"/>
  <c r="AI73" i="2"/>
  <c r="AG73" i="2"/>
  <c r="AE73" i="2"/>
  <c r="AA73" i="2"/>
  <c r="Y73" i="2"/>
  <c r="W73" i="2"/>
  <c r="V73" i="2"/>
  <c r="U73" i="2"/>
  <c r="P73" i="2"/>
  <c r="K73" i="2"/>
  <c r="G73" i="2"/>
  <c r="F73" i="2"/>
  <c r="EG72" i="2"/>
  <c r="CM72" i="2"/>
  <c r="CK72" i="2"/>
  <c r="CI72" i="2"/>
  <c r="CE72" i="2"/>
  <c r="CC72" i="2"/>
  <c r="CA72" i="2"/>
  <c r="BW72" i="2"/>
  <c r="BU72" i="2"/>
  <c r="BS72" i="2"/>
  <c r="BO72" i="2"/>
  <c r="BM72" i="2"/>
  <c r="BK72" i="2"/>
  <c r="BG72" i="2"/>
  <c r="BE72" i="2"/>
  <c r="BC72" i="2"/>
  <c r="AY72" i="2"/>
  <c r="AW72" i="2"/>
  <c r="AU72" i="2"/>
  <c r="AQ72" i="2"/>
  <c r="AO72" i="2"/>
  <c r="AM72" i="2"/>
  <c r="AI72" i="2"/>
  <c r="AG72" i="2"/>
  <c r="AE72" i="2"/>
  <c r="AA72" i="2"/>
  <c r="Y72" i="2"/>
  <c r="W72" i="2"/>
  <c r="V72" i="2"/>
  <c r="U72" i="2"/>
  <c r="P72" i="2"/>
  <c r="K72" i="2"/>
  <c r="G72" i="2"/>
  <c r="F72" i="2"/>
  <c r="EG71" i="2"/>
  <c r="CM71" i="2"/>
  <c r="CK71" i="2"/>
  <c r="CI71" i="2"/>
  <c r="CE71" i="2"/>
  <c r="CC71" i="2"/>
  <c r="CA71" i="2"/>
  <c r="BW71" i="2"/>
  <c r="BU71" i="2"/>
  <c r="BS71" i="2"/>
  <c r="BO71" i="2"/>
  <c r="BM71" i="2"/>
  <c r="BK71" i="2"/>
  <c r="BG71" i="2"/>
  <c r="BE71" i="2"/>
  <c r="BC71" i="2"/>
  <c r="AY71" i="2"/>
  <c r="AW71" i="2"/>
  <c r="AU71" i="2"/>
  <c r="AQ71" i="2"/>
  <c r="AO71" i="2"/>
  <c r="AM71" i="2"/>
  <c r="AI71" i="2"/>
  <c r="AG71" i="2"/>
  <c r="AE71" i="2"/>
  <c r="AA71" i="2"/>
  <c r="Y71" i="2"/>
  <c r="W71" i="2"/>
  <c r="V71" i="2"/>
  <c r="U71" i="2"/>
  <c r="P71" i="2"/>
  <c r="K71" i="2"/>
  <c r="G71" i="2"/>
  <c r="F71" i="2"/>
  <c r="EG70" i="2"/>
  <c r="CM70" i="2"/>
  <c r="CK70" i="2"/>
  <c r="CI70" i="2"/>
  <c r="CE70" i="2"/>
  <c r="CC70" i="2"/>
  <c r="CA70" i="2"/>
  <c r="BW70" i="2"/>
  <c r="BU70" i="2"/>
  <c r="BS70" i="2"/>
  <c r="BO70" i="2"/>
  <c r="BM70" i="2"/>
  <c r="BK70" i="2"/>
  <c r="BG70" i="2"/>
  <c r="BE70" i="2"/>
  <c r="BC70" i="2"/>
  <c r="AY70" i="2"/>
  <c r="AW70" i="2"/>
  <c r="AU70" i="2"/>
  <c r="AQ70" i="2"/>
  <c r="AO70" i="2"/>
  <c r="AM70" i="2"/>
  <c r="AI70" i="2"/>
  <c r="AG70" i="2"/>
  <c r="AE70" i="2"/>
  <c r="AA70" i="2"/>
  <c r="Y70" i="2"/>
  <c r="W70" i="2"/>
  <c r="V70" i="2"/>
  <c r="U70" i="2"/>
  <c r="P70" i="2"/>
  <c r="K70" i="2"/>
  <c r="G70" i="2"/>
  <c r="F70" i="2"/>
  <c r="EG69" i="2"/>
  <c r="CM69" i="2"/>
  <c r="CK69" i="2"/>
  <c r="CI69" i="2"/>
  <c r="CE69" i="2"/>
  <c r="CC69" i="2"/>
  <c r="CA69" i="2"/>
  <c r="BW69" i="2"/>
  <c r="BU69" i="2"/>
  <c r="BS69" i="2"/>
  <c r="BO69" i="2"/>
  <c r="BM69" i="2"/>
  <c r="BK69" i="2"/>
  <c r="BG69" i="2"/>
  <c r="BE69" i="2"/>
  <c r="BC69" i="2"/>
  <c r="AY69" i="2"/>
  <c r="AW69" i="2"/>
  <c r="AU69" i="2"/>
  <c r="AQ69" i="2"/>
  <c r="AO69" i="2"/>
  <c r="AM69" i="2"/>
  <c r="AI69" i="2"/>
  <c r="AG69" i="2"/>
  <c r="AE69" i="2"/>
  <c r="AA69" i="2"/>
  <c r="Y69" i="2"/>
  <c r="W69" i="2"/>
  <c r="V69" i="2"/>
  <c r="U69" i="2"/>
  <c r="P69" i="2"/>
  <c r="K69" i="2"/>
  <c r="G69" i="2"/>
  <c r="F69" i="2"/>
  <c r="EG68" i="2"/>
  <c r="CM68" i="2"/>
  <c r="CK68" i="2"/>
  <c r="CI68" i="2"/>
  <c r="CE68" i="2"/>
  <c r="CC68" i="2"/>
  <c r="CA68" i="2"/>
  <c r="BW68" i="2"/>
  <c r="BU68" i="2"/>
  <c r="BS68" i="2"/>
  <c r="AY68" i="2"/>
  <c r="AW68" i="2"/>
  <c r="AU68" i="2"/>
  <c r="AQ68" i="2"/>
  <c r="AO68" i="2"/>
  <c r="AM68" i="2"/>
  <c r="AI68" i="2"/>
  <c r="AG68" i="2"/>
  <c r="AE68" i="2"/>
  <c r="P68" i="2"/>
  <c r="K68" i="2"/>
  <c r="F68" i="2"/>
  <c r="EG67" i="2"/>
  <c r="CM67" i="2"/>
  <c r="CK67" i="2"/>
  <c r="CI67" i="2"/>
  <c r="CE67" i="2"/>
  <c r="CC67" i="2"/>
  <c r="CA67" i="2"/>
  <c r="BW67" i="2"/>
  <c r="BU67" i="2"/>
  <c r="BS67" i="2"/>
  <c r="BO67" i="2"/>
  <c r="BM67" i="2"/>
  <c r="BK67" i="2"/>
  <c r="BG67" i="2"/>
  <c r="BE67" i="2"/>
  <c r="BC67" i="2"/>
  <c r="AY67" i="2"/>
  <c r="AW67" i="2"/>
  <c r="AU67" i="2"/>
  <c r="AQ67" i="2"/>
  <c r="AO67" i="2"/>
  <c r="AM67" i="2"/>
  <c r="AI67" i="2"/>
  <c r="AG67" i="2"/>
  <c r="AE67" i="2"/>
  <c r="AA67" i="2"/>
  <c r="Y67" i="2"/>
  <c r="W67" i="2"/>
  <c r="V67" i="2"/>
  <c r="U67" i="2"/>
  <c r="P67" i="2"/>
  <c r="K67" i="2"/>
  <c r="G67" i="2"/>
  <c r="F67" i="2"/>
  <c r="EG66" i="2"/>
  <c r="CM66" i="2"/>
  <c r="CK66" i="2"/>
  <c r="CI66" i="2"/>
  <c r="CE66" i="2"/>
  <c r="CC66" i="2"/>
  <c r="CA66" i="2"/>
  <c r="BW66" i="2"/>
  <c r="BU66" i="2"/>
  <c r="BS66" i="2"/>
  <c r="BO66" i="2"/>
  <c r="BM66" i="2"/>
  <c r="BK66" i="2"/>
  <c r="BG66" i="2"/>
  <c r="BE66" i="2"/>
  <c r="BC66" i="2"/>
  <c r="AY66" i="2"/>
  <c r="AW66" i="2"/>
  <c r="AU66" i="2"/>
  <c r="AQ66" i="2"/>
  <c r="AO66" i="2"/>
  <c r="AM66" i="2"/>
  <c r="AI66" i="2"/>
  <c r="AG66" i="2"/>
  <c r="AE66" i="2"/>
  <c r="AA66" i="2"/>
  <c r="Y66" i="2"/>
  <c r="W66" i="2"/>
  <c r="V66" i="2"/>
  <c r="U66" i="2"/>
  <c r="P66" i="2"/>
  <c r="K66" i="2"/>
  <c r="G66" i="2"/>
  <c r="F66" i="2"/>
  <c r="EG65" i="2"/>
  <c r="CM65" i="2"/>
  <c r="CK65" i="2"/>
  <c r="CI65" i="2"/>
  <c r="CE65" i="2"/>
  <c r="CC65" i="2"/>
  <c r="CA65" i="2"/>
  <c r="BW65" i="2"/>
  <c r="BU65" i="2"/>
  <c r="BS65" i="2"/>
  <c r="AY65" i="2"/>
  <c r="AW65" i="2"/>
  <c r="AU65" i="2"/>
  <c r="AQ65" i="2"/>
  <c r="AO65" i="2"/>
  <c r="AM65" i="2"/>
  <c r="AI65" i="2"/>
  <c r="AG65" i="2"/>
  <c r="AE65" i="2"/>
  <c r="P65" i="2"/>
  <c r="K65" i="2"/>
  <c r="F65" i="2"/>
  <c r="EG64" i="2"/>
  <c r="CM64" i="2"/>
  <c r="CK64" i="2"/>
  <c r="CI64" i="2"/>
  <c r="CE64" i="2"/>
  <c r="CC64" i="2"/>
  <c r="CA64" i="2"/>
  <c r="BW64" i="2"/>
  <c r="BU64" i="2"/>
  <c r="BS64" i="2"/>
  <c r="BO64" i="2"/>
  <c r="BM64" i="2"/>
  <c r="BK64" i="2"/>
  <c r="BG64" i="2"/>
  <c r="BE64" i="2"/>
  <c r="BC64" i="2"/>
  <c r="AY64" i="2"/>
  <c r="AW64" i="2"/>
  <c r="AU64" i="2"/>
  <c r="AQ64" i="2"/>
  <c r="AO64" i="2"/>
  <c r="AM64" i="2"/>
  <c r="AI64" i="2"/>
  <c r="AG64" i="2"/>
  <c r="AE64" i="2"/>
  <c r="AC64" i="2"/>
  <c r="AB64" i="2"/>
  <c r="Z64" i="2"/>
  <c r="X64" i="2"/>
  <c r="P64" i="2"/>
  <c r="K64" i="2"/>
  <c r="F64" i="2"/>
  <c r="EG63" i="2"/>
  <c r="CM63" i="2"/>
  <c r="CK63" i="2"/>
  <c r="CI63" i="2"/>
  <c r="CE63" i="2"/>
  <c r="CC63" i="2"/>
  <c r="CA63" i="2"/>
  <c r="BW63" i="2"/>
  <c r="BU63" i="2"/>
  <c r="BS63" i="2"/>
  <c r="BO63" i="2"/>
  <c r="BM63" i="2"/>
  <c r="BK63" i="2"/>
  <c r="BG63" i="2"/>
  <c r="BE63" i="2"/>
  <c r="BC63" i="2"/>
  <c r="AY63" i="2"/>
  <c r="AW63" i="2"/>
  <c r="AU63" i="2"/>
  <c r="AQ63" i="2"/>
  <c r="AO63" i="2"/>
  <c r="AM63" i="2"/>
  <c r="AI63" i="2"/>
  <c r="AG63" i="2"/>
  <c r="AE63" i="2"/>
  <c r="AA63" i="2"/>
  <c r="Y63" i="2"/>
  <c r="W63" i="2"/>
  <c r="V63" i="2"/>
  <c r="U63" i="2"/>
  <c r="P63" i="2"/>
  <c r="K63" i="2"/>
  <c r="G63" i="2"/>
  <c r="F63" i="2"/>
  <c r="EG62" i="2"/>
  <c r="CM62" i="2"/>
  <c r="CK62" i="2"/>
  <c r="CI62" i="2"/>
  <c r="CE62" i="2"/>
  <c r="CC62" i="2"/>
  <c r="CA62" i="2"/>
  <c r="BW62" i="2"/>
  <c r="BU62" i="2"/>
  <c r="BS62" i="2"/>
  <c r="BO62" i="2"/>
  <c r="BM62" i="2"/>
  <c r="BK62" i="2"/>
  <c r="BG62" i="2"/>
  <c r="BE62" i="2"/>
  <c r="BC62" i="2"/>
  <c r="AY62" i="2"/>
  <c r="AW62" i="2"/>
  <c r="AU62" i="2"/>
  <c r="AQ62" i="2"/>
  <c r="AO62" i="2"/>
  <c r="AM62" i="2"/>
  <c r="AI62" i="2"/>
  <c r="AG62" i="2"/>
  <c r="AE62" i="2"/>
  <c r="AA62" i="2"/>
  <c r="Y62" i="2"/>
  <c r="W62" i="2"/>
  <c r="V62" i="2"/>
  <c r="U62" i="2"/>
  <c r="P62" i="2"/>
  <c r="K62" i="2"/>
  <c r="G62" i="2"/>
  <c r="F62" i="2"/>
  <c r="EG61" i="2"/>
  <c r="CM61" i="2"/>
  <c r="CK61" i="2"/>
  <c r="CI61" i="2"/>
  <c r="CE61" i="2"/>
  <c r="CC61" i="2"/>
  <c r="CA61" i="2"/>
  <c r="BW61" i="2"/>
  <c r="BU61" i="2"/>
  <c r="BS61" i="2"/>
  <c r="BO61" i="2"/>
  <c r="BM61" i="2"/>
  <c r="BK61" i="2"/>
  <c r="BG61" i="2"/>
  <c r="BE61" i="2"/>
  <c r="BC61" i="2"/>
  <c r="AY61" i="2"/>
  <c r="AW61" i="2"/>
  <c r="AU61" i="2"/>
  <c r="AQ61" i="2"/>
  <c r="AO61" i="2"/>
  <c r="AM61" i="2"/>
  <c r="AI61" i="2"/>
  <c r="AG61" i="2"/>
  <c r="AE61" i="2"/>
  <c r="AA61" i="2"/>
  <c r="Y61" i="2"/>
  <c r="W61" i="2"/>
  <c r="V61" i="2"/>
  <c r="U61" i="2"/>
  <c r="P61" i="2"/>
  <c r="K61" i="2"/>
  <c r="G61" i="2"/>
  <c r="F61" i="2"/>
  <c r="EG60" i="2"/>
  <c r="CM60" i="2"/>
  <c r="CK60" i="2"/>
  <c r="CI60" i="2"/>
  <c r="CE60" i="2"/>
  <c r="CC60" i="2"/>
  <c r="CA60" i="2"/>
  <c r="BW60" i="2"/>
  <c r="BU60" i="2"/>
  <c r="BS60" i="2"/>
  <c r="BO60" i="2"/>
  <c r="BM60" i="2"/>
  <c r="BK60" i="2"/>
  <c r="BG60" i="2"/>
  <c r="BE60" i="2"/>
  <c r="BC60" i="2"/>
  <c r="AY60" i="2"/>
  <c r="AW60" i="2"/>
  <c r="AU60" i="2"/>
  <c r="AQ60" i="2"/>
  <c r="AO60" i="2"/>
  <c r="AM60" i="2"/>
  <c r="AI60" i="2"/>
  <c r="AG60" i="2"/>
  <c r="AE60" i="2"/>
  <c r="AA60" i="2"/>
  <c r="Y60" i="2"/>
  <c r="W60" i="2"/>
  <c r="V60" i="2"/>
  <c r="U60" i="2"/>
  <c r="P60" i="2"/>
  <c r="K60" i="2"/>
  <c r="G60" i="2"/>
  <c r="F60" i="2"/>
  <c r="EG59" i="2"/>
  <c r="CM59" i="2"/>
  <c r="CK59" i="2"/>
  <c r="CI59" i="2"/>
  <c r="CE59" i="2"/>
  <c r="CC59" i="2"/>
  <c r="CA59" i="2"/>
  <c r="BW59" i="2"/>
  <c r="BU59" i="2"/>
  <c r="BS59" i="2"/>
  <c r="BO59" i="2"/>
  <c r="BM59" i="2"/>
  <c r="BK59" i="2"/>
  <c r="BG59" i="2"/>
  <c r="BE59" i="2"/>
  <c r="BC59" i="2"/>
  <c r="AY59" i="2"/>
  <c r="AW59" i="2"/>
  <c r="AU59" i="2"/>
  <c r="AQ59" i="2"/>
  <c r="AO59" i="2"/>
  <c r="AM59" i="2"/>
  <c r="AI59" i="2"/>
  <c r="AG59" i="2"/>
  <c r="AE59" i="2"/>
  <c r="AA59" i="2"/>
  <c r="Y59" i="2"/>
  <c r="W59" i="2"/>
  <c r="V59" i="2"/>
  <c r="U59" i="2"/>
  <c r="P59" i="2"/>
  <c r="K59" i="2"/>
  <c r="G59" i="2"/>
  <c r="F59" i="2"/>
  <c r="EG58" i="2"/>
  <c r="CM58" i="2"/>
  <c r="CK58" i="2"/>
  <c r="CI58" i="2"/>
  <c r="CE58" i="2"/>
  <c r="CC58" i="2"/>
  <c r="CA58" i="2"/>
  <c r="BW58" i="2"/>
  <c r="BU58" i="2"/>
  <c r="BS58" i="2"/>
  <c r="AY58" i="2"/>
  <c r="AW58" i="2"/>
  <c r="AU58" i="2"/>
  <c r="AQ58" i="2"/>
  <c r="AO58" i="2"/>
  <c r="AM58" i="2"/>
  <c r="AI58" i="2"/>
  <c r="AG58" i="2"/>
  <c r="AE58" i="2"/>
  <c r="P58" i="2"/>
  <c r="K58" i="2"/>
  <c r="F58" i="2"/>
  <c r="EG57" i="2"/>
  <c r="CM57" i="2"/>
  <c r="CK57" i="2"/>
  <c r="CI57" i="2"/>
  <c r="CE57" i="2"/>
  <c r="CC57" i="2"/>
  <c r="CA57" i="2"/>
  <c r="BW57" i="2"/>
  <c r="BU57" i="2"/>
  <c r="BS57" i="2"/>
  <c r="BO57" i="2"/>
  <c r="BM57" i="2"/>
  <c r="BK57" i="2"/>
  <c r="BG57" i="2"/>
  <c r="BE57" i="2"/>
  <c r="BC57" i="2"/>
  <c r="AY57" i="2"/>
  <c r="AW57" i="2"/>
  <c r="AU57" i="2"/>
  <c r="AQ57" i="2"/>
  <c r="AO57" i="2"/>
  <c r="AM57" i="2"/>
  <c r="AI57" i="2"/>
  <c r="AG57" i="2"/>
  <c r="AE57" i="2"/>
  <c r="AA57" i="2"/>
  <c r="Y57" i="2"/>
  <c r="W57" i="2"/>
  <c r="V57" i="2"/>
  <c r="U57" i="2"/>
  <c r="K57" i="2"/>
  <c r="G57" i="2"/>
  <c r="F57" i="2"/>
  <c r="EG56" i="2"/>
  <c r="CM56" i="2"/>
  <c r="CK56" i="2"/>
  <c r="CI56" i="2"/>
  <c r="CE56" i="2"/>
  <c r="CC56" i="2"/>
  <c r="CA56" i="2"/>
  <c r="BW56" i="2"/>
  <c r="BU56" i="2"/>
  <c r="BS56" i="2"/>
  <c r="BO56" i="2"/>
  <c r="BM56" i="2"/>
  <c r="BK56" i="2"/>
  <c r="BG56" i="2"/>
  <c r="BE56" i="2"/>
  <c r="BC56" i="2"/>
  <c r="AY56" i="2"/>
  <c r="AW56" i="2"/>
  <c r="AU56" i="2"/>
  <c r="AQ56" i="2"/>
  <c r="AO56" i="2"/>
  <c r="AM56" i="2"/>
  <c r="AI56" i="2"/>
  <c r="AG56" i="2"/>
  <c r="AE56" i="2"/>
  <c r="AA56" i="2"/>
  <c r="Y56" i="2"/>
  <c r="W56" i="2"/>
  <c r="V56" i="2"/>
  <c r="U56" i="2"/>
  <c r="P56" i="2"/>
  <c r="K56" i="2"/>
  <c r="G56" i="2"/>
  <c r="F56" i="2"/>
  <c r="EG55" i="2"/>
  <c r="CM55" i="2"/>
  <c r="CK55" i="2"/>
  <c r="CI55" i="2"/>
  <c r="CE55" i="2"/>
  <c r="CC55" i="2"/>
  <c r="CA55" i="2"/>
  <c r="BW55" i="2"/>
  <c r="BU55" i="2"/>
  <c r="BS55" i="2"/>
  <c r="BO55" i="2"/>
  <c r="BM55" i="2"/>
  <c r="BK55" i="2"/>
  <c r="BG55" i="2"/>
  <c r="BE55" i="2"/>
  <c r="BC55" i="2"/>
  <c r="AY55" i="2"/>
  <c r="AW55" i="2"/>
  <c r="AU55" i="2"/>
  <c r="AQ55" i="2"/>
  <c r="AO55" i="2"/>
  <c r="AM55" i="2"/>
  <c r="AI55" i="2"/>
  <c r="AG55" i="2"/>
  <c r="AE55" i="2"/>
  <c r="AA55" i="2"/>
  <c r="Y55" i="2"/>
  <c r="W55" i="2"/>
  <c r="V55" i="2"/>
  <c r="U55" i="2"/>
  <c r="P55" i="2"/>
  <c r="K55" i="2"/>
  <c r="G55" i="2"/>
  <c r="F55" i="2"/>
  <c r="EG54" i="2"/>
  <c r="CM54" i="2"/>
  <c r="CK54" i="2"/>
  <c r="CI54" i="2"/>
  <c r="CE54" i="2"/>
  <c r="CC54" i="2"/>
  <c r="CA54" i="2"/>
  <c r="BW54" i="2"/>
  <c r="BU54" i="2"/>
  <c r="BS54" i="2"/>
  <c r="BO54" i="2"/>
  <c r="BM54" i="2"/>
  <c r="BK54" i="2"/>
  <c r="BG54" i="2"/>
  <c r="BE54" i="2"/>
  <c r="BC54" i="2"/>
  <c r="AY54" i="2"/>
  <c r="AW54" i="2"/>
  <c r="AU54" i="2"/>
  <c r="AQ54" i="2"/>
  <c r="AO54" i="2"/>
  <c r="AM54" i="2"/>
  <c r="AI54" i="2"/>
  <c r="AG54" i="2"/>
  <c r="AE54" i="2"/>
  <c r="AA54" i="2"/>
  <c r="Y54" i="2"/>
  <c r="W54" i="2"/>
  <c r="V54" i="2"/>
  <c r="U54" i="2"/>
  <c r="P54" i="2"/>
  <c r="K54" i="2"/>
  <c r="G54" i="2"/>
  <c r="F54" i="2"/>
  <c r="EG53" i="2"/>
  <c r="CM53" i="2"/>
  <c r="CK53" i="2"/>
  <c r="CI53" i="2"/>
  <c r="CE53" i="2"/>
  <c r="CC53" i="2"/>
  <c r="CA53" i="2"/>
  <c r="BW53" i="2"/>
  <c r="BU53" i="2"/>
  <c r="BS53" i="2"/>
  <c r="AY53" i="2"/>
  <c r="AW53" i="2"/>
  <c r="AU53" i="2"/>
  <c r="AQ53" i="2"/>
  <c r="AO53" i="2"/>
  <c r="AM53" i="2"/>
  <c r="AI53" i="2"/>
  <c r="AG53" i="2"/>
  <c r="AE53" i="2"/>
  <c r="P53" i="2"/>
  <c r="K53" i="2"/>
  <c r="F53" i="2"/>
  <c r="EG52" i="2"/>
  <c r="CM52" i="2"/>
  <c r="CK52" i="2"/>
  <c r="CI52" i="2"/>
  <c r="CE52" i="2"/>
  <c r="CC52" i="2"/>
  <c r="CA52" i="2"/>
  <c r="BW52" i="2"/>
  <c r="BU52" i="2"/>
  <c r="BS52" i="2"/>
  <c r="BO52" i="2"/>
  <c r="BM52" i="2"/>
  <c r="BK52" i="2"/>
  <c r="BG52" i="2"/>
  <c r="BE52" i="2"/>
  <c r="BC52" i="2"/>
  <c r="AY52" i="2"/>
  <c r="AW52" i="2"/>
  <c r="AU52" i="2"/>
  <c r="AQ52" i="2"/>
  <c r="AO52" i="2"/>
  <c r="AM52" i="2"/>
  <c r="AI52" i="2"/>
  <c r="AG52" i="2"/>
  <c r="AE52" i="2"/>
  <c r="AA52" i="2"/>
  <c r="Y52" i="2"/>
  <c r="W52" i="2"/>
  <c r="V52" i="2"/>
  <c r="U52" i="2"/>
  <c r="P52" i="2"/>
  <c r="K52" i="2"/>
  <c r="G52" i="2"/>
  <c r="F52" i="2"/>
  <c r="EG51" i="2"/>
  <c r="CM51" i="2"/>
  <c r="CK51" i="2"/>
  <c r="CI51" i="2"/>
  <c r="CE51" i="2"/>
  <c r="CC51" i="2"/>
  <c r="CA51" i="2"/>
  <c r="BW51" i="2"/>
  <c r="BU51" i="2"/>
  <c r="BS51" i="2"/>
  <c r="BO51" i="2"/>
  <c r="BM51" i="2"/>
  <c r="BK51" i="2"/>
  <c r="BG51" i="2"/>
  <c r="BE51" i="2"/>
  <c r="BC51" i="2"/>
  <c r="AY51" i="2"/>
  <c r="AW51" i="2"/>
  <c r="AU51" i="2"/>
  <c r="AQ51" i="2"/>
  <c r="AO51" i="2"/>
  <c r="AM51" i="2"/>
  <c r="AI51" i="2"/>
  <c r="AG51" i="2"/>
  <c r="AE51" i="2"/>
  <c r="AA51" i="2"/>
  <c r="Y51" i="2"/>
  <c r="W51" i="2"/>
  <c r="V51" i="2"/>
  <c r="U51" i="2"/>
  <c r="P51" i="2"/>
  <c r="K51" i="2"/>
  <c r="G51" i="2"/>
  <c r="F51" i="2"/>
  <c r="EG50" i="2"/>
  <c r="CM50" i="2"/>
  <c r="CK50" i="2"/>
  <c r="CI50" i="2"/>
  <c r="CE50" i="2"/>
  <c r="CC50" i="2"/>
  <c r="CA50" i="2"/>
  <c r="BW50" i="2"/>
  <c r="BU50" i="2"/>
  <c r="BS50" i="2"/>
  <c r="BO50" i="2"/>
  <c r="BM50" i="2"/>
  <c r="BK50" i="2"/>
  <c r="BG50" i="2"/>
  <c r="BE50" i="2"/>
  <c r="BC50" i="2"/>
  <c r="AY50" i="2"/>
  <c r="AW50" i="2"/>
  <c r="AU50" i="2"/>
  <c r="AQ50" i="2"/>
  <c r="AO50" i="2"/>
  <c r="AM50" i="2"/>
  <c r="AI50" i="2"/>
  <c r="AG50" i="2"/>
  <c r="AE50" i="2"/>
  <c r="AA50" i="2"/>
  <c r="Y50" i="2"/>
  <c r="W50" i="2"/>
  <c r="V50" i="2"/>
  <c r="U50" i="2"/>
  <c r="P50" i="2"/>
  <c r="K50" i="2"/>
  <c r="G50" i="2"/>
  <c r="F50" i="2"/>
  <c r="EG49" i="2"/>
  <c r="CM49" i="2"/>
  <c r="CK49" i="2"/>
  <c r="CI49" i="2"/>
  <c r="CE49" i="2"/>
  <c r="CC49" i="2"/>
  <c r="CA49" i="2"/>
  <c r="BW49" i="2"/>
  <c r="BU49" i="2"/>
  <c r="BS49" i="2"/>
  <c r="BO49" i="2"/>
  <c r="BM49" i="2"/>
  <c r="BK49" i="2"/>
  <c r="BG49" i="2"/>
  <c r="BE49" i="2"/>
  <c r="BC49" i="2"/>
  <c r="AY49" i="2"/>
  <c r="AW49" i="2"/>
  <c r="AU49" i="2"/>
  <c r="AQ49" i="2"/>
  <c r="AO49" i="2"/>
  <c r="AM49" i="2"/>
  <c r="AI49" i="2"/>
  <c r="AG49" i="2"/>
  <c r="AE49" i="2"/>
  <c r="AA49" i="2"/>
  <c r="Y49" i="2"/>
  <c r="W49" i="2"/>
  <c r="V49" i="2"/>
  <c r="U49" i="2"/>
  <c r="P49" i="2"/>
  <c r="K49" i="2"/>
  <c r="G49" i="2"/>
  <c r="F49" i="2"/>
  <c r="EG48" i="2"/>
  <c r="CM48" i="2"/>
  <c r="CK48" i="2"/>
  <c r="CI48" i="2"/>
  <c r="CE48" i="2"/>
  <c r="CC48" i="2"/>
  <c r="CA48" i="2"/>
  <c r="BW48" i="2"/>
  <c r="BU48" i="2"/>
  <c r="BS48" i="2"/>
  <c r="BO48" i="2"/>
  <c r="BM48" i="2"/>
  <c r="BK48" i="2"/>
  <c r="BG48" i="2"/>
  <c r="BE48" i="2"/>
  <c r="BC48" i="2"/>
  <c r="AY48" i="2"/>
  <c r="AW48" i="2"/>
  <c r="AU48" i="2"/>
  <c r="AQ48" i="2"/>
  <c r="AO48" i="2"/>
  <c r="AM48" i="2"/>
  <c r="AI48" i="2"/>
  <c r="AG48" i="2"/>
  <c r="AE48" i="2"/>
  <c r="AA48" i="2"/>
  <c r="Y48" i="2"/>
  <c r="W48" i="2"/>
  <c r="V48" i="2"/>
  <c r="U48" i="2"/>
  <c r="P48" i="2"/>
  <c r="K48" i="2"/>
  <c r="G48" i="2"/>
  <c r="F48" i="2"/>
  <c r="EG47" i="2"/>
  <c r="CM47" i="2"/>
  <c r="CK47" i="2"/>
  <c r="CI47" i="2"/>
  <c r="CE47" i="2"/>
  <c r="CC47" i="2"/>
  <c r="CA47" i="2"/>
  <c r="BW47" i="2"/>
  <c r="BU47" i="2"/>
  <c r="BS47" i="2"/>
  <c r="AY47" i="2"/>
  <c r="AW47" i="2"/>
  <c r="AU47" i="2"/>
  <c r="AQ47" i="2"/>
  <c r="AO47" i="2"/>
  <c r="AM47" i="2"/>
  <c r="AI47" i="2"/>
  <c r="AG47" i="2"/>
  <c r="AE47" i="2"/>
  <c r="P47" i="2"/>
  <c r="K47" i="2"/>
  <c r="F47" i="2"/>
  <c r="EG46" i="2"/>
  <c r="CM46" i="2"/>
  <c r="CK46" i="2"/>
  <c r="CI46" i="2"/>
  <c r="CE46" i="2"/>
  <c r="CC46" i="2"/>
  <c r="CA46" i="2"/>
  <c r="BW46" i="2"/>
  <c r="BU46" i="2"/>
  <c r="BS46" i="2"/>
  <c r="BO46" i="2"/>
  <c r="BM46" i="2"/>
  <c r="BK46" i="2"/>
  <c r="BG46" i="2"/>
  <c r="BE46" i="2"/>
  <c r="BC46" i="2"/>
  <c r="AY46" i="2"/>
  <c r="AW46" i="2"/>
  <c r="AU46" i="2"/>
  <c r="AQ46" i="2"/>
  <c r="AO46" i="2"/>
  <c r="AM46" i="2"/>
  <c r="AI46" i="2"/>
  <c r="AG46" i="2"/>
  <c r="AE46" i="2"/>
  <c r="AA46" i="2"/>
  <c r="Y46" i="2"/>
  <c r="W46" i="2"/>
  <c r="V46" i="2"/>
  <c r="U46" i="2"/>
  <c r="P46" i="2"/>
  <c r="K46" i="2"/>
  <c r="G46" i="2"/>
  <c r="F46" i="2"/>
  <c r="EG45" i="2"/>
  <c r="CM45" i="2"/>
  <c r="CK45" i="2"/>
  <c r="CI45" i="2"/>
  <c r="CE45" i="2"/>
  <c r="CC45" i="2"/>
  <c r="CA45" i="2"/>
  <c r="BW45" i="2"/>
  <c r="BU45" i="2"/>
  <c r="BS45" i="2"/>
  <c r="BO45" i="2"/>
  <c r="BM45" i="2"/>
  <c r="BK45" i="2"/>
  <c r="BG45" i="2"/>
  <c r="BE45" i="2"/>
  <c r="BC45" i="2"/>
  <c r="AY45" i="2"/>
  <c r="AW45" i="2"/>
  <c r="AU45" i="2"/>
  <c r="AQ45" i="2"/>
  <c r="AO45" i="2"/>
  <c r="AM45" i="2"/>
  <c r="AI45" i="2"/>
  <c r="AG45" i="2"/>
  <c r="AE45" i="2"/>
  <c r="AA45" i="2"/>
  <c r="Y45" i="2"/>
  <c r="W45" i="2"/>
  <c r="V45" i="2"/>
  <c r="U45" i="2"/>
  <c r="P45" i="2"/>
  <c r="K45" i="2"/>
  <c r="G45" i="2"/>
  <c r="F45" i="2"/>
  <c r="EG44" i="2"/>
  <c r="CM44" i="2"/>
  <c r="CK44" i="2"/>
  <c r="CI44" i="2"/>
  <c r="CE44" i="2"/>
  <c r="CC44" i="2"/>
  <c r="CA44" i="2"/>
  <c r="BW44" i="2"/>
  <c r="BU44" i="2"/>
  <c r="BS44" i="2"/>
  <c r="BO44" i="2"/>
  <c r="BM44" i="2"/>
  <c r="BK44" i="2"/>
  <c r="BG44" i="2"/>
  <c r="BE44" i="2"/>
  <c r="BC44" i="2"/>
  <c r="AY44" i="2"/>
  <c r="AW44" i="2"/>
  <c r="AU44" i="2"/>
  <c r="AQ44" i="2"/>
  <c r="AO44" i="2"/>
  <c r="AM44" i="2"/>
  <c r="AI44" i="2"/>
  <c r="AG44" i="2"/>
  <c r="AE44" i="2"/>
  <c r="AA44" i="2"/>
  <c r="Y44" i="2"/>
  <c r="W44" i="2"/>
  <c r="V44" i="2"/>
  <c r="U44" i="2"/>
  <c r="P44" i="2"/>
  <c r="K44" i="2"/>
  <c r="G44" i="2"/>
  <c r="F44" i="2"/>
  <c r="EG43" i="2"/>
  <c r="CM43" i="2"/>
  <c r="CK43" i="2"/>
  <c r="CI43" i="2"/>
  <c r="CE43" i="2"/>
  <c r="CC43" i="2"/>
  <c r="CA43" i="2"/>
  <c r="BW43" i="2"/>
  <c r="BU43" i="2"/>
  <c r="BS43" i="2"/>
  <c r="BO43" i="2"/>
  <c r="BM43" i="2"/>
  <c r="BK43" i="2"/>
  <c r="BG43" i="2"/>
  <c r="BE43" i="2"/>
  <c r="BC43" i="2"/>
  <c r="AY43" i="2"/>
  <c r="AW43" i="2"/>
  <c r="AU43" i="2"/>
  <c r="AQ43" i="2"/>
  <c r="AO43" i="2"/>
  <c r="AM43" i="2"/>
  <c r="AI43" i="2"/>
  <c r="AG43" i="2"/>
  <c r="AE43" i="2"/>
  <c r="AA43" i="2"/>
  <c r="Y43" i="2"/>
  <c r="W43" i="2"/>
  <c r="V43" i="2"/>
  <c r="U43" i="2"/>
  <c r="P43" i="2"/>
  <c r="K43" i="2"/>
  <c r="G43" i="2"/>
  <c r="F43" i="2"/>
  <c r="EG42" i="2"/>
  <c r="CM42" i="2"/>
  <c r="CK42" i="2"/>
  <c r="CI42" i="2"/>
  <c r="CE42" i="2"/>
  <c r="CC42" i="2"/>
  <c r="CA42" i="2"/>
  <c r="BW42" i="2"/>
  <c r="BU42" i="2"/>
  <c r="BS42" i="2"/>
  <c r="BO42" i="2"/>
  <c r="BM42" i="2"/>
  <c r="BK42" i="2"/>
  <c r="BG42" i="2"/>
  <c r="BE42" i="2"/>
  <c r="BC42" i="2"/>
  <c r="AY42" i="2"/>
  <c r="AW42" i="2"/>
  <c r="AU42" i="2"/>
  <c r="AQ42" i="2"/>
  <c r="AO42" i="2"/>
  <c r="AM42" i="2"/>
  <c r="AI42" i="2"/>
  <c r="AG42" i="2"/>
  <c r="AE42" i="2"/>
  <c r="AA42" i="2"/>
  <c r="Y42" i="2"/>
  <c r="W42" i="2"/>
  <c r="V42" i="2"/>
  <c r="U42" i="2"/>
  <c r="P42" i="2"/>
  <c r="K42" i="2"/>
  <c r="G42" i="2"/>
  <c r="F42" i="2"/>
  <c r="EG41" i="2"/>
  <c r="CM41" i="2"/>
  <c r="CK41" i="2"/>
  <c r="CI41" i="2"/>
  <c r="CE41" i="2"/>
  <c r="CC41" i="2"/>
  <c r="CA41" i="2"/>
  <c r="BW41" i="2"/>
  <c r="BU41" i="2"/>
  <c r="BS41" i="2"/>
  <c r="AY41" i="2"/>
  <c r="AW41" i="2"/>
  <c r="AU41" i="2"/>
  <c r="AQ41" i="2"/>
  <c r="AO41" i="2"/>
  <c r="AM41" i="2"/>
  <c r="AI41" i="2"/>
  <c r="AG41" i="2"/>
  <c r="AE41" i="2"/>
  <c r="P41" i="2"/>
  <c r="K41" i="2"/>
  <c r="F41" i="2"/>
  <c r="EG40" i="2"/>
  <c r="CM40" i="2"/>
  <c r="CK40" i="2"/>
  <c r="CI40" i="2"/>
  <c r="CE40" i="2"/>
  <c r="CC40" i="2"/>
  <c r="CA40" i="2"/>
  <c r="BW40" i="2"/>
  <c r="BU40" i="2"/>
  <c r="BS40" i="2"/>
  <c r="BO40" i="2"/>
  <c r="BM40" i="2"/>
  <c r="BK40" i="2"/>
  <c r="BG40" i="2"/>
  <c r="BE40" i="2"/>
  <c r="BC40" i="2"/>
  <c r="AY40" i="2"/>
  <c r="AW40" i="2"/>
  <c r="AU40" i="2"/>
  <c r="AQ40" i="2"/>
  <c r="AO40" i="2"/>
  <c r="AM40" i="2"/>
  <c r="AI40" i="2"/>
  <c r="AG40" i="2"/>
  <c r="AE40" i="2"/>
  <c r="AA40" i="2"/>
  <c r="Y40" i="2"/>
  <c r="W40" i="2"/>
  <c r="V40" i="2"/>
  <c r="U40" i="2"/>
  <c r="P40" i="2"/>
  <c r="K40" i="2"/>
  <c r="G40" i="2"/>
  <c r="F40" i="2"/>
  <c r="EG39" i="2"/>
  <c r="CM39" i="2"/>
  <c r="CK39" i="2"/>
  <c r="CI39" i="2"/>
  <c r="CE39" i="2"/>
  <c r="CC39" i="2"/>
  <c r="CA39" i="2"/>
  <c r="BW39" i="2"/>
  <c r="BU39" i="2"/>
  <c r="BS39" i="2"/>
  <c r="BO39" i="2"/>
  <c r="BM39" i="2"/>
  <c r="BK39" i="2"/>
  <c r="BG39" i="2"/>
  <c r="BE39" i="2"/>
  <c r="BC39" i="2"/>
  <c r="AY39" i="2"/>
  <c r="AW39" i="2"/>
  <c r="AU39" i="2"/>
  <c r="AQ39" i="2"/>
  <c r="AO39" i="2"/>
  <c r="AM39" i="2"/>
  <c r="AI39" i="2"/>
  <c r="AG39" i="2"/>
  <c r="AE39" i="2"/>
  <c r="AA39" i="2"/>
  <c r="Y39" i="2"/>
  <c r="W39" i="2"/>
  <c r="V39" i="2"/>
  <c r="U39" i="2"/>
  <c r="P39" i="2"/>
  <c r="K39" i="2"/>
  <c r="G39" i="2"/>
  <c r="F39" i="2"/>
  <c r="EG38" i="2"/>
  <c r="CM38" i="2"/>
  <c r="CK38" i="2"/>
  <c r="CI38" i="2"/>
  <c r="CE38" i="2"/>
  <c r="CC38" i="2"/>
  <c r="CA38" i="2"/>
  <c r="BW38" i="2"/>
  <c r="BU38" i="2"/>
  <c r="BS38" i="2"/>
  <c r="BO38" i="2"/>
  <c r="BM38" i="2"/>
  <c r="BK38" i="2"/>
  <c r="BG38" i="2"/>
  <c r="BE38" i="2"/>
  <c r="BC38" i="2"/>
  <c r="AY38" i="2"/>
  <c r="AW38" i="2"/>
  <c r="AU38" i="2"/>
  <c r="AQ38" i="2"/>
  <c r="AO38" i="2"/>
  <c r="AM38" i="2"/>
  <c r="AI38" i="2"/>
  <c r="AG38" i="2"/>
  <c r="AE38" i="2"/>
  <c r="AA38" i="2"/>
  <c r="Y38" i="2"/>
  <c r="W38" i="2"/>
  <c r="V38" i="2"/>
  <c r="U38" i="2"/>
  <c r="P38" i="2"/>
  <c r="K38" i="2"/>
  <c r="G38" i="2"/>
  <c r="F38" i="2"/>
  <c r="EG37" i="2"/>
  <c r="CM37" i="2"/>
  <c r="CK37" i="2"/>
  <c r="CI37" i="2"/>
  <c r="CE37" i="2"/>
  <c r="CC37" i="2"/>
  <c r="CA37" i="2"/>
  <c r="BW37" i="2"/>
  <c r="BU37" i="2"/>
  <c r="BS37" i="2"/>
  <c r="AY37" i="2"/>
  <c r="AW37" i="2"/>
  <c r="AU37" i="2"/>
  <c r="AQ37" i="2"/>
  <c r="AO37" i="2"/>
  <c r="AM37" i="2"/>
  <c r="AI37" i="2"/>
  <c r="AG37" i="2"/>
  <c r="AE37" i="2"/>
  <c r="P37" i="2"/>
  <c r="K37" i="2"/>
  <c r="F37" i="2"/>
  <c r="EG36" i="2"/>
  <c r="CM36" i="2"/>
  <c r="CK36" i="2"/>
  <c r="CI36" i="2"/>
  <c r="CE36" i="2"/>
  <c r="CC36" i="2"/>
  <c r="CA36" i="2"/>
  <c r="BW36" i="2"/>
  <c r="BU36" i="2"/>
  <c r="BS36" i="2"/>
  <c r="BO36" i="2"/>
  <c r="BM36" i="2"/>
  <c r="BK36" i="2"/>
  <c r="BG36" i="2"/>
  <c r="BE36" i="2"/>
  <c r="BC36" i="2"/>
  <c r="AY36" i="2"/>
  <c r="AW36" i="2"/>
  <c r="AU36" i="2"/>
  <c r="AQ36" i="2"/>
  <c r="AO36" i="2"/>
  <c r="AM36" i="2"/>
  <c r="AI36" i="2"/>
  <c r="AG36" i="2"/>
  <c r="AE36" i="2"/>
  <c r="AC36" i="2"/>
  <c r="AB36" i="2"/>
  <c r="Z36" i="2"/>
  <c r="X36" i="2"/>
  <c r="P36" i="2"/>
  <c r="K36" i="2"/>
  <c r="F36" i="2"/>
  <c r="DR35" i="2"/>
  <c r="CM35" i="2"/>
  <c r="CK35" i="2"/>
  <c r="CI35" i="2"/>
  <c r="CE35" i="2"/>
  <c r="CC35" i="2"/>
  <c r="CA35" i="2"/>
  <c r="BW35" i="2"/>
  <c r="BU35" i="2"/>
  <c r="BS35" i="2"/>
  <c r="BO35" i="2"/>
  <c r="BM35" i="2"/>
  <c r="BK35" i="2"/>
  <c r="BG35" i="2"/>
  <c r="BE35" i="2"/>
  <c r="BC35" i="2"/>
  <c r="AY35" i="2"/>
  <c r="AW35" i="2"/>
  <c r="AU35" i="2"/>
  <c r="AQ35" i="2"/>
  <c r="AO35" i="2"/>
  <c r="AM35" i="2"/>
  <c r="AI35" i="2"/>
  <c r="AG35" i="2"/>
  <c r="AE35" i="2"/>
  <c r="AA35" i="2"/>
  <c r="Y35" i="2"/>
  <c r="W35" i="2"/>
  <c r="V35" i="2"/>
  <c r="U35" i="2"/>
  <c r="K35" i="2"/>
  <c r="G35" i="2"/>
  <c r="F35" i="2"/>
  <c r="EG34" i="2"/>
  <c r="CM34" i="2"/>
  <c r="CK34" i="2"/>
  <c r="CI34" i="2"/>
  <c r="CE34" i="2"/>
  <c r="CC34" i="2"/>
  <c r="CA34" i="2"/>
  <c r="BW34" i="2"/>
  <c r="BU34" i="2"/>
  <c r="BS34" i="2"/>
  <c r="BO34" i="2"/>
  <c r="BM34" i="2"/>
  <c r="BK34" i="2"/>
  <c r="BG34" i="2"/>
  <c r="BE34" i="2"/>
  <c r="BC34" i="2"/>
  <c r="AY34" i="2"/>
  <c r="AW34" i="2"/>
  <c r="AU34" i="2"/>
  <c r="AQ34" i="2"/>
  <c r="AO34" i="2"/>
  <c r="AM34" i="2"/>
  <c r="AI34" i="2"/>
  <c r="AG34" i="2"/>
  <c r="AE34" i="2"/>
  <c r="AA34" i="2"/>
  <c r="Y34" i="2"/>
  <c r="W34" i="2"/>
  <c r="V34" i="2"/>
  <c r="U34" i="2"/>
  <c r="P34" i="2"/>
  <c r="K34" i="2"/>
  <c r="G34" i="2"/>
  <c r="F34" i="2"/>
  <c r="EG33" i="2"/>
  <c r="CM33" i="2"/>
  <c r="CK33" i="2"/>
  <c r="CI33" i="2"/>
  <c r="CE33" i="2"/>
  <c r="CC33" i="2"/>
  <c r="CA33" i="2"/>
  <c r="BW33" i="2"/>
  <c r="BU33" i="2"/>
  <c r="BS33" i="2"/>
  <c r="BO33" i="2"/>
  <c r="BM33" i="2"/>
  <c r="BK33" i="2"/>
  <c r="BG33" i="2"/>
  <c r="BE33" i="2"/>
  <c r="BC33" i="2"/>
  <c r="AY33" i="2"/>
  <c r="AW33" i="2"/>
  <c r="AU33" i="2"/>
  <c r="AQ33" i="2"/>
  <c r="AO33" i="2"/>
  <c r="AM33" i="2"/>
  <c r="AI33" i="2"/>
  <c r="AG33" i="2"/>
  <c r="AE33" i="2"/>
  <c r="AA33" i="2"/>
  <c r="Y33" i="2"/>
  <c r="W33" i="2"/>
  <c r="V33" i="2"/>
  <c r="U33" i="2"/>
  <c r="P33" i="2"/>
  <c r="K33" i="2"/>
  <c r="G33" i="2"/>
  <c r="F33" i="2"/>
  <c r="EG32" i="2"/>
  <c r="CM32" i="2"/>
  <c r="CK32" i="2"/>
  <c r="CI32" i="2"/>
  <c r="CE32" i="2"/>
  <c r="CC32" i="2"/>
  <c r="CA32" i="2"/>
  <c r="BW32" i="2"/>
  <c r="BU32" i="2"/>
  <c r="BS32" i="2"/>
  <c r="BO32" i="2"/>
  <c r="BM32" i="2"/>
  <c r="BK32" i="2"/>
  <c r="BG32" i="2"/>
  <c r="BE32" i="2"/>
  <c r="BC32" i="2"/>
  <c r="AY32" i="2"/>
  <c r="AW32" i="2"/>
  <c r="AU32" i="2"/>
  <c r="AQ32" i="2"/>
  <c r="AO32" i="2"/>
  <c r="AM32" i="2"/>
  <c r="AI32" i="2"/>
  <c r="AG32" i="2"/>
  <c r="AE32" i="2"/>
  <c r="AA32" i="2"/>
  <c r="Y32" i="2"/>
  <c r="W32" i="2"/>
  <c r="V32" i="2"/>
  <c r="U32" i="2"/>
  <c r="P32" i="2"/>
  <c r="K32" i="2"/>
  <c r="G32" i="2"/>
  <c r="F32" i="2"/>
  <c r="EG31" i="2"/>
  <c r="CM31" i="2"/>
  <c r="CK31" i="2"/>
  <c r="CI31" i="2"/>
  <c r="CE31" i="2"/>
  <c r="CC31" i="2"/>
  <c r="CA31" i="2"/>
  <c r="BW31" i="2"/>
  <c r="BU31" i="2"/>
  <c r="BS31" i="2"/>
  <c r="BO31" i="2"/>
  <c r="BM31" i="2"/>
  <c r="BK31" i="2"/>
  <c r="BG31" i="2"/>
  <c r="BE31" i="2"/>
  <c r="BC31" i="2"/>
  <c r="AY31" i="2"/>
  <c r="AW31" i="2"/>
  <c r="AU31" i="2"/>
  <c r="AQ31" i="2"/>
  <c r="AO31" i="2"/>
  <c r="AM31" i="2"/>
  <c r="AI31" i="2"/>
  <c r="AG31" i="2"/>
  <c r="AE31" i="2"/>
  <c r="AA31" i="2"/>
  <c r="Y31" i="2"/>
  <c r="W31" i="2"/>
  <c r="V31" i="2"/>
  <c r="U31" i="2"/>
  <c r="P31" i="2"/>
  <c r="K31" i="2"/>
  <c r="G31" i="2"/>
  <c r="F31" i="2"/>
  <c r="CM30" i="2"/>
  <c r="CK30" i="2"/>
  <c r="CE30" i="2"/>
  <c r="CC30" i="2"/>
  <c r="BW30" i="2"/>
  <c r="BU30" i="2"/>
  <c r="AY30" i="2"/>
  <c r="AW30" i="2"/>
  <c r="AU30" i="2"/>
  <c r="AQ30" i="2"/>
  <c r="AO30" i="2"/>
  <c r="AM30" i="2"/>
  <c r="AI30" i="2"/>
  <c r="AG30" i="2"/>
  <c r="AE30" i="2"/>
  <c r="AA30" i="2"/>
  <c r="Y30" i="2"/>
  <c r="W30" i="2"/>
  <c r="V30" i="2"/>
  <c r="U30" i="2"/>
  <c r="K30" i="2"/>
  <c r="G30" i="2"/>
  <c r="EG29" i="2"/>
  <c r="CM29" i="2"/>
  <c r="CK29" i="2"/>
  <c r="CI29" i="2"/>
  <c r="CE29" i="2"/>
  <c r="CC29" i="2"/>
  <c r="CA29" i="2"/>
  <c r="BW29" i="2"/>
  <c r="BU29" i="2"/>
  <c r="BS29" i="2"/>
  <c r="BO29" i="2"/>
  <c r="BM29" i="2"/>
  <c r="BK29" i="2"/>
  <c r="BG29" i="2"/>
  <c r="BE29" i="2"/>
  <c r="BC29" i="2"/>
  <c r="AY29" i="2"/>
  <c r="AW29" i="2"/>
  <c r="AU29" i="2"/>
  <c r="AQ29" i="2"/>
  <c r="AO29" i="2"/>
  <c r="AM29" i="2"/>
  <c r="AI29" i="2"/>
  <c r="AG29" i="2"/>
  <c r="AE29" i="2"/>
  <c r="AA29" i="2"/>
  <c r="Y29" i="2"/>
  <c r="W29" i="2"/>
  <c r="V29" i="2"/>
  <c r="U29" i="2"/>
  <c r="P29" i="2"/>
  <c r="K29" i="2"/>
  <c r="G29" i="2"/>
  <c r="F29" i="2"/>
  <c r="EG28" i="2"/>
  <c r="CM28" i="2"/>
  <c r="CK28" i="2"/>
  <c r="CI28" i="2"/>
  <c r="CE28" i="2"/>
  <c r="CC28" i="2"/>
  <c r="CA28" i="2"/>
  <c r="BW28" i="2"/>
  <c r="BU28" i="2"/>
  <c r="BS28" i="2"/>
  <c r="BO28" i="2"/>
  <c r="BM28" i="2"/>
  <c r="BK28" i="2"/>
  <c r="BG28" i="2"/>
  <c r="BE28" i="2"/>
  <c r="BC28" i="2"/>
  <c r="AY28" i="2"/>
  <c r="AW28" i="2"/>
  <c r="AU28" i="2"/>
  <c r="AQ28" i="2"/>
  <c r="AO28" i="2"/>
  <c r="AM28" i="2"/>
  <c r="AI28" i="2"/>
  <c r="AG28" i="2"/>
  <c r="AE28" i="2"/>
  <c r="AA28" i="2"/>
  <c r="Y28" i="2"/>
  <c r="W28" i="2"/>
  <c r="V28" i="2"/>
  <c r="U28" i="2"/>
  <c r="P28" i="2"/>
  <c r="K28" i="2"/>
  <c r="G28" i="2"/>
  <c r="F28" i="2"/>
  <c r="EG27" i="2"/>
  <c r="CM27" i="2"/>
  <c r="CK27" i="2"/>
  <c r="CI27" i="2"/>
  <c r="CE27" i="2"/>
  <c r="CC27" i="2"/>
  <c r="CA27" i="2"/>
  <c r="BW27" i="2"/>
  <c r="BU27" i="2"/>
  <c r="BS27" i="2"/>
  <c r="BO27" i="2"/>
  <c r="BM27" i="2"/>
  <c r="BK27" i="2"/>
  <c r="BG27" i="2"/>
  <c r="BE27" i="2"/>
  <c r="BC27" i="2"/>
  <c r="AY27" i="2"/>
  <c r="AW27" i="2"/>
  <c r="AU27" i="2"/>
  <c r="AQ27" i="2"/>
  <c r="AO27" i="2"/>
  <c r="AM27" i="2"/>
  <c r="AI27" i="2"/>
  <c r="AG27" i="2"/>
  <c r="AE27" i="2"/>
  <c r="AA27" i="2"/>
  <c r="Y27" i="2"/>
  <c r="W27" i="2"/>
  <c r="V27" i="2"/>
  <c r="U27" i="2"/>
  <c r="P27" i="2"/>
  <c r="K27" i="2"/>
  <c r="G27" i="2"/>
  <c r="F27" i="2"/>
  <c r="EG26" i="2"/>
  <c r="CM26" i="2"/>
  <c r="CK26" i="2"/>
  <c r="CI26" i="2"/>
  <c r="CE26" i="2"/>
  <c r="CC26" i="2"/>
  <c r="CA26" i="2"/>
  <c r="BW26" i="2"/>
  <c r="BU26" i="2"/>
  <c r="BS26" i="2"/>
  <c r="BO26" i="2"/>
  <c r="BM26" i="2"/>
  <c r="BK26" i="2"/>
  <c r="BG26" i="2"/>
  <c r="BE26" i="2"/>
  <c r="BC26" i="2"/>
  <c r="AY26" i="2"/>
  <c r="AW26" i="2"/>
  <c r="AU26" i="2"/>
  <c r="AQ26" i="2"/>
  <c r="AO26" i="2"/>
  <c r="AM26" i="2"/>
  <c r="AI26" i="2"/>
  <c r="AG26" i="2"/>
  <c r="AE26" i="2"/>
  <c r="AA26" i="2"/>
  <c r="Y26" i="2"/>
  <c r="W26" i="2"/>
  <c r="V26" i="2"/>
  <c r="U26" i="2"/>
  <c r="P26" i="2"/>
  <c r="K26" i="2"/>
  <c r="G26" i="2"/>
  <c r="F26" i="2"/>
  <c r="EG25" i="2"/>
  <c r="CM25" i="2"/>
  <c r="CK25" i="2"/>
  <c r="CI25" i="2"/>
  <c r="CE25" i="2"/>
  <c r="CC25" i="2"/>
  <c r="CA25" i="2"/>
  <c r="BW25" i="2"/>
  <c r="BU25" i="2"/>
  <c r="BS25" i="2"/>
  <c r="BO25" i="2"/>
  <c r="BM25" i="2"/>
  <c r="BK25" i="2"/>
  <c r="BG25" i="2"/>
  <c r="BE25" i="2"/>
  <c r="BC25" i="2"/>
  <c r="AY25" i="2"/>
  <c r="AW25" i="2"/>
  <c r="AU25" i="2"/>
  <c r="AQ25" i="2"/>
  <c r="AO25" i="2"/>
  <c r="AM25" i="2"/>
  <c r="AI25" i="2"/>
  <c r="AG25" i="2"/>
  <c r="AE25" i="2"/>
  <c r="AA25" i="2"/>
  <c r="Y25" i="2"/>
  <c r="W25" i="2"/>
  <c r="V25" i="2"/>
  <c r="U25" i="2"/>
  <c r="P25" i="2"/>
  <c r="K25" i="2"/>
  <c r="G25" i="2"/>
  <c r="F25" i="2"/>
  <c r="EG24" i="2"/>
  <c r="CM24" i="2"/>
  <c r="CK24" i="2"/>
  <c r="CI24" i="2"/>
  <c r="CE24" i="2"/>
  <c r="CC24" i="2"/>
  <c r="CA24" i="2"/>
  <c r="BW24" i="2"/>
  <c r="BU24" i="2"/>
  <c r="BS24" i="2"/>
  <c r="BO24" i="2"/>
  <c r="BM24" i="2"/>
  <c r="BK24" i="2"/>
  <c r="BG24" i="2"/>
  <c r="BE24" i="2"/>
  <c r="BC24" i="2"/>
  <c r="AY24" i="2"/>
  <c r="AW24" i="2"/>
  <c r="AU24" i="2"/>
  <c r="AQ24" i="2"/>
  <c r="AO24" i="2"/>
  <c r="AM24" i="2"/>
  <c r="AI24" i="2"/>
  <c r="AG24" i="2"/>
  <c r="AE24" i="2"/>
  <c r="AA24" i="2"/>
  <c r="Y24" i="2"/>
  <c r="W24" i="2"/>
  <c r="V24" i="2"/>
  <c r="U24" i="2"/>
  <c r="P24" i="2"/>
  <c r="K24" i="2"/>
  <c r="G24" i="2"/>
  <c r="F24" i="2"/>
  <c r="EG23" i="2"/>
  <c r="CM23" i="2"/>
  <c r="CK23" i="2"/>
  <c r="CI23" i="2"/>
  <c r="CE23" i="2"/>
  <c r="CC23" i="2"/>
  <c r="CA23" i="2"/>
  <c r="BW23" i="2"/>
  <c r="BU23" i="2"/>
  <c r="BS23" i="2"/>
  <c r="BO23" i="2"/>
  <c r="BM23" i="2"/>
  <c r="BK23" i="2"/>
  <c r="BG23" i="2"/>
  <c r="BE23" i="2"/>
  <c r="BC23" i="2"/>
  <c r="AY23" i="2"/>
  <c r="AW23" i="2"/>
  <c r="AU23" i="2"/>
  <c r="AQ23" i="2"/>
  <c r="AO23" i="2"/>
  <c r="AM23" i="2"/>
  <c r="AI23" i="2"/>
  <c r="AG23" i="2"/>
  <c r="AE23" i="2"/>
  <c r="AA23" i="2"/>
  <c r="Y23" i="2"/>
  <c r="W23" i="2"/>
  <c r="V23" i="2"/>
  <c r="U23" i="2"/>
  <c r="P23" i="2"/>
  <c r="K23" i="2"/>
  <c r="G23" i="2"/>
  <c r="F23" i="2"/>
  <c r="EG22" i="2"/>
  <c r="CM22" i="2"/>
  <c r="CK22" i="2"/>
  <c r="CI22" i="2"/>
  <c r="CE22" i="2"/>
  <c r="CC22" i="2"/>
  <c r="CA22" i="2"/>
  <c r="BW22" i="2"/>
  <c r="BU22" i="2"/>
  <c r="BS22" i="2"/>
  <c r="BO22" i="2"/>
  <c r="BM22" i="2"/>
  <c r="BK22" i="2"/>
  <c r="BG22" i="2"/>
  <c r="BE22" i="2"/>
  <c r="BC22" i="2"/>
  <c r="AY22" i="2"/>
  <c r="AW22" i="2"/>
  <c r="AU22" i="2"/>
  <c r="AQ22" i="2"/>
  <c r="AO22" i="2"/>
  <c r="AM22" i="2"/>
  <c r="AI22" i="2"/>
  <c r="AG22" i="2"/>
  <c r="AE22" i="2"/>
  <c r="AA22" i="2"/>
  <c r="Y22" i="2"/>
  <c r="W22" i="2"/>
  <c r="V22" i="2"/>
  <c r="U22" i="2"/>
  <c r="P22" i="2"/>
  <c r="K22" i="2"/>
  <c r="G22" i="2"/>
  <c r="F22" i="2"/>
  <c r="EG21" i="2"/>
  <c r="CM21" i="2"/>
  <c r="CK21" i="2"/>
  <c r="CI21" i="2"/>
  <c r="CE21" i="2"/>
  <c r="CC21" i="2"/>
  <c r="CA21" i="2"/>
  <c r="BW21" i="2"/>
  <c r="BU21" i="2"/>
  <c r="BS21" i="2"/>
  <c r="BO21" i="2"/>
  <c r="BM21" i="2"/>
  <c r="BK21" i="2"/>
  <c r="BG21" i="2"/>
  <c r="BE21" i="2"/>
  <c r="BC21" i="2"/>
  <c r="AY21" i="2"/>
  <c r="AW21" i="2"/>
  <c r="AU21" i="2"/>
  <c r="AQ21" i="2"/>
  <c r="AO21" i="2"/>
  <c r="AM21" i="2"/>
  <c r="AI21" i="2"/>
  <c r="AG21" i="2"/>
  <c r="AE21" i="2"/>
  <c r="AA21" i="2"/>
  <c r="Y21" i="2"/>
  <c r="W21" i="2"/>
  <c r="V21" i="2"/>
  <c r="U21" i="2"/>
  <c r="P21" i="2"/>
  <c r="K21" i="2"/>
  <c r="G21" i="2"/>
  <c r="F21" i="2"/>
  <c r="EG20" i="2"/>
  <c r="CM20" i="2"/>
  <c r="CK20" i="2"/>
  <c r="CI20" i="2"/>
  <c r="CE20" i="2"/>
  <c r="CC20" i="2"/>
  <c r="CA20" i="2"/>
  <c r="BW20" i="2"/>
  <c r="BU20" i="2"/>
  <c r="BS20" i="2"/>
  <c r="BO20" i="2"/>
  <c r="BM20" i="2"/>
  <c r="BK20" i="2"/>
  <c r="BG20" i="2"/>
  <c r="BE20" i="2"/>
  <c r="BC20" i="2"/>
  <c r="AY20" i="2"/>
  <c r="AW20" i="2"/>
  <c r="AU20" i="2"/>
  <c r="AQ20" i="2"/>
  <c r="AO20" i="2"/>
  <c r="AM20" i="2"/>
  <c r="AI20" i="2"/>
  <c r="AG20" i="2"/>
  <c r="AE20" i="2"/>
  <c r="AA20" i="2"/>
  <c r="Y20" i="2"/>
  <c r="W20" i="2"/>
  <c r="V20" i="2"/>
  <c r="U20" i="2"/>
  <c r="P20" i="2"/>
  <c r="K20" i="2"/>
  <c r="G20" i="2"/>
  <c r="F20" i="2"/>
  <c r="EG19" i="2"/>
  <c r="CM19" i="2"/>
  <c r="CK19" i="2"/>
  <c r="CI19" i="2"/>
  <c r="CE19" i="2"/>
  <c r="CC19" i="2"/>
  <c r="CA19" i="2"/>
  <c r="BW19" i="2"/>
  <c r="BU19" i="2"/>
  <c r="BS19" i="2"/>
  <c r="AY19" i="2"/>
  <c r="AW19" i="2"/>
  <c r="AU19" i="2"/>
  <c r="AQ19" i="2"/>
  <c r="AO19" i="2"/>
  <c r="AM19" i="2"/>
  <c r="AI19" i="2"/>
  <c r="AG19" i="2"/>
  <c r="AE19" i="2"/>
  <c r="P19" i="2"/>
  <c r="K19" i="2"/>
  <c r="F19" i="2"/>
  <c r="EG18" i="2"/>
  <c r="AY18" i="2"/>
  <c r="AW18" i="2"/>
  <c r="AU18" i="2"/>
  <c r="AQ18" i="2"/>
  <c r="AO18" i="2"/>
  <c r="AM18" i="2"/>
  <c r="AI18" i="2"/>
  <c r="AG18" i="2"/>
  <c r="AE18" i="2"/>
  <c r="P18" i="2"/>
  <c r="K18" i="2"/>
  <c r="F18" i="2"/>
  <c r="EG17" i="2"/>
  <c r="CM17" i="2"/>
  <c r="CK17" i="2"/>
  <c r="CI17" i="2"/>
  <c r="CE17" i="2"/>
  <c r="CC17" i="2"/>
  <c r="CA17" i="2"/>
  <c r="BW17" i="2"/>
  <c r="BU17" i="2"/>
  <c r="BS17" i="2"/>
  <c r="BO17" i="2"/>
  <c r="BM17" i="2"/>
  <c r="BK17" i="2"/>
  <c r="BG17" i="2"/>
  <c r="BE17" i="2"/>
  <c r="BC17" i="2"/>
  <c r="AY17" i="2"/>
  <c r="AW17" i="2"/>
  <c r="AU17" i="2"/>
  <c r="AQ17" i="2"/>
  <c r="AO17" i="2"/>
  <c r="AM17" i="2"/>
  <c r="AI17" i="2"/>
  <c r="AG17" i="2"/>
  <c r="AE17" i="2"/>
  <c r="AA17" i="2"/>
  <c r="Y17" i="2"/>
  <c r="W17" i="2"/>
  <c r="V17" i="2"/>
  <c r="U17" i="2"/>
  <c r="P17" i="2"/>
  <c r="K17" i="2"/>
  <c r="G17" i="2"/>
  <c r="F17" i="2"/>
  <c r="EG16" i="2"/>
  <c r="CM16" i="2"/>
  <c r="CK16" i="2"/>
  <c r="CI16" i="2"/>
  <c r="CE16" i="2"/>
  <c r="CC16" i="2"/>
  <c r="CA16" i="2"/>
  <c r="BW16" i="2"/>
  <c r="BU16" i="2"/>
  <c r="BS16" i="2"/>
  <c r="BO16" i="2"/>
  <c r="BM16" i="2"/>
  <c r="BK16" i="2"/>
  <c r="BG16" i="2"/>
  <c r="BE16" i="2"/>
  <c r="BC16" i="2"/>
  <c r="AY16" i="2"/>
  <c r="AW16" i="2"/>
  <c r="AU16" i="2"/>
  <c r="AQ16" i="2"/>
  <c r="AO16" i="2"/>
  <c r="AM16" i="2"/>
  <c r="AI16" i="2"/>
  <c r="AG16" i="2"/>
  <c r="AE16" i="2"/>
  <c r="AA16" i="2"/>
  <c r="Y16" i="2"/>
  <c r="W16" i="2"/>
  <c r="V16" i="2"/>
  <c r="U16" i="2"/>
  <c r="K16" i="2"/>
  <c r="G16" i="2"/>
  <c r="F16" i="2"/>
  <c r="EG15" i="2"/>
  <c r="CM15" i="2"/>
  <c r="CK15" i="2"/>
  <c r="CI15" i="2"/>
  <c r="CE15" i="2"/>
  <c r="CC15" i="2"/>
  <c r="CA15" i="2"/>
  <c r="BW15" i="2"/>
  <c r="BU15" i="2"/>
  <c r="BS15" i="2"/>
  <c r="BO15" i="2"/>
  <c r="BM15" i="2"/>
  <c r="BK15" i="2"/>
  <c r="BG15" i="2"/>
  <c r="BE15" i="2"/>
  <c r="BC15" i="2"/>
  <c r="AY15" i="2"/>
  <c r="AW15" i="2"/>
  <c r="AU15" i="2"/>
  <c r="AQ15" i="2"/>
  <c r="AO15" i="2"/>
  <c r="AM15" i="2"/>
  <c r="AI15" i="2"/>
  <c r="AG15" i="2"/>
  <c r="AE15" i="2"/>
  <c r="AA15" i="2"/>
  <c r="Y15" i="2"/>
  <c r="W15" i="2"/>
  <c r="V15" i="2"/>
  <c r="U15" i="2"/>
  <c r="P15" i="2"/>
  <c r="K15" i="2"/>
  <c r="G15" i="2"/>
  <c r="F15" i="2"/>
  <c r="EG14" i="2"/>
  <c r="CM14" i="2"/>
  <c r="CK14" i="2"/>
  <c r="CI14" i="2"/>
  <c r="CE14" i="2"/>
  <c r="CC14" i="2"/>
  <c r="CA14" i="2"/>
  <c r="BW14" i="2"/>
  <c r="BU14" i="2"/>
  <c r="BS14" i="2"/>
  <c r="BO14" i="2"/>
  <c r="BM14" i="2"/>
  <c r="BK14" i="2"/>
  <c r="BG14" i="2"/>
  <c r="BE14" i="2"/>
  <c r="BC14" i="2"/>
  <c r="AY14" i="2"/>
  <c r="AW14" i="2"/>
  <c r="AU14" i="2"/>
  <c r="AQ14" i="2"/>
  <c r="AO14" i="2"/>
  <c r="AM14" i="2"/>
  <c r="AI14" i="2"/>
  <c r="AG14" i="2"/>
  <c r="AE14" i="2"/>
  <c r="AA14" i="2"/>
  <c r="Y14" i="2"/>
  <c r="W14" i="2"/>
  <c r="V14" i="2"/>
  <c r="U14" i="2"/>
  <c r="P14" i="2"/>
  <c r="K14" i="2"/>
  <c r="G14" i="2"/>
  <c r="F14" i="2"/>
  <c r="EG13" i="2"/>
  <c r="CM13" i="2"/>
  <c r="CK13" i="2"/>
  <c r="CI13" i="2"/>
  <c r="CE13" i="2"/>
  <c r="CC13" i="2"/>
  <c r="CA13" i="2"/>
  <c r="BW13" i="2"/>
  <c r="BU13" i="2"/>
  <c r="BS13" i="2"/>
  <c r="BO13" i="2"/>
  <c r="BM13" i="2"/>
  <c r="BK13" i="2"/>
  <c r="BG13" i="2"/>
  <c r="BE13" i="2"/>
  <c r="BC13" i="2"/>
  <c r="AY13" i="2"/>
  <c r="AW13" i="2"/>
  <c r="AU13" i="2"/>
  <c r="AQ13" i="2"/>
  <c r="AO13" i="2"/>
  <c r="AM13" i="2"/>
  <c r="AI13" i="2"/>
  <c r="AG13" i="2"/>
  <c r="AE13" i="2"/>
  <c r="AA13" i="2"/>
  <c r="Y13" i="2"/>
  <c r="W13" i="2"/>
  <c r="V13" i="2"/>
  <c r="U13" i="2"/>
  <c r="P13" i="2"/>
  <c r="K13" i="2"/>
  <c r="G13" i="2"/>
  <c r="F13" i="2"/>
  <c r="EG12" i="2"/>
  <c r="CM12" i="2"/>
  <c r="CK12" i="2"/>
  <c r="CI12" i="2"/>
  <c r="CE12" i="2"/>
  <c r="CC12" i="2"/>
  <c r="CA12" i="2"/>
  <c r="BW12" i="2"/>
  <c r="BU12" i="2"/>
  <c r="BS12" i="2"/>
  <c r="BO12" i="2"/>
  <c r="BM12" i="2"/>
  <c r="BK12" i="2"/>
  <c r="BG12" i="2"/>
  <c r="BE12" i="2"/>
  <c r="BC12" i="2"/>
  <c r="AY12" i="2"/>
  <c r="AW12" i="2"/>
  <c r="AU12" i="2"/>
  <c r="AQ12" i="2"/>
  <c r="AO12" i="2"/>
  <c r="AM12" i="2"/>
  <c r="AI12" i="2"/>
  <c r="AG12" i="2"/>
  <c r="AE12" i="2"/>
  <c r="AA12" i="2"/>
  <c r="Y12" i="2"/>
  <c r="W12" i="2"/>
  <c r="V12" i="2"/>
  <c r="U12" i="2"/>
  <c r="P12" i="2"/>
  <c r="K12" i="2"/>
  <c r="G12" i="2"/>
  <c r="F12" i="2"/>
  <c r="EG11" i="2"/>
  <c r="CM11" i="2"/>
  <c r="CK11" i="2"/>
  <c r="CI11" i="2"/>
  <c r="CE11" i="2"/>
  <c r="CC11" i="2"/>
  <c r="CA11" i="2"/>
  <c r="BW11" i="2"/>
  <c r="BU11" i="2"/>
  <c r="BS11" i="2"/>
  <c r="BO11" i="2"/>
  <c r="BM11" i="2"/>
  <c r="BK11" i="2"/>
  <c r="BG11" i="2"/>
  <c r="BE11" i="2"/>
  <c r="BC11" i="2"/>
  <c r="AY11" i="2"/>
  <c r="AW11" i="2"/>
  <c r="AU11" i="2"/>
  <c r="AQ11" i="2"/>
  <c r="AO11" i="2"/>
  <c r="AM11" i="2"/>
  <c r="AI11" i="2"/>
  <c r="AG11" i="2"/>
  <c r="AE11" i="2"/>
  <c r="AA11" i="2"/>
  <c r="Y11" i="2"/>
  <c r="W11" i="2"/>
  <c r="V11" i="2"/>
  <c r="U11" i="2"/>
  <c r="P11" i="2"/>
  <c r="K11" i="2"/>
  <c r="G11" i="2"/>
  <c r="F11" i="2"/>
  <c r="EG10" i="2"/>
  <c r="CM10" i="2"/>
  <c r="CK10" i="2"/>
  <c r="CI10" i="2"/>
  <c r="CE10" i="2"/>
  <c r="CC10" i="2"/>
  <c r="CA10" i="2"/>
  <c r="BW10" i="2"/>
  <c r="BU10" i="2"/>
  <c r="BS10" i="2"/>
  <c r="BO10" i="2"/>
  <c r="BM10" i="2"/>
  <c r="BK10" i="2"/>
  <c r="BG10" i="2"/>
  <c r="BE10" i="2"/>
  <c r="BC10" i="2"/>
  <c r="AY10" i="2"/>
  <c r="AW10" i="2"/>
  <c r="AU10" i="2"/>
  <c r="AQ10" i="2"/>
  <c r="AO10" i="2"/>
  <c r="AM10" i="2"/>
  <c r="AI10" i="2"/>
  <c r="AG10" i="2"/>
  <c r="AE10" i="2"/>
  <c r="AA10" i="2"/>
  <c r="Y10" i="2"/>
  <c r="W10" i="2"/>
  <c r="V10" i="2"/>
  <c r="U10" i="2"/>
  <c r="P10" i="2"/>
  <c r="K10" i="2"/>
  <c r="G10" i="2"/>
  <c r="F10" i="2"/>
  <c r="EG9" i="2"/>
  <c r="CM9" i="2"/>
  <c r="CK9" i="2"/>
  <c r="CI9" i="2"/>
  <c r="CE9" i="2"/>
  <c r="CC9" i="2"/>
  <c r="CA9" i="2"/>
  <c r="BW9" i="2"/>
  <c r="BU9" i="2"/>
  <c r="BS9" i="2"/>
  <c r="BO9" i="2"/>
  <c r="BM9" i="2"/>
  <c r="BK9" i="2"/>
  <c r="BG9" i="2"/>
  <c r="BE9" i="2"/>
  <c r="BC9" i="2"/>
  <c r="AY9" i="2"/>
  <c r="AW9" i="2"/>
  <c r="AU9" i="2"/>
  <c r="AQ9" i="2"/>
  <c r="AO9" i="2"/>
  <c r="AM9" i="2"/>
  <c r="AI9" i="2"/>
  <c r="AG9" i="2"/>
  <c r="AE9" i="2"/>
  <c r="AA9" i="2"/>
  <c r="Y9" i="2"/>
  <c r="W9" i="2"/>
  <c r="V9" i="2"/>
  <c r="U9" i="2"/>
  <c r="P9" i="2"/>
  <c r="K9" i="2"/>
  <c r="G9" i="2"/>
  <c r="F9" i="2"/>
  <c r="EG8" i="2"/>
  <c r="CM8" i="2"/>
  <c r="CK8" i="2"/>
  <c r="CI8" i="2"/>
  <c r="CE8" i="2"/>
  <c r="CC8" i="2"/>
  <c r="CA8" i="2"/>
  <c r="BW8" i="2"/>
  <c r="BU8" i="2"/>
  <c r="BS8" i="2"/>
  <c r="BO8" i="2"/>
  <c r="BM8" i="2"/>
  <c r="BK8" i="2"/>
  <c r="BG8" i="2"/>
  <c r="BE8" i="2"/>
  <c r="BC8" i="2"/>
  <c r="AY8" i="2"/>
  <c r="AW8" i="2"/>
  <c r="AU8" i="2"/>
  <c r="AQ8" i="2"/>
  <c r="AO8" i="2"/>
  <c r="AM8" i="2"/>
  <c r="AI8" i="2"/>
  <c r="AG8" i="2"/>
  <c r="AE8" i="2"/>
  <c r="AA8" i="2"/>
  <c r="Y8" i="2"/>
  <c r="W8" i="2"/>
  <c r="V8" i="2"/>
  <c r="U8" i="2"/>
  <c r="P8" i="2"/>
  <c r="K8" i="2"/>
  <c r="G8" i="2"/>
  <c r="F8" i="2"/>
  <c r="EG7" i="2"/>
  <c r="CM7" i="2"/>
  <c r="CK7" i="2"/>
  <c r="CI7" i="2"/>
  <c r="CE7" i="2"/>
  <c r="CC7" i="2"/>
  <c r="CA7" i="2"/>
  <c r="BW7" i="2"/>
  <c r="BU7" i="2"/>
  <c r="BS7" i="2"/>
  <c r="BO7" i="2"/>
  <c r="BM7" i="2"/>
  <c r="BK7" i="2"/>
  <c r="BG7" i="2"/>
  <c r="BE7" i="2"/>
  <c r="BC7" i="2"/>
  <c r="AY7" i="2"/>
  <c r="AW7" i="2"/>
  <c r="AU7" i="2"/>
  <c r="AQ7" i="2"/>
  <c r="AO7" i="2"/>
  <c r="AM7" i="2"/>
  <c r="AI7" i="2"/>
  <c r="AG7" i="2"/>
  <c r="AE7" i="2"/>
  <c r="AA7" i="2"/>
  <c r="Y7" i="2"/>
  <c r="W7" i="2"/>
  <c r="V7" i="2"/>
  <c r="U7" i="2"/>
  <c r="P7" i="2"/>
  <c r="K7" i="2"/>
  <c r="G7" i="2"/>
  <c r="F7" i="2"/>
  <c r="EG6" i="2"/>
  <c r="CM6" i="2"/>
  <c r="CK6" i="2"/>
  <c r="CI6" i="2"/>
  <c r="CE6" i="2"/>
  <c r="CC6" i="2"/>
  <c r="CA6" i="2"/>
  <c r="BW6" i="2"/>
  <c r="BU6" i="2"/>
  <c r="BS6" i="2"/>
  <c r="AY6" i="2"/>
  <c r="AW6" i="2"/>
  <c r="AU6" i="2"/>
  <c r="AQ6" i="2"/>
  <c r="AO6" i="2"/>
  <c r="AM6" i="2"/>
  <c r="AI6" i="2"/>
  <c r="AG6" i="2"/>
  <c r="AE6" i="2"/>
  <c r="P6" i="2"/>
  <c r="K6" i="2"/>
  <c r="F6" i="2"/>
  <c r="EG5" i="2"/>
  <c r="CM5" i="2"/>
  <c r="CK5" i="2"/>
  <c r="CI5" i="2"/>
  <c r="CE5" i="2"/>
  <c r="CC5" i="2"/>
  <c r="CA5" i="2"/>
  <c r="BW5" i="2"/>
  <c r="BU5" i="2"/>
  <c r="BS5" i="2"/>
  <c r="BO5" i="2"/>
  <c r="BM5" i="2"/>
  <c r="BK5" i="2"/>
  <c r="BG5" i="2"/>
  <c r="BE5" i="2"/>
  <c r="BC5" i="2"/>
  <c r="AY5" i="2"/>
  <c r="AW5" i="2"/>
  <c r="AU5" i="2"/>
  <c r="AQ5" i="2"/>
  <c r="AO5" i="2"/>
  <c r="AM5" i="2"/>
  <c r="AI5" i="2"/>
  <c r="AG5" i="2"/>
  <c r="AE5" i="2"/>
  <c r="AA5" i="2"/>
  <c r="Y5" i="2"/>
  <c r="W5" i="2"/>
  <c r="V5" i="2"/>
  <c r="U5" i="2"/>
  <c r="P5" i="2"/>
  <c r="K5" i="2"/>
  <c r="G5" i="2"/>
  <c r="F5" i="2"/>
  <c r="EG4" i="2"/>
  <c r="CM4" i="2"/>
  <c r="CK4" i="2"/>
  <c r="CI4" i="2"/>
  <c r="CE4" i="2"/>
  <c r="CC4" i="2"/>
  <c r="CA4" i="2"/>
  <c r="BW4" i="2"/>
  <c r="BU4" i="2"/>
  <c r="BS4" i="2"/>
  <c r="BO4" i="2"/>
  <c r="BM4" i="2"/>
  <c r="BK4" i="2"/>
  <c r="BG4" i="2"/>
  <c r="BE4" i="2"/>
  <c r="BC4" i="2"/>
  <c r="AY4" i="2"/>
  <c r="AW4" i="2"/>
  <c r="AU4" i="2"/>
  <c r="AQ4" i="2"/>
  <c r="AO4" i="2"/>
  <c r="AM4" i="2"/>
  <c r="AI4" i="2"/>
  <c r="AG4" i="2"/>
  <c r="AE4" i="2"/>
  <c r="AA4" i="2"/>
  <c r="Y4" i="2"/>
  <c r="W4" i="2"/>
  <c r="V4" i="2"/>
  <c r="U4" i="2"/>
  <c r="P4" i="2"/>
  <c r="K4" i="2"/>
  <c r="G4" i="2"/>
  <c r="F4" i="2"/>
  <c r="EG3" i="2"/>
  <c r="CM3" i="2"/>
  <c r="CK3" i="2"/>
  <c r="CI3" i="2"/>
  <c r="CE3" i="2"/>
  <c r="CC3" i="2"/>
  <c r="CA3" i="2"/>
  <c r="BW3" i="2"/>
  <c r="BU3" i="2"/>
  <c r="BS3" i="2"/>
  <c r="BO3" i="2"/>
  <c r="BM3" i="2"/>
  <c r="BK3" i="2"/>
  <c r="BG3" i="2"/>
  <c r="BE3" i="2"/>
  <c r="BC3" i="2"/>
  <c r="AY3" i="2"/>
  <c r="AW3" i="2"/>
  <c r="AU3" i="2"/>
  <c r="AQ3" i="2"/>
  <c r="AO3" i="2"/>
  <c r="AM3" i="2"/>
  <c r="AI3" i="2"/>
  <c r="AG3" i="2"/>
  <c r="AE3" i="2"/>
  <c r="AA3" i="2"/>
  <c r="Y3" i="2"/>
  <c r="W3" i="2"/>
  <c r="V3" i="2"/>
  <c r="U3" i="2"/>
  <c r="P3" i="2"/>
  <c r="K3" i="2"/>
  <c r="G3" i="2"/>
  <c r="F3" i="2"/>
  <c r="F161" i="1"/>
  <c r="C161" i="1"/>
  <c r="F160" i="1"/>
  <c r="C160" i="1"/>
  <c r="F159" i="1"/>
  <c r="C159" i="1"/>
  <c r="F158" i="1"/>
  <c r="C158" i="1"/>
  <c r="F157" i="1"/>
  <c r="C157" i="1"/>
  <c r="F156" i="1"/>
  <c r="C156" i="1"/>
  <c r="F155" i="1"/>
  <c r="C155" i="1"/>
  <c r="F154" i="1"/>
  <c r="C154" i="1"/>
  <c r="F153" i="1"/>
  <c r="C153" i="1"/>
  <c r="F152" i="1"/>
  <c r="C152" i="1"/>
  <c r="F151" i="1"/>
  <c r="C151" i="1"/>
  <c r="F150" i="1"/>
  <c r="C150" i="1"/>
  <c r="F149" i="1"/>
  <c r="C149" i="1"/>
  <c r="F148" i="1"/>
  <c r="C148" i="1"/>
  <c r="G42" i="1"/>
  <c r="G40" i="1"/>
  <c r="F40" i="1"/>
  <c r="C40" i="1"/>
  <c r="G39" i="1"/>
  <c r="F39" i="1"/>
  <c r="C39" i="1"/>
  <c r="F38" i="1"/>
  <c r="F37" i="1"/>
  <c r="F36" i="1"/>
  <c r="G35" i="1"/>
  <c r="F35" i="1"/>
  <c r="G34" i="1"/>
  <c r="F34" i="1"/>
  <c r="C34" i="1"/>
  <c r="G33" i="1"/>
  <c r="F33" i="1"/>
  <c r="C33" i="1"/>
  <c r="G30" i="1"/>
  <c r="F30" i="1"/>
</calcChain>
</file>

<file path=xl/sharedStrings.xml><?xml version="1.0" encoding="utf-8"?>
<sst xmlns="http://schemas.openxmlformats.org/spreadsheetml/2006/main" count="4889" uniqueCount="959">
  <si>
    <t>OUI</t>
  </si>
  <si>
    <t>NON</t>
  </si>
  <si>
    <t>NM</t>
  </si>
  <si>
    <t>NOM</t>
  </si>
  <si>
    <t xml:space="preserve">VILLE : </t>
  </si>
  <si>
    <t>REGION D'ACCUEIL :</t>
  </si>
  <si>
    <t>NOM DU RESEAU DELEGATAIRE / DEMARCHE QUALITE TERRITORIALE :</t>
  </si>
  <si>
    <t>TYPE AUDIT :</t>
  </si>
  <si>
    <t>Audit d'adhésion</t>
  </si>
  <si>
    <t>Audit de renouvellement</t>
  </si>
  <si>
    <t>Nom du Responsable :</t>
  </si>
  <si>
    <t>Date de la visite</t>
  </si>
  <si>
    <t>Nom Prénom de l'auditeur</t>
  </si>
  <si>
    <t>Nom du cabinet d'audit</t>
  </si>
  <si>
    <t>Présence d'un bar :</t>
  </si>
  <si>
    <t>Salle de petit-déjeuner indépendante de la salle de restaurant :</t>
  </si>
  <si>
    <t>Résultats</t>
  </si>
  <si>
    <t>Taux de conformité général</t>
  </si>
  <si>
    <t>Seuil
exigé</t>
  </si>
  <si>
    <t>Taux de conformité atteint</t>
  </si>
  <si>
    <t>Seuil
atteint</t>
  </si>
  <si>
    <r>
      <t xml:space="preserve">Taux de conformité </t>
    </r>
    <r>
      <rPr>
        <b/>
        <sz val="12"/>
        <rFont val="Calibri"/>
        <family val="2"/>
      </rPr>
      <t>QUALITE TOURISME™</t>
    </r>
  </si>
  <si>
    <t>Taux de conformité par famille</t>
  </si>
  <si>
    <t>Seuil recommandé</t>
  </si>
  <si>
    <t>CONFORT ET PROPRETE</t>
  </si>
  <si>
    <t>▪ Propreté</t>
  </si>
  <si>
    <t>▪ Etat</t>
  </si>
  <si>
    <t>▪ Confort</t>
  </si>
  <si>
    <t>Conformité de l'écoute client</t>
  </si>
  <si>
    <t>Taux de conformité par séquence</t>
  </si>
  <si>
    <t>1 - PROMOTION ET COMMUNICATION</t>
  </si>
  <si>
    <t>Pts</t>
  </si>
  <si>
    <t>Notation</t>
  </si>
  <si>
    <t>Commentaire de l'auditeur</t>
  </si>
  <si>
    <t>Guide d'interprétation</t>
  </si>
  <si>
    <t>Total Points possibles</t>
  </si>
  <si>
    <t>Pts obt. ss pondération</t>
  </si>
  <si>
    <t>Pts obtenus pondérés</t>
  </si>
  <si>
    <t>Total des points obtenus</t>
  </si>
  <si>
    <t>Points NM</t>
  </si>
  <si>
    <t>Total Points NM</t>
  </si>
  <si>
    <t>Points mesurés</t>
  </si>
  <si>
    <t>Total Points mesurés</t>
  </si>
  <si>
    <t>Taux de conformité</t>
  </si>
  <si>
    <t>Points obtenus</t>
  </si>
  <si>
    <t>Total Points obtenus</t>
  </si>
  <si>
    <t>Total Pts mesurés</t>
  </si>
  <si>
    <t>Total Points Obtenus</t>
  </si>
  <si>
    <t>La promotion</t>
  </si>
  <si>
    <t>GLOBAL</t>
  </si>
  <si>
    <t>INFORMATION ET COMMUNICATION</t>
  </si>
  <si>
    <t>SAVOIR-FAIRE ET SAVOIR-ETRE</t>
  </si>
  <si>
    <t>CONFORT ET HYGIENE</t>
  </si>
  <si>
    <t>DEVELOPPEMENT DURABLE</t>
  </si>
  <si>
    <t>QUALITE DE LA PRESTATION</t>
  </si>
  <si>
    <t>PROPRETE</t>
  </si>
  <si>
    <t>ETAT</t>
  </si>
  <si>
    <t>CONFORT</t>
  </si>
  <si>
    <t>NR</t>
  </si>
  <si>
    <t>Information et Communication</t>
  </si>
  <si>
    <t xml:space="preserve">Au moins 2 moyens de communication sont utilisés (presse, et/ou radio/TV, et/ou sites Internet partenaires, et /ou autres) et à différents niveaux (local et/ou régional, et/ou départemental, et/ou national, et/ou international).  
Cette politique de communication est à auditer au niveau de l'établissement*.            </t>
  </si>
  <si>
    <t>Au moins 2 actions de communication ou de promotion sont engagées par l'établissement et accessibles à la clientèle.</t>
  </si>
  <si>
    <t>Contrôle documentaire</t>
  </si>
  <si>
    <t xml:space="preserve">
</t>
  </si>
  <si>
    <t>Les actions de communication et de promotion de l'établissement sont effectuées à au moins 2 niveaux (local, régional, national, international).</t>
  </si>
  <si>
    <t xml:space="preserve">Il existe une cohérence graphique entre les différents supports de communication de la structure. </t>
  </si>
  <si>
    <t>L'outil de communication</t>
  </si>
  <si>
    <t>Le site internet ne permet pas de valider la rubrique Outil de communication.</t>
  </si>
  <si>
    <t>R</t>
  </si>
  <si>
    <t>L'outil de communication*</t>
  </si>
  <si>
    <t>L'établissement réalise un support de communication. La matérialisation du support n'est pas obligatoire  (exemples de supports autorisés: applications smart phone, brochure papier ou téléchargeable, flyer...),  il contient, a minima: - le nom, - l'adresse, - le numéro de téléphone, - le site internet, - les périodes d'ouvertures de l'établissement, - les prestations et services offerts, - les tarifs présentés de manière claire et compréhensible, - les moyens d'accès et les possibilités de stationnement, - les coordonnées GPS, - l'adresse courriel, - les modalités de réservation et d'annulation, - les moyens de paiement acceptés, - les marques/labels dont dispose l'établissement, avec le cas échéant, un renvoi vers le site internet idoine, - les conditions et limites d'accessibilité des prestations pour les personnes en situation de handicap, - le classement, 
Si une carte de visite/flyer est à la disposition du client à l'accueil ou lui est remise lors de son départ de l'établissement, celle-ci mentionne: - le nom, - l'adresse, - le numéro de téléphone, - les périodes d'ouvertures de l'établissement, - le site internet / l'adresse courriel, La conception graphique est soignée et présente des visuels représentatifs de l'offre.
Le support est à jour.</t>
  </si>
  <si>
    <t>L'établissement possède son propre outil de communication.</t>
  </si>
  <si>
    <t>Constat visuel</t>
  </si>
  <si>
    <t>oui</t>
  </si>
  <si>
    <t>La présentation de l'outil de communication est soignée et attractive.</t>
  </si>
  <si>
    <t>Très Satisfaisant</t>
  </si>
  <si>
    <t xml:space="preserve">L'outil de communication est représentatif de l'offre. </t>
  </si>
  <si>
    <t>L'outil de communication contient les coordonnées de l'établissement : l'adresse, le site internet, le courriel et le numéro de téléphone.</t>
  </si>
  <si>
    <t>L'outil de communication contient des informations sur l'accès à l'établissement.</t>
  </si>
  <si>
    <t>L'outil de communication est actualisé.</t>
  </si>
  <si>
    <t xml:space="preserve">L'établissement doit adapter ses outils de communication et de médiation à sa fréquentation étrangère.  </t>
  </si>
  <si>
    <t>L'outil de communication est traduit dans une langue étrangère au moins.</t>
  </si>
  <si>
    <t xml:space="preserve">En cas d'audit de reconduction, conformément à la charte graphique:
- la plaque   Qualité Tourisme™  est apposée à l'entrée de l'établissement,  
- le logo   Qualité Tourisme™    est présent sur les supports papier et sur le site internet,
- la démarche   Qualité Tourisme™   est explicitée sur le site internet et il existe un lien vers le site de   Qualité Tourisme™  .  </t>
  </si>
  <si>
    <t>Le site internet</t>
  </si>
  <si>
    <r>
      <t xml:space="preserve">L'établissement tient à jour un site internet dédié (site individuel ou site hébergé) permettant de connaître : 
- le nom- l'adresse- le numéro de téléphone - les périodes d'ouvertures de l'établissement- les prestations et services offerts,- les tarifs présentés de manière claire et compréhensible pour les tarifs- les moyens d'accès et les possibilités de stationnement  (un plan d'accès est téléchargeable.)- les coordonnées GPS- l'adresse courriel- les modalités de réservation et d'annulation- les moyens de paiement acceptés, - les marques/labels dont dispose l'établissement, avec le cas échéant, un renvoi vers le site internet idoine, - les conditions et limites d'accessibilité des prestations pour les personnes en situation de handicap, - </t>
    </r>
    <r>
      <rPr>
        <i/>
        <sz val="9"/>
        <rFont val="Calibri"/>
        <family val="2"/>
      </rPr>
      <t xml:space="preserve">le classement 
</t>
    </r>
    <r>
      <rPr>
        <sz val="9"/>
        <rFont val="Calibri"/>
        <family val="2"/>
      </rPr>
      <t>La conception graphique est soignée et présente des visuels représentatifs de l'offre.
Ce support est à jour. Il est possible de réserver par mail et de recevoir une confirmation de réservation par mail.</t>
    </r>
  </si>
  <si>
    <t>L'établissement possède un site internet dédié (site individuel ou site partagé).</t>
  </si>
  <si>
    <t>Pas de NM possible. L'établissement doit être à l'initiative de la création du site internet (par exemple, la présence sur le site internet de l'OT ne valide pas le critère). Si présence d'un site internet propre à l'établissement et d'un site internet partagé, on mesure le site internet propre à l'établissement.</t>
  </si>
  <si>
    <t>Le site internet est bien référencé.</t>
  </si>
  <si>
    <t>NM si pas de site Internet. Le référencement est efficace. Recherche sur un moteur de recherche avec les mots clés : nom de l'hôtel, ville.</t>
  </si>
  <si>
    <t>La présentation du site internet est soignée, attractive et ergonomique.</t>
  </si>
  <si>
    <t>Le site internet contient les coordonnées de l'établissement : l'adresse, le courriel et le numéro de téléphone.</t>
  </si>
  <si>
    <t>NM si pas de site Internet. Formulaire accepté.</t>
  </si>
  <si>
    <t>Le site internet contient les informations suivantes : la catégorie hôtelière, le confort des chambres, l'accessibilité à l'établissement, le type de restauration, les services de l'hôtel, les tarifs des chambres, les moyens de paiement acceptés et les périodes d'ouverture.</t>
  </si>
  <si>
    <t>NM si pas de site Internet. Pour vérifier la complétude des informations, l'auditeur peut poser une question sur l'acceptation des ANCV.
Les périodes d'ouverture sont à mentionner si l'établissement n'est pas ouvert 365 jours par an.</t>
  </si>
  <si>
    <t>NM si pas de site Internet. Si absence de parking privé, le site internet mentionne une solution de stationnement public à proximité.</t>
  </si>
  <si>
    <t>Les informations du site internet sont actualisées.</t>
  </si>
  <si>
    <t>NM si pas de site internet. Tarifs, nouveau classement pour les hôtels concernés, absence de référence à l'ancien classement si non classé, périodes d'ouverture, menus pour les restaurants…</t>
  </si>
  <si>
    <t>Les informations relatives aux modalités de réservation et d'annulation sont facilement accessibles.</t>
  </si>
  <si>
    <t>NM si pas de site Internet.</t>
  </si>
  <si>
    <t>Le site internet permet une réservation par voie numérique.</t>
  </si>
  <si>
    <t>NM si pas de site Internet. Réservation possible par le biais de la chaîne à laquelle est éventuellement affilié l'établissement. Non validé si réservation via les OTA (Online Travel Agency).</t>
  </si>
  <si>
    <t>Le site internet est traduit au moins en une langue étrangère.</t>
  </si>
  <si>
    <t>Le site internet est traduit dans une langue étrangère au moins.</t>
  </si>
  <si>
    <t>Développement Durable</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</si>
  <si>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</si>
  <si>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Le site internet valorise la destination touristique</t>
  </si>
  <si>
    <t xml:space="preserve">L'établissement a mis en place une politique marketing* adaptée à sa clientèle et des outils perçus par sa clientèle: actions de fidélisation, promotion… .
</t>
  </si>
  <si>
    <t>L'établissement informe ses clients par mail ou / et sur son site internet des nouveaux équipements, des nouveaux menus, des repas de fêtes, etc.</t>
  </si>
  <si>
    <t>2 - LA RESERVATION TELEPHONIQUE - LA DEMANDE D'INFORMATIONS</t>
  </si>
  <si>
    <t>La prise de ligne</t>
  </si>
  <si>
    <t>Savoir-faire Savoir-être</t>
  </si>
  <si>
    <t>Le téléphone doit être décroché rapidement : maximum 5 sonneries ou un message téléphonique s'enclenche au bout de ces 5 sonneries.
Le message indique l'identité de l'établissement, les horaires ou périodes d'ouverture ou le client est renvoyé vers un autre numéro ou vers un site internet.</t>
  </si>
  <si>
    <t xml:space="preserve">L'appel doit aboutir avant la 5ème sonnerie. </t>
  </si>
  <si>
    <t>Pas de NM possible. Soit par un interlocuteur, soit par un pré-décroché, soit par un répondeur.</t>
  </si>
  <si>
    <t>Au téléphone, le personnel doit accueillir le client de manière aimable et conviviale, en utilisant systématiquement les formules de politesse adaptées.
S'il doit être mis en attente, le client en est préalablement informé de façon aimable.
L'identité de l'établissement doit être précisée dans la formule d'accueil.</t>
  </si>
  <si>
    <t>L'interlocuteur annonce le nom de l'établissement.</t>
  </si>
  <si>
    <t>"Hôtel X…., bonjour". NM si absence de réponse.</t>
  </si>
  <si>
    <t>Si la conversation est mise en attente, celle-ci n'excède pas une minute.</t>
  </si>
  <si>
    <t>NM si pas de mise en attente ou si absence de réponse.</t>
  </si>
  <si>
    <t>Le traitement de la demande</t>
  </si>
  <si>
    <t>Dans le cadre d'une réservation téléphonique, en cas d'indisponibilité, le client est réorienté prioritairement vers un établissement du réseau  Qualité Tourisme™ , vers le site internet de  Qualité Tourisme™  ou vers l'office de tourisme.</t>
  </si>
  <si>
    <t>Si l'établissement est complet, une solution est proposée au client.</t>
  </si>
  <si>
    <t>NM si l'établissement n'est pas complet. Une solution alternative est proposée au client.</t>
  </si>
  <si>
    <t>Les informations orales transmises aux clients sont  précises et complètes et correspondent à la demande du client.</t>
  </si>
  <si>
    <t>Les informations communiquées par l'interlocuteur sont précises et répondent à la demande.</t>
  </si>
  <si>
    <t xml:space="preserve">Pas de NM possible. Exemples de questions à poser : présence d'un restaurant et les horaires, chambres non-fumeur, accès WIFI, grand lit, parking, etc. Dans le cas où l'auditeur ne parvient pas à joindre l'établissement, point pénalisé. Si l'interlocuteur n'est pas en mesure d'enregistrer une réservation et/ou ne propose pas un rappel rapide, point pénalisé. </t>
  </si>
  <si>
    <t xml:space="preserve">Dans le cadre d'une réservation téléphonique et/ou sur site :
-l'ensemble des éléments nécessaires au bon accueil du client et à la prise en compte de ses attentes est demandé (exemples: nombre de personnes, présence d'enfants, âge des enfants, animaux, date et heure d'arrivée, orthographe du nom, numéro de téléphone, e-mail, explications spontanées concernant l'accès à l'établissement, modalités d'annulation …).
-la reformulation détaillée de la réservation est réalisée de manière formelle.
</t>
  </si>
  <si>
    <t>Les éléments essentiels du séjour sont bien précisés avec le client.</t>
  </si>
  <si>
    <t>Au minimum : nom, nombre de personnes, nombre de chambres, heure d'arrivée, tarif, durée de séjour. En cas d'ouverture non continue de la réception en journée, le client est informé spontanément.</t>
  </si>
  <si>
    <t>L'ensemble du  personnel est disponible et attentif tout au long de la prestation en face à face ou au téléphone.</t>
  </si>
  <si>
    <t>L'interlocuteur ne marque pas d'hésitation dans l'enregistrement de la réservation.</t>
  </si>
  <si>
    <t>Pas d'interférence extérieure.</t>
  </si>
  <si>
    <t>L'interlocuteur est courtois, employant les formules de politesse adaptées. Le cas échéant, la mise en attente et la reprise de ligne s'accompagnent des formules d'usage.</t>
  </si>
  <si>
    <t>Pas de NM possible. Utilisation des civilités. Un mot d'excuse ou de remerciement est prononcé à la reprise de la ligne.</t>
  </si>
  <si>
    <t>La reformulation et la confirmation de la demande</t>
  </si>
  <si>
    <t>La reformulation orale doit comporter les éléments essentiels de la réservation.</t>
  </si>
  <si>
    <t>Nom, nombre de personnes, nombre de chambres, heure d'arrivée, durée de séjour à minima.</t>
  </si>
  <si>
    <t>L'interlocuteur propose spontanément des informations sur l'accès à l'établissement.</t>
  </si>
  <si>
    <t>Soit de manière orale lors de la réservation téléphonique, soit en proposant l'envoi d'un plan d'accès par mail.</t>
  </si>
  <si>
    <t>Par mail ou par un autre moyen de communication.</t>
  </si>
  <si>
    <t>La confirmation de la réservation est complète.</t>
  </si>
  <si>
    <t>A minima : nombre de personnes, nombre de chambres, heure d'arrivée, tarif, durée de séjour. Par mail ou tout autre moyen de communication.</t>
  </si>
  <si>
    <t>Les réponses au téléphone/courrier/messages électroniques peuvent être effectuées au moins en une langue étrangère.</t>
  </si>
  <si>
    <t>L'accueil téléphonique est assuré en au moins une langue étrangère.</t>
  </si>
  <si>
    <t>Pas de NM possible. L'auditeur effectue une demande de renseignement par téléphone dans une langue étrangère de son choix.</t>
  </si>
  <si>
    <t>Le répondeur</t>
  </si>
  <si>
    <t>En cas d'absence, un répondeur assure l'accueil téléphonique. Le ton de message est courtois, employant les formules de politesse adaptées.</t>
  </si>
  <si>
    <t>NM si accueil 24h/24. Point pénalisé si absence de répondeur. Si renvoi vers un n° de portable, point mesuré.</t>
  </si>
  <si>
    <t xml:space="preserve">Le message du répondeur annonce le nom de l'établissement et informe des horaires d'ouverture. </t>
  </si>
  <si>
    <t>NM si accueil 24h/24. Si renvoi sur un portable et message sur portable, point mesuré.</t>
  </si>
  <si>
    <t>Le message du répondeur téléphonique doit rappeler les horaires d'ouvertures au moins en une langue étrangère.</t>
  </si>
  <si>
    <t>Le message du répondeur téléphonique mentionne les horaires d'ouverture en au moins une langue étrangère.</t>
  </si>
  <si>
    <t xml:space="preserve">NM si accueil 24h/24. </t>
  </si>
  <si>
    <t>La demande d'informations</t>
  </si>
  <si>
    <t>Dans le cadre d'une demande :
- de renseignements spécifiques (ex: réservation de groupes, accueil personne en situation de handicap) 
- de l'envoi de documentation (descriptif des prestations de l'établissement et des services)
- d'une confirmation de réservation ( les conditions d'annulation sont précisées),
les informations transmises par écrit (e-mail ou  courrier) sont précises, complètes et à jour.
Les réponses sont personnalisées. 
Elles sont envoyées sous 48h par SMS et/ou courriel, et/ou courrier.</t>
  </si>
  <si>
    <t>Lors d'une demande d'informations, la réponse écrite est personnalisée et correspond à la demande.</t>
  </si>
  <si>
    <t xml:space="preserve">Pas de NM possible. L'auditeur fait une demande d'informations par mail en intégrant une requête spécifique. Exemple : séjour en famille, présence d'un parking, présence d'un animal, horaires du restaurant, etc. Le mail de confirmation de la réservation n'est pas pris en compte pour évaluer ce critère. A minima, la réponse personnalisée reprend le nom du client et comprend les coordonnées de l'établissement. </t>
  </si>
  <si>
    <t>Pas de NM possible.  L'auditeur fait une demande d'informations par mail/courrier en langue étrangère.</t>
  </si>
  <si>
    <r>
      <t>Lors d'une demande d'informations, la réponse mentionne le logo Qualité Tourisme™</t>
    </r>
    <r>
      <rPr>
        <sz val="8.4"/>
        <rFont val="Calibri"/>
        <family val="2"/>
      </rPr>
      <t xml:space="preserve"> </t>
    </r>
    <r>
      <rPr>
        <sz val="12"/>
        <rFont val="Calibri"/>
        <family val="2"/>
      </rPr>
      <t>dans la signature.</t>
    </r>
  </si>
  <si>
    <t>Item noté NM en cas d'adhésion.</t>
  </si>
  <si>
    <t>Lors d'une demande d'informations, la réponse écrite (mail ou courrier) est reçue sous 48h.</t>
  </si>
  <si>
    <t>Pas de NM possible. Délai de 48h basé sur le cachet de la poste.</t>
  </si>
  <si>
    <t>3 - L'ACHEMINEMENT SUR LE LIEU - LES EXTERIEURS - LA SIGNALISATION - LA TERRASSE (SI EXISTANTE)</t>
  </si>
  <si>
    <t>L'accès à l'établissement</t>
  </si>
  <si>
    <t>Si autorisée, une signalisation d'accès au site est visible, lisible et uniforme, à proximité de l'établissement.</t>
  </si>
  <si>
    <t>NM si non autorisée ET si pas de fléchage organisé par la commune. L'auditeur vérifie si les autres établissements sont signalés.</t>
  </si>
  <si>
    <t>L'établissement est facile à trouver.</t>
  </si>
  <si>
    <t>Pas de NM possible. A partir des indications fournies en amont, l'auditeur note son accès.</t>
  </si>
  <si>
    <t>Qualité de la prestation</t>
  </si>
  <si>
    <t>Si l'établissement dispose d'un parking privé, le stationnement est adapté à la fréquentation touristique du lieu et aux modes de transport utilisés  (voitures, deux-roues, car, ... ).
Si le site ne dispose pas de parking privé, les zones de stationnement publiques ou privées et leur éloignement doivent être  indiqués (lors de la réservation, sur les brochures, sur le site internet...).</t>
  </si>
  <si>
    <t xml:space="preserve">Le site dispose d'un parking privé. </t>
  </si>
  <si>
    <t>Pas de NM possible. Si absence de parking privé, présence d'une information sur les solutions de stationnement public à proximité. Parking non couvert validé, pas d'exigence sur le nombre minimum de places.</t>
  </si>
  <si>
    <t>L'établissement dispose au moins d'une solution de stationnement pour les moyens de locomotion alternatifs à la voiture.</t>
  </si>
  <si>
    <t>NM si implantation en centre ville. Présence  d'un garage ou local pour les vélos ou motos, présence d'un système d'attaches pour les vélos, espace suffisant pour le stationnement des autocars.</t>
  </si>
  <si>
    <t>Confort et hygiène</t>
  </si>
  <si>
    <t xml:space="preserve">L'ensemble des extérieurs de l'établissement qui relèvent de son exploitation  est entretenu (chemins d'accès, parking, façades, éclairages, abords immédiats, entrée). 
Si autorisés, des poubelles et des cendriers sont présents et vidés régulièrement.
Même si l'entrée est sur le domaine public, elle est entretenue.
</t>
  </si>
  <si>
    <t xml:space="preserve">Les extérieurs privatifs de l'établissement sont propres. </t>
  </si>
  <si>
    <t>NM si absence d'extérieurs privatifs. Prendre en compte : chemins d'accès, parking, espaces verts, mobilier de jardin.</t>
  </si>
  <si>
    <t xml:space="preserve">Les extérieurs privatifs de l'établissement sont en bon état. </t>
  </si>
  <si>
    <t xml:space="preserve">Les enseignes et signalétiques présentes sur la façade du bâtiment sont visibles, lisibles, propres et actualisées. 
Si l'accès à l'établissement pour les personnes en situation de handicap moteur est différent de l'accès principal, celui-ci doit être indiqué depuis l'extérieur.
</t>
  </si>
  <si>
    <t>Si présence d'extérieurs privatifs, l'ensemble est bien éclairé.</t>
  </si>
  <si>
    <t>NM si absence d'extérieurs privatifs. Prendre en compte : parking, chemin d'accès. Pénaliser si impression d'insécurité liée à l'absence ou à la faiblesse de l'éclairage.</t>
  </si>
  <si>
    <t>Les abords de l'établissement et la signalétique</t>
  </si>
  <si>
    <t xml:space="preserve">Les abords privatifs de l'établissement sont propres. </t>
  </si>
  <si>
    <t>Pas de NM possible. Prendre en compte la ou les façades et les abords de l'entrée. Même sur le domaine public, l'entrée doit être propre.</t>
  </si>
  <si>
    <t xml:space="preserve">Les abords privatifs de l'établissement sont en bon état. </t>
  </si>
  <si>
    <t>Pas de NM possible. Prendre en compte : façades, entrée. Même sur le domaine public, l'entrée doit être en bon état.</t>
  </si>
  <si>
    <t>Une enseigne est présente et on identifie clairement l'entrée de l'établissement.</t>
  </si>
  <si>
    <t>Les enseignes et la signalétique privée (si existante) sont propres.</t>
  </si>
  <si>
    <t xml:space="preserve">Les enseignes et la signalétique privée (si existante) sont en bon état. </t>
  </si>
  <si>
    <t>Par enseigne, on entend à minima le nom de l'établissement sur l'établissement. Ce n'est pas obligatoirement sur la façade de l'hôtel. Si plusieurs enseignes, mesure sur l'ensemble.</t>
  </si>
  <si>
    <t xml:space="preserve">Les extérieurs de l'établissement sont, dans la mesure du possible, agrémentés de jardinières et/ou espaces verts et offrent une zone ombragée.
Si les extérieurs sont aménagés, ils doivent être équipés d'un mobilier propre et en très bon état.
</t>
  </si>
  <si>
    <t>Les enseignes et la signalétique privée (si existante) sont harmonieuses.</t>
  </si>
  <si>
    <t>La façade et l'entrée sont mises en valeur par un fleurissement, un élément décoratif, un éclairage, etc.</t>
  </si>
  <si>
    <t>Pas de NM possible sauf si bâtiment classé.</t>
  </si>
  <si>
    <t>Les extérieurs privatifs et l'entrée sont dotés de poubelles et de cendriers, vidés régulièrement.</t>
  </si>
  <si>
    <t>SI absence d'extérieurs privatifs, présence à minima d'un cendrier à proximité de l'entrée. Observation au début et à la fin de la prestation. Pénaliser si absence d'action.</t>
  </si>
  <si>
    <t>Les affichages  extérieurs</t>
  </si>
  <si>
    <t>NM en cas d'adhésion. Placée dans un endroit visible.</t>
  </si>
  <si>
    <t>Les informations réglementaires et utiles aux clients sont affichées en évidence à l'extérieur. Elles doivent être visibles, lisibles , bien présentées, propres et actualisées. Elles comprennent:
- prix, 
- horaires, 
- périodes d'ouverture, 
- moyens de paiement, 
- langues étrangères pratiquées...
- Présence du panonceau de classement, 
- cartes menus... .</t>
  </si>
  <si>
    <t>A minima, il est affiché le panonceau classement hôtelier, les prix, les horaires et les périodes d'ouverture, l'accessibilité de l'établissement, l'ensemble des moyens de paiement acceptés, les cartes et les menus.</t>
  </si>
  <si>
    <t>Pas de NM possible. Actualisation des plaques de classement. Tolérance pour les menus et cartes, si la restauration est réservée à la clientèle hébergée à l'hôtel. Tous types d'affichage.</t>
  </si>
  <si>
    <t>Les affichages extérieurs sont soignés et à jour.</t>
  </si>
  <si>
    <t>La mesure porte sur la qualité de l'affichage (calligraphie soignée, absence de ratures, feuilles non jaunies, feuilles non scotchées, etc.). NM si absence d'affichage. Absence de vitrophanies obsolètes.</t>
  </si>
  <si>
    <t>Le client identifie rapidement les langues parlées par le personnel de l'établissement soit par un panneau d'information, soit par la mention des langues parlées sur le badge du personnel en contact avec le client.</t>
  </si>
  <si>
    <t>Le client identifie rapidement les langues parlées par le personnel de l'établissement soit par un affichage extérieur, soit par la mention des langues parlées sur le badge du personnel en contact avec le client.</t>
  </si>
  <si>
    <t>NM si absence de langues étrangères parlées. Peut être à indiqué à l'extérieur ou à l'intérieur. Support indifférent (carte, affichage…).</t>
  </si>
  <si>
    <t>Le support extérieur est propre.</t>
  </si>
  <si>
    <t>NM si absence d'affichage.</t>
  </si>
  <si>
    <t>Le support extérieur est en bon état.</t>
  </si>
  <si>
    <t xml:space="preserve">Si l'établissement dispose d'une terrasse, celle-ci est dotée d'un mobilier propre, en bon état, confortable et homogène (tables, chaises…).
Des équipements permettent aux clients de se protéger du soleil et de la pluie (parasols, stores extérieurs…) sont disponibles
Des cendriers sont mis à disposition et sont vidés régulièrement.
</t>
  </si>
  <si>
    <t>Si existante, les revêtements et le mobilier de la terrasse sont propres.</t>
  </si>
  <si>
    <t>NM si pas de terrasse. Contrôle de la couverture de la terrasse si existante.</t>
  </si>
  <si>
    <t>Si existante, les revêtements et le mobilier de la terrasse sont en bon état.</t>
  </si>
  <si>
    <t>Si existante, la terrasse est aménagée de manière confortable et harmonieuse.</t>
  </si>
  <si>
    <t>NM si pas de terrasse. Prendre en compte les parasols, stores, chaises, tables, etc. Pénaliser si présence de mobilier publicitaire. Le mobilier doit être stable. Le mobilier en plastique est accepté.</t>
  </si>
  <si>
    <t xml:space="preserve">4 - L'ACCUEIL DU CLIENT - LA PRISE EN CHARGE DURANT LE SEJOUR - LE DEPART </t>
  </si>
  <si>
    <t>La prise en charge du client à l'arrivée</t>
  </si>
  <si>
    <t xml:space="preserve">A son arrivée, le client est accueilli de manière aimable et souriante. Le personnel emploie systématiquement des formules de politesse adaptées. </t>
  </si>
  <si>
    <t>Le positionnement du personnel ou la tenue vestimentaire permet une identification aisée.</t>
  </si>
  <si>
    <t>Présence d'un badge, comportement actif, prise en charge immédiate, tenue distinctive.</t>
  </si>
  <si>
    <t>La tenue et la présentation du personnel d'accueil sont soignées, propres et permettent d'identifier celui-ci facilement.</t>
  </si>
  <si>
    <t>La tenue corporelle et vestimentaire du personnel de réception est propre et soignée.</t>
  </si>
  <si>
    <t>L'accueil est cordial à l'arrivée du client.</t>
  </si>
  <si>
    <t>Comportement souriant, ton aimable, accueil debout, etc. Le fait de saluer spontanément le client concerne l'ensemble de l'équipe.</t>
  </si>
  <si>
    <t>La prise en charge du client est efficace. Si le réceptionniste est occupé, il fait un signe de reconnaissance. Il donne priorité à l'accueil des clients par rapport aux autres tâches.</t>
  </si>
  <si>
    <t>La prise en compte de l'arrivée du client passe par un signe, une invitation à patienter, etc.</t>
  </si>
  <si>
    <t xml:space="preserve">La prise en charge du client est :
-  adaptée aux différents types de clientèles  (familles, personnes en situation de handicap, touristes étrangers, touristes d'affaires, groupes..) et à leurs besoins (prise en compte de la réservation ou collecte et recherche, d'informations, possibilité de s'asseoir),
-  rapide (si le personnel est au téléphone ou en cas d'affluence,  il adresse un signe de reconnaissance au client),
- professionnelle ( attitude, maîtrise de l'environnement...).
</t>
  </si>
  <si>
    <t xml:space="preserve">Le  client est accompagné et assisté dans son installation  ou des indications claires lui sont données pour se rendre jusqu'à sa chambre. 
La prise en charge des bagages est obligatoire pour les personnes en situation de handicap ou nécessitant une aide particulière (personnes surchargées, avec poussette, personnes âgées...).
</t>
  </si>
  <si>
    <t>L'accès et le moyen de se rendre à la chambre sont spontanément indiqués au client. Si besoin, une aide spontanée est proposée au client.</t>
  </si>
  <si>
    <t>Pas de NM possible. Cela peut être une aide au port des bagages pour une personne handicapée ou surchargée, ouvrir les portes aux enfants… La prise en charge est obligatoire en 4 étoiles.</t>
  </si>
  <si>
    <t>La prise en charge du client durant le séjour</t>
  </si>
  <si>
    <t>Le réceptionniste est en capacité de répondre aux demandes du client durant le séjour.</t>
  </si>
  <si>
    <t>L'auditeur demande un service : appel d'un taxi, programmation d'un réveil, demande d'une adresse, information sur la connexion wifi, présence d'une chaine TV d'information, présence d'un distributeur de billets, etc.</t>
  </si>
  <si>
    <t xml:space="preserve">Le personnel doit être joignable (présence d'une personne, ou numéro d'urgence remis à l'accueil et présent dans les chambres) 24h/24.
</t>
  </si>
  <si>
    <t>En cas de besoin, un réceptionniste est joignable en permanence.</t>
  </si>
  <si>
    <t>Item validé si présence d'un accueil 24h/24. Si absence d'accueil 24h/24, présence d'un affichage ou d'une sonnette.</t>
  </si>
  <si>
    <t>Le départ du client</t>
  </si>
  <si>
    <t xml:space="preserve">La facturation est claire, précise, conforme aux prestations achetées et vérifiées avec le client, le cas échéant. 
Les formalités de départ sont rapides. Elles ne dépassent pas 5-10min pour la restauration, à partir du moment où le client a demandé sa facture. En cas de forte affluence, le serveur adresse un signe de reconnaissance au client.
Au-delà des espèces qui sont obligatoires, au moins un autre moyen de paiement est accepté.
</t>
  </si>
  <si>
    <t>La facture du séjour est obtenue rapidement.</t>
  </si>
  <si>
    <t>Présence d'un réceptionniste pour assurer les formalités de départ et attente inférieure à 5 minutes.</t>
  </si>
  <si>
    <t>Espèces, chèques, carte bancaire, chèques vacances, chèques cadeaux, etc.</t>
  </si>
  <si>
    <t>Le client est remercié pour son règlement.</t>
  </si>
  <si>
    <t>Le personnel remercie aimablement et salue le client lors du départ.</t>
  </si>
  <si>
    <t>Le client est remercié et salué de façon individuelle au moment de son départ.</t>
  </si>
  <si>
    <r>
      <t xml:space="preserve">Salutations par un  </t>
    </r>
    <r>
      <rPr>
        <i/>
        <sz val="12"/>
        <rFont val="Calibri"/>
        <family val="2"/>
      </rPr>
      <t>"Au revoir Madame", "Au revoir Monsieur"</t>
    </r>
    <r>
      <rPr>
        <sz val="12"/>
        <rFont val="Calibri"/>
        <family val="2"/>
      </rPr>
      <t xml:space="preserve">, etc. </t>
    </r>
  </si>
  <si>
    <t>Le personnel d'accueil est en mesure d'assurer une transaction commerciale au moins en une langue étrangère.</t>
  </si>
  <si>
    <t>Pas de NM possible. Observation lors du séjour et/ou rapprochement par rapport à la mesure sur l'accueil téléphonique dans une langue étrangère.</t>
  </si>
  <si>
    <t>L'information à la clientèle</t>
  </si>
  <si>
    <t xml:space="preserve">Les informations utiles et réglementaires sont présentes, de façon lisible et visible, sur un support adapté, propre et en très bon état: 
- tarif/ prix des services, 
- horaires, 
- consignes de sécurité, 
- moyens de paiement acceptés,
-origine de la viande.
</t>
  </si>
  <si>
    <t>Dans le hall réception, les informations essentielles sont portées à la connaissance du client.</t>
  </si>
  <si>
    <t>Les affichages intérieurs sont soignés et actualisés.</t>
  </si>
  <si>
    <t>Qualité de la présentation (calligraphie soignée, absence de ratures, feuilles non jaunies, feuilles non scotchées, etc.), la lisibilité, la visibilité. NM si absence d'affichage.</t>
  </si>
  <si>
    <t xml:space="preserve">Proposition spontanée des activités et des services spécifiques aux enfants.
</t>
  </si>
  <si>
    <t>Les services et équipements complémentaires sont portés à la connaissance du client.</t>
  </si>
  <si>
    <t>Point validé si accueil 24h/24. Point validé si mention sur le livret d'accueil. L'auditeur teste un service ou un équipement.</t>
  </si>
  <si>
    <t xml:space="preserve">Les informations relatives au déroulement de ces animations et/ou activités sont visibles, détaillées et actualisées. 
</t>
  </si>
  <si>
    <t>Si existantes, les activités de loisirs sont portées à la connaissance du client.</t>
  </si>
  <si>
    <t>Noté NM si absence d'activité de loisir. Point validé si accueil 24h/24. Point validé si mention sur le livret d'accueil.</t>
  </si>
  <si>
    <t>Les affichages règlementaires (d'information) extérieurs/intérieurs sont édités au moins en une langue étrangère (consignes de sécurité...).</t>
  </si>
  <si>
    <t>Les affichages intérieurs des services et équipements complémentaires sont traduits en au moins une langue étrangère.</t>
  </si>
  <si>
    <t>Pas de NM possible. Si accueil 24h/24 et accueil dans une langue étrangère, point validé. Les informations à traduire sont : types de chambres, tarifs / prix des services, horaires, moyens de paiement acceptés, origine des viandes.</t>
  </si>
  <si>
    <t>5 - LES ESPACES COMMUNS</t>
  </si>
  <si>
    <t>L'aspect général du Hall Réception</t>
  </si>
  <si>
    <t xml:space="preserve">L'espace d'accueil-réception est ordonné, propre, en très bon état,  bien éclairé.
</t>
  </si>
  <si>
    <t>L'aspect général du hall de réception est accueillant.</t>
  </si>
  <si>
    <t>Température adaptée, absence de nuisance sonore, absence d'odeur désagréable, éclairage adapté, fond musical discret (si existant), etc.</t>
  </si>
  <si>
    <t>La décoration et l'ameublement du hall réception sont harmonieux.</t>
  </si>
  <si>
    <t xml:space="preserve">Impression générale sur le hall réception. Homogénéité dans le style de la décoration et de l'ameublement. </t>
  </si>
  <si>
    <t>Le hall réception est bien ordonné.</t>
  </si>
  <si>
    <t>Mesure de l'ensemble du hall réception et de l'arrière du comptoir de réception. Absence d'effet personnel visible, d'affichage scotché et manuscrit vieillissant...</t>
  </si>
  <si>
    <t>Le hall réception est propre.</t>
  </si>
  <si>
    <t>Contrôle du mobilier, des équipements et des revêtements.</t>
  </si>
  <si>
    <t>Le hall réception est en bon état.</t>
  </si>
  <si>
    <t>La signalétique interne  est propre,  en très bon état, homogène et cohérente.</t>
  </si>
  <si>
    <t xml:space="preserve">Une signalétique est présente. Elle est homogène et cohérente avec la charte graphique (si existante). </t>
  </si>
  <si>
    <t>Pas de NM possible. Accès aux chambres. S'ils ne sont pas visibles de l'espace de réception, les autres services de l'établissement sont clairement indiqués. Tolérance pour les équipements annexes.</t>
  </si>
  <si>
    <t>La signalétique interne est propre.</t>
  </si>
  <si>
    <t>NM possible si pas de signalétique.</t>
  </si>
  <si>
    <t>La signalétique interne est en bon état.</t>
  </si>
  <si>
    <t>Les couloirs, les escaliers, les ascenseurs</t>
  </si>
  <si>
    <t>L'aspect général des parties communes est accueillant.</t>
  </si>
  <si>
    <t>Température adaptée, absence de nuisance sonore, absence d'odeur désagréable, éclairage adapté, etc.</t>
  </si>
  <si>
    <t>La décoration et l'ameublement des parties communes sont harmonieux.</t>
  </si>
  <si>
    <t xml:space="preserve">Impression générale sur les escaliers, les couloirs. Homogénéité dans le style de la décoration et de l'ameublement. </t>
  </si>
  <si>
    <t xml:space="preserve">Les parties communes sont propres, en très bon état et bien éclairées (couloirs, ascenseurs, escaliers).
</t>
  </si>
  <si>
    <t xml:space="preserve">Les parties communes sont propres. </t>
  </si>
  <si>
    <t>Prise en compte des salons, des escaliers, des couloirs, etc.</t>
  </si>
  <si>
    <t>Les parties communes sont en bon état. Si existants, les ascenseurs sont en bon état et fonctionnent correctement.</t>
  </si>
  <si>
    <t>Prise en compte des escaliers, des couloirs, etc.</t>
  </si>
  <si>
    <t>Les parties communes ne sont pas encombrées.</t>
  </si>
  <si>
    <t>Absence de plateaux de petit-déjeuner non descendus, accès aux ascenseurs dégagé, absence de livraisons dans les circulations empruntées par la clientèle. L'auditeur tient compte des horaires de ménage dans son évaluation.</t>
  </si>
  <si>
    <t>Si existants, les ascenseurs sont en bon état et fonctionnent correctement.</t>
  </si>
  <si>
    <t>NM si pas d'ascenseur.</t>
  </si>
  <si>
    <t>Si existants, les ascenseurs sont propres.</t>
  </si>
  <si>
    <t>Le salon ou l'espace salon</t>
  </si>
  <si>
    <t xml:space="preserve">Il existe un espace salon propre, en très bon état et confortable (télévision , journaux et magazines récents, canapé, fauteuils...).
</t>
  </si>
  <si>
    <t>Il existe un salon ou un espace salon confortablement aménagé.</t>
  </si>
  <si>
    <t>Le salon ou l'espace salon est à l'écart des allées et venues de la clientèle.</t>
  </si>
  <si>
    <t>En fonction de la configuration des lieux, délimitation par une claustra ou équivalent.</t>
  </si>
  <si>
    <t>Le mobilier du salon est propre.</t>
  </si>
  <si>
    <t>Le mobilier du salon est en bon état.</t>
  </si>
  <si>
    <t>Les sanitaires</t>
  </si>
  <si>
    <t>Les sanitaires sont dotés des équipements nécessaires au confort du client :
- lavabo avec eau chaude et eau froide, 
- robinet mélangeur, 
- papier hygiénique en quantité suffisante, 
- distributeur de savon, 
- essuie-mains, 
- poubelle avec couvercle, 
- brosse WC, 
- miroir,
- patères.
Les sanitaires et les équipements doivent demeurer propres et en très bon état à tout moment de la journée.</t>
  </si>
  <si>
    <t xml:space="preserve">Les sanitaires sont bien équipés. </t>
  </si>
  <si>
    <t>A minima, présence de tous les équipements suivants : lavabo avec eau chaude et eau froide, miroir, robinet mitigeur, papier hygiénique en quantité suffisante, distributeur de savon approvisionné, essuie-mains à usage unique ou sèche main électrique, poubelle, brosse WC, miroir, patère.</t>
  </si>
  <si>
    <t xml:space="preserve">Les sanitaires sont bien éclairés.
Les sanitaires intérieurs  offrent une température agréable.
</t>
  </si>
  <si>
    <t>L'aspect général des sanitaires est accueillant.</t>
  </si>
  <si>
    <t>Température adaptée, absence de nuisance sonore, absence d'odeur désagréable, éclairage adapté, harmonie générale des équipements, etc.</t>
  </si>
  <si>
    <t>Les équipements des sanitaires sont propres.</t>
  </si>
  <si>
    <t>Les équipements des sanitaires sont en bon état.</t>
  </si>
  <si>
    <t>Les revêtements muraux, sols et plafonds et la robinetterie sont propres et en bon état.
Les joints ne présentent aucune trace de moisissure.</t>
  </si>
  <si>
    <t>Les revêtements muraux, les sols et les plafonds des sanitaires sont propres.</t>
  </si>
  <si>
    <t>Les revêtements muraux, les sols et les plafonds des sanitaires sont en bon état.</t>
  </si>
  <si>
    <t>L'observation des joints est mesurée sur ce critère.</t>
  </si>
  <si>
    <t xml:space="preserve">Le système d'évacuation et de distribution des fluides est en très bon état de fonctionnement (exemples: bon débit d'eau chaude, évacuation des eaux usées efficace, pas de fuite, chasse d'eau en très bon état ...).
</t>
  </si>
  <si>
    <t>L'ensemble des équipements des sanitaires fonctionne bien.</t>
  </si>
  <si>
    <t>Contrôle du bon débit d'eau chaude, de l'évacuation efficace des eaux usées (WC et lavabo), de l'absence de fuite, du bon fonctionnement équipements électriques (éclairages, sèche mains, etc.).</t>
  </si>
  <si>
    <t>Un référent qualité est identifié dans l'établissement.</t>
  </si>
  <si>
    <t>Les sanitaires sont bien ventilés (exemples: VMC, ouverture/fenêtre, extraction d'air, absence de mauvaises odeurs…). Les bouches d'aération et de ventilation sont propres.</t>
  </si>
  <si>
    <t>Les sanitaires ne présentent pas d'odeur désagréable.</t>
  </si>
  <si>
    <t>Les équipements de loisir</t>
  </si>
  <si>
    <t>Les équipements de loisir*</t>
  </si>
  <si>
    <t xml:space="preserve">Au moins 1 équipement de loisirs intérieur et / ou extérieur est mis à la disposition des clients. Par exemple: piscine (extérieure et/ou intérieure), tennis, mini golf spa, espace massage, sauna, jacuzzi, billard, salle de jeu.
L'ensemble de ces équipements est entretenu régulièrement, propre et en très bon état.
Si l'établissement est doté d'une plage privée, celle-ci est régulièrement entretenue, propre, en très bon état et surveillée.
</t>
  </si>
  <si>
    <t>Au moins un équipement de loisir est à disposition du client.</t>
  </si>
  <si>
    <t>Exemples : piscine (extérieure et/ou intérieure), tennis, mini golf, sauna, jacuzzi, billard, table de ping pong, etc. Gratuit ou payant.</t>
  </si>
  <si>
    <t>Si existants, les équipements de loisir sont propres.</t>
  </si>
  <si>
    <t xml:space="preserve">NM si absence d'équipement. Contrôle des équipements, des espaces de pratique et des espaces de stockage (si accessible au client). </t>
  </si>
  <si>
    <t xml:space="preserve"> Constat visuel</t>
  </si>
  <si>
    <t>Si existants, les équipements de loisir sont en bon état.</t>
  </si>
  <si>
    <t xml:space="preserve">Les consignes de sécurité relatives à l'utilisation des équipements de loisirs sont clairement affichées, détaillées et actualisées. 
(exemple: au-delà  de la réglementation en vigueur pour les piscines, une information sur la nécessité  de surveillance des enfants par leurs parents doit être affichée). 
L'affichage des informations est clair et celles-ci sont détaillées et actualisées.
</t>
  </si>
  <si>
    <t>L'affichage concernant la sécurité relative à l'utilisation des équipements de loisir est visible, lisible, propre et en bon état.</t>
  </si>
  <si>
    <t>NM si absence d'équipements de loisir</t>
  </si>
  <si>
    <t xml:space="preserve">Si du matériel de loisirs est proposé en location ou prêt, celui-ci est propre et en très bon état.
</t>
  </si>
  <si>
    <t>Si existant, le matériel de loisir proposé en prêt ou en location est propre et en bon état de fonctionnement.</t>
  </si>
  <si>
    <t xml:space="preserve">Si des activités de loisirs sont proposées sur le site, cette offre est de qualité et en cohérence avec les attentes des clientèles accueillies et s'adaptent à leurs différents niveaux de pratique.
</t>
  </si>
  <si>
    <t>Si existante, l'activité de loisir est adaptée aux clientèles de l'établissement.</t>
  </si>
  <si>
    <t>Les services à la clientèle</t>
  </si>
  <si>
    <t xml:space="preserve">Des moyens de communication vers l'extérieur sont mis à la disposition du client.
(exemples:, connexion internet/ wifi, fax, borne internet…)
</t>
  </si>
  <si>
    <t>Une connexion WIFI gratuite est disponible dans les parties communes.</t>
  </si>
  <si>
    <t>Accès wifi gratuit et/ou présence d'un web corner.</t>
  </si>
  <si>
    <t xml:space="preserve">La presse du jour est disponible.
</t>
  </si>
  <si>
    <t>La presse du jour est disponible. Présence d'au moins deux exemplaires, presse locale et/ou nationale.</t>
  </si>
  <si>
    <t>Une possibilité de restauration légère est proposée à toute heure, afin que les personnes arrivant tard puissent se restaurer (exemples: horaires de service flexibles, plateaux repas…).
A défaut , un distributeur approvisionné (ex: biscuits, barres chocolatées, chips…) et en état de fonctionnement est à disposition du client.
Un distributeur automatique de boissons froides et/ou chaudes est mis à disposition (il est obligatoire s'il n'y a pas de bar ou de minibar ou un plateau de courtoisie).</t>
  </si>
  <si>
    <t>Une possibilité de restauration d'appoint est proposée.</t>
  </si>
  <si>
    <t>Service d'appoint interne à l'hôtel. Ce service doit être indiqué sur le livret d'accueil. Un distributeur de produits sucrés/salés valide l'item. Possibilité d'un plateau repas si mention sur le livret d'accueil.</t>
  </si>
  <si>
    <t xml:space="preserve"> Des services complémentaires sont disponibles : 
- trousse de premier secours, 
- adaptateurs, 
- coffre fort.
Au moins deux services optionnels adaptés (à la gamme) sont disponibles: accès à un ordinateur, kit hygiène, bureau de change, autres…</t>
  </si>
  <si>
    <t>Au moins deux services complémentaires sont à disposition du client.</t>
  </si>
  <si>
    <t>A moins deux services dépannage sont mis à disposition gratuitement ou à la vente en réception.</t>
  </si>
  <si>
    <r>
      <t xml:space="preserve">Des services complémentaires obligatoires sont portés à la connaissance du client de manière écrite et sont accessibles sur demande:
- un adaptateur,
- un coffre-fort,
- un kit hygiène,
- une trousse de premiers secours,
- un lit supplémentaire pour bébé,
- une couverture supplémentaire,
- un oreiller supplémentaire,
- du matériel de repassage.
</t>
    </r>
    <r>
      <rPr>
        <strike/>
        <sz val="9"/>
        <rFont val="Calibri"/>
        <family val="2"/>
      </rPr>
      <t xml:space="preserve">
</t>
    </r>
    <r>
      <rPr>
        <sz val="9"/>
        <rFont val="Calibri"/>
        <family val="2"/>
      </rPr>
      <t>Trois services complémentaires sont accessibles sur demande parmi les suivants:
- un nécessaire à couture,
- un nécessaire à cirage,
- prêt d'un parapluie,
- prêt de livres, d'un jeu de cartes/ de société,
- des lunettes-loupes.
Une partie des ces items est couverte par l'ENQ 32</t>
    </r>
  </si>
  <si>
    <t>Les services complémentaires et de dépannage sont portés à la connaissance du client.</t>
  </si>
  <si>
    <t>Point validé si mention sur le livret d'accueil ou accueil 24h/24 en réception.</t>
  </si>
  <si>
    <t>La prise en charge des enfants</t>
  </si>
  <si>
    <t>Des équipements pour bébés et enfants sont mis à la disposition du client (chaise haute, table à langer, possibilité de réchauffer la nourriture, lit pour enfant...). Un espace, si possible individualisé, est réservé au change et à l'alimentation du nourrisson.
Les équipements et l'espace réservé sont propres et en très bon état.</t>
  </si>
  <si>
    <t xml:space="preserve">La carte des menus est variée. 
</t>
  </si>
  <si>
    <t>Un menu pour les enfants est proposé ou il existe une possibilité de choisir des plats à la carte en portion réduite pour les enfants.</t>
  </si>
  <si>
    <t xml:space="preserve">Des équipements pour bébés et enfants sont mis à la disposition du client (chaise haute, table à langer, possibilité de réchauffer la nourriture, lit pour enfant...).
Un espace, si possible individualisé, est réservé au change et à l'alimentation du nourrisson.
Les équipements et l'espace réservé sont propres et en très bon état.
</t>
  </si>
  <si>
    <t>Si existants, les espaces et/ou les équipements à destination des enfants sont propres.</t>
  </si>
  <si>
    <t>NM si absence d'espaces et d'équipements spécifiques. L'auditeur vérifie que le lit et le linge de lit sont propres et en bon état.</t>
  </si>
  <si>
    <t>Si existants, les espaces et/ou les équipements à destination des enfants sont en bon état.</t>
  </si>
  <si>
    <t>NM si absence d'espaces et d'équipements spécifiques. Exemples d'équipements : chaise haute, table à langer, vaisselle adaptée, possibilité de réchauffer la nourriture, lit pour enfant...</t>
  </si>
  <si>
    <t xml:space="preserve">Si présence d'une aire de jeu/d'une zone de jeu à la disposition des enfants , elle est propre et en très bon état.
Un affichage concernant la responsabilité des parents quant à l'utilisation des jeux par leurs enfants (responsabilité civile) précisant l'âge des enfants pouvant utiliser ces jeux est parfaitement visible, lisible, propre et en très bon état 
</t>
  </si>
  <si>
    <t>L'affichage concernant la responsabilité des parents quant à l'utilisation des jeux par leurs enfants (responsabilité civile), précisant l'âge des enfants pouvant utiliser ces jeux, est parfaitement visible, lisible, propre et en bon état.</t>
  </si>
  <si>
    <t>NM si absence d'espaces spécifiques.</t>
  </si>
  <si>
    <t xml:space="preserve">6 - LA CHAMBRE </t>
  </si>
  <si>
    <t>La première impression générale</t>
  </si>
  <si>
    <t>Indiquer le n° de la chambre concernée pour chaque commentaire.</t>
  </si>
  <si>
    <t xml:space="preserve">La décoration et le mobilier sont propres, soignés et accordés.
</t>
  </si>
  <si>
    <t>La décoration et l'ameublement de la chambre sont harmonieux.</t>
  </si>
  <si>
    <t>Impression générale sur l'ensemble de la chambre. Absence d'élément dépareillé ou disgracieux (fils électriques apparents sur les murs, raccord de peinture ou électrique apparent, équipement obsolète, etc.). Prise en compte de l'harmonie des textiles.</t>
  </si>
  <si>
    <t>La décoration de la chambre est au goût du jour</t>
  </si>
  <si>
    <t>Absence de décoration surannée.</t>
  </si>
  <si>
    <t>La chambre doit:
- avoir un système d'aération et de ventilation performant et silencieux - être équipée d'un thermostat afin de permettre au client de régler la température (chauffage ou climatisation).</t>
  </si>
  <si>
    <t>La température est agréable à l'arrivée du client (minimum 19°C en hiver).</t>
  </si>
  <si>
    <t>Ne concerne que la chambre de l'auditeur. L'auditeur mesure la température avec un thermomètre.</t>
  </si>
  <si>
    <t xml:space="preserve">La chambre doit être dotée d'une isolation phonique performante.
Si les fenêtres sont orientées vers un environnement bruyant, elles sont équipées d'un double vitrage ou d'un système à isolation phonique.
</t>
  </si>
  <si>
    <t>La chambre bénéficie d'une isolation phonique interne efficace.</t>
  </si>
  <si>
    <t>Absence de bruits provenant des couloirs ou des chambres voisines. Absence de bruits de canalisation.</t>
  </si>
  <si>
    <t>La chambre bénéficie d'une isolation phonique externe efficace.</t>
  </si>
  <si>
    <t>Absence de bruits provenant de l'extérieur.</t>
  </si>
  <si>
    <t>La chambre n'a pas d'odeurs désagréables.</t>
  </si>
  <si>
    <t>La chambre est équipée d'un système d'éclairage et électrique performant en divers points. 
Il se constitue: - d'un point lumineux sur le bureau ou la table, - d'un éclairage en tête de lit avec interrupteur indépendant, - un interrupteur à éclairage central près du lit, - d' au moins deux prises de courant libre (ou adaptés au nombre d'occupants).
L'éclairage général de la chambre et l'ensemble des équipements électriques sont en très bon état de fonctionnement. 
La chambre dispose d'une occultation opaque extérieure (volets roulants, persiennes, etc.) ou intérieure (rideaux, doubles rideaux, etc.).</t>
  </si>
  <si>
    <t>L'éclairage général de la chambre est satisfaisant.</t>
  </si>
  <si>
    <t>La surface et l'agencement de la chambre permettent de se déplacer aisément.</t>
  </si>
  <si>
    <t>La circulation dans la chambre est aisée.</t>
  </si>
  <si>
    <t>Circulation facile autour du lit (pas de porte bagage encombrant sur le passage…), accès aisé à la fenêtre, etc.</t>
  </si>
  <si>
    <t>Les revêtements muraux, sols et plafonds, les portes, les fenêtres et les vitres doivent être propres et en très bon état.</t>
  </si>
  <si>
    <t>Les sols de la chambre sont propres.</t>
  </si>
  <si>
    <t>Les sols de la chambre sont en bon état.</t>
  </si>
  <si>
    <t>Les revêtements muraux et les plafonds de la chambre sont propres.</t>
  </si>
  <si>
    <t xml:space="preserve">L'auditeur vérifie également la propreté des plinthes. La propreté des radiateurs est mesurée avec les équipements. </t>
  </si>
  <si>
    <t>Les revêtements muraux et les plafonds de la chambre sont en bon état.</t>
  </si>
  <si>
    <t xml:space="preserve">L'auditeur vérifie également le bon état des plinthes. Le bon état et le bon fonctionnement des radiateurs sont mesurés dans la rubrique les équipements. </t>
  </si>
  <si>
    <t>Les portes, les fenêtres, les vitres et les rideaux de la chambre sont propres.</t>
  </si>
  <si>
    <t>Les portes, les fenêtres, les vitres et les rideaux de la chambre sont en bon état.</t>
  </si>
  <si>
    <t>L'été, en l'absence de climatisation, des actions sont prises pour limiter la température de la chambre.</t>
  </si>
  <si>
    <t>NM possible. Volets fermés, rideaux tirés…</t>
  </si>
  <si>
    <t>L'occultation est efficace.</t>
  </si>
  <si>
    <t xml:space="preserve">Pas de rai de lumière. </t>
  </si>
  <si>
    <t>La literie</t>
  </si>
  <si>
    <t xml:space="preserve">La chambre est équipée comme suit:
- au moins une table de chevet,
- une penderie ou un système équivalent,
- au moins 5 cintres de qualité et uniformes,
- un rangement étagé à plat pour le linge,
- au moins un porte-bagages,
- au moins une corbeille,
- des assises correspondant au nombre d'occupants, 
- une table ou un bureau ,
- un miroir et un miroir en pied (si un seul peut-être installé, le miroir en pied prévaut). </t>
  </si>
  <si>
    <t>Le matelas est confortable.</t>
  </si>
  <si>
    <t xml:space="preserve">Le matelas ne forme pas un creux lorsque l'on s'assied. On ne sent pas les ressorts, le matelas n'est pas bruyant. </t>
  </si>
  <si>
    <t>La literie est confortable, propre et en très bon état.
Elle comporte un matelas recouvert d'une housse et d'un protège-matelas.
Le linge de lit (draps, taies d'oreillers, protège-matelas, housses, sous-taies) est propre et en très bon état (pas de déchirures ou de tâches). Il est changé après chaque passage client ou pour un même client à partir de 3 nuitées.
Les accessoires de literie (couverture/couettes, oreillers, traversins ) sont propres et en très bon état.</t>
  </si>
  <si>
    <t>Les draps, les taies d'oreiller, la couverture (ou la couette) sont propres.</t>
  </si>
  <si>
    <t>Les draps, les taies d'oreiller, la couverture (ou la couette) sont en bon état.</t>
  </si>
  <si>
    <t>L'auditeur contrôle également le couvre-lit ou chemin de lit.</t>
  </si>
  <si>
    <t>Le lit est correctement fait.</t>
  </si>
  <si>
    <t>Les autres éléments du lit sont propres.</t>
  </si>
  <si>
    <t>Matelas, sommier, alèse… La présence d'un cheveu ne valide pas l'item.</t>
  </si>
  <si>
    <t>Les autres éléments du lit sont en bon état.</t>
  </si>
  <si>
    <t>Matelas et sommiers confortables, alèses…</t>
  </si>
  <si>
    <t>La dimension de la literie en lit double est de 160x200.</t>
  </si>
  <si>
    <t>Le mobilier</t>
  </si>
  <si>
    <t>L'ensemble du mobilier de la chambre est propre.</t>
  </si>
  <si>
    <t xml:space="preserve">Prendre en compte : penderie, bureau, tables de chevet, tables, assises, éléments de décoration… </t>
  </si>
  <si>
    <t>L'ensemble du mobilier de la chambre est en bon état.</t>
  </si>
  <si>
    <t xml:space="preserve">Prendre en compte : penderie, bureau, tables de chevet, tables, assises,  éléments de décoration… </t>
  </si>
  <si>
    <t>L'ensemble du mobilier de la chambre est pratique d'utilisation.</t>
  </si>
  <si>
    <t>Vérification que le bureau et le porte bagage sont adaptés à la clientèle de l'établissement, etc. L'auditeur vérifie l'ouverture du porte-bagage, la manipulation de la porte coulissante.</t>
  </si>
  <si>
    <t>Les équipements</t>
  </si>
  <si>
    <t xml:space="preserve">La chambre doit:
- avoir un système d'aération et de ventilation performant et silencieux
- être équipée d'un thermostat afin de permettre au client de régler la température (chauffage ou climatisation).
</t>
  </si>
  <si>
    <t>La température de la chambre peut être réglée par le client.</t>
  </si>
  <si>
    <t>Présence d'un thermostat</t>
  </si>
  <si>
    <t>Le système de chauffage ou de climatisation (ou équivalent) est performant.</t>
  </si>
  <si>
    <t>L'auditeur pénalise si présence de bruits intempestifs.</t>
  </si>
  <si>
    <t>Des éléments de confort divers, propres et en bon état de fonctionnement sont mis à disposition du client:
- téléphone, 
- réveil (ou service de réveil),
- nécessaire à correspondance/sous mains, stylo+bloc-notes, 
- télévision couleur réglée, avec télécommande en état de fonctionnement et {accès câble rajouté aux services complémentaires},
- serrure en bon état de fonctionnement, judas, système de verrouillage interne,
- une affichette "ne pas déranger".
Et au moins un élément de confort supplémentaire parmi les trois suivants:
- minibar bien achalandé,
- plateau de courtoisie (bouilloire et tasses avec thé et/ou café),
- accès Internet sécurisé,
- système de verrouillage complémentaire.</t>
  </si>
  <si>
    <t>Un accès Internet gratuit est proposé dans la chambre.</t>
  </si>
  <si>
    <t>Envoi et réception de mails, surf sur internet, hors téléchargement et téléphonie. L'accès internet dans la chambre nécessite une identification de l'utilisateur. Noté NM si établissement est situé en zone non couverte en haut débit.</t>
  </si>
  <si>
    <t>Au minimum 3 éléments de confort complémentaires sont proposés.</t>
  </si>
  <si>
    <t>Exemples d'équipements complémentaires présents en chambre : coffre-fort, minibar, plateau de courtoisie - bouilloire (tasses ou mugs café et thé à minima), valet, équipement de repassage, boitier connectique, système complémentaire de sécurisation sur la porte / judas, nécessaire de correspondance, stylo et bloc notes.</t>
  </si>
  <si>
    <t>L'ensemble des équipements de la chambre est propre.</t>
  </si>
  <si>
    <t>Radiateurs, coffre-fort si existant, téléphone, prises, abat-jour, interrupteurs, télévision, minibar si existant, télécommande, etc.</t>
  </si>
  <si>
    <t>L'ensemble des équipements de la chambre est en bon état.</t>
  </si>
  <si>
    <t>L'ensemble des équipements est facile d'utilisation et en bon état de fonctionnement.</t>
  </si>
  <si>
    <t>L'auditeur vérifie le bon fonctionnement de tous les équipements de la chambre. L'auditeur vérifie également que le positionnement de la télévision permet une vision confortable.</t>
  </si>
  <si>
    <t>L'information à la clientèle dans la chambre</t>
  </si>
  <si>
    <t>Des éléments de confort divers, propres et en bon état de fonctionnement sont mis à disposition du client:
- téléphone, - réveil (ou service de réveil),- nécessaire à correspondance/sous mains, stylo+bloc-notes, - télévision couleur réglée, avec télécommande en état de fonctionnement et {accès câble rajouté aux services complémentaires},- serrure en bon état de fonctionnement, judas, système de verrouillage interne, - une affichette "ne pas déranger".
Et au moins un élément de confort supplémentaire parmi les trois suivants:
- minibar bien achalandé,- plateau de courtoisie (bouilloire et tasses avec thé et/ou café),- accès Internet sécurisé,- système de verrouillage complémentaire.</t>
  </si>
  <si>
    <t>Une fiche "ne pas déranger" est à disposition dans la chambre.</t>
  </si>
  <si>
    <t>Un livret d'accueil est présent dans la chambre.</t>
  </si>
  <si>
    <t>Le livret d'accueil est complet et actualisé.</t>
  </si>
  <si>
    <t>Tous les services proposés dans l'hôtel sont annoncés dans le livret d'accueil, ainsi que les horaires. Vigilance sur les services petit déjeuner en chambre et coffre-fort.</t>
  </si>
  <si>
    <t>Les affichages sur les consignes de sécurité doivent être visibles, propres, en très bon état et actualisés.</t>
  </si>
  <si>
    <t>L'ensemble des documents et supports est soigné.</t>
  </si>
  <si>
    <t>La documentation transmise/envoyée ou à disposition sur place est éditée au moins en une langue étrangère [un document bilingue ( français+langue étrangère) ou deux documents distincts (l'un en français, l'autre dans une langue étrangère)].</t>
  </si>
  <si>
    <t>Le livret d'accueil et les affichages réglementaires sont traduits en au moins une langue étrangère.</t>
  </si>
  <si>
    <t>A minima livret d'accueil, tarifs de la chambre et des services existants, consignes de sécurité.</t>
  </si>
  <si>
    <t>7 - LA SALLE DE BAINS</t>
  </si>
  <si>
    <t>L'aspect général de la salle de bains est accueillant.</t>
  </si>
  <si>
    <t>Aménagement permettant une utilisation fonctionnelle des équipements, harmonie des équipements et des coloris, absence d'équipement obsolète, éclairage adapté, etc.</t>
  </si>
  <si>
    <t>La température est agréable.</t>
  </si>
  <si>
    <t>Contrôle de la température avec un thermomètre.</t>
  </si>
  <si>
    <r>
      <t xml:space="preserve">La salle de bains doit être dotée des équipements nécessaires au confort du client:
- douche/baignoire, - miroir + miroir grossissant rétractable,- porte-serviettes/radiateur porte-serviettes,- chauffage/radiateur porte-serviettes,- rideau de douche ou pare douche,- tapis de bain lavable,- patères,- des produits d'accueil : savon, gel douche, shampoing (de préférence des distributeurs),- un sèche-cheveux,- verre à dents a minima en plastique rigide,- articles de toilette divers (bonnet de douche...),- une boîte de mouchoirs,- un lavabo. 
</t>
    </r>
    <r>
      <rPr>
        <i/>
        <sz val="9"/>
        <rFont val="Calibri"/>
        <family val="2"/>
      </rPr>
      <t>11 éléments sur les 13 doivent être audités au minimum.</t>
    </r>
  </si>
  <si>
    <t>La température de la salle de bains est ajustable</t>
  </si>
  <si>
    <t>Point NM si DOM TOM</t>
  </si>
  <si>
    <t>La salle de bains doit être bien ventilée/aérée :
- ouverture/fenêtre ou extraction d'air/VMC,  
- absence de mauvaises odeurs.</t>
  </si>
  <si>
    <t>La salle de bains n'a pas d'odeurs désagréables.</t>
  </si>
  <si>
    <t>L'éclairage de la salle de bains doit être suffisant et en bon état de fonctionnement et comprendre au moins 2 points lumineux dont 1 sur le lavabo ainsi qu'une prise de courant  rasoir.</t>
  </si>
  <si>
    <t>La salle de bains est suffisamment éclairée.</t>
  </si>
  <si>
    <t>Présence d'un éclairage général et un éclairage au miroir au minimum. Validé si deux points lumineux au miroir apportent une luminosité suffisante pour toute la salle de bain.</t>
  </si>
  <si>
    <t xml:space="preserve">Les revêtements muraux, sols et plafonds, les portes, les fenêtres, les vitres et la robinetterie sont propres et en très bon état.
Les joints ne présentent aucune trace de moisissure.
</t>
  </si>
  <si>
    <t>Les revêtements de la salle de bains sont propres.</t>
  </si>
  <si>
    <t>Contrôle des sols, des plafonds et des murs.</t>
  </si>
  <si>
    <t>Les revêtements de la salle de bains sont en bon état.</t>
  </si>
  <si>
    <t>La salle de bains comporte au minimum : douche ou baignoire, lavabo, miroir, robinet mitigeur, WC.</t>
  </si>
  <si>
    <t>La salle de bains et les toilettes ne sont pas nécessairement cloisonnés et peuvent être constitués d'un espace ouvert sur la chambre. Si les toilettes sont séparées, présence d'une poubelle dans les WC.</t>
  </si>
  <si>
    <t>La douche ou la baignoire est équipée d'un pare douche rigide.</t>
  </si>
  <si>
    <t>En plexiglas ou en verre. Tolérance pour la douche à l'italienne.</t>
  </si>
  <si>
    <t xml:space="preserve">Le système d'évacuation et de distribution des fluides doit être optimal et détartré: 
- bon débit d'eau chaude, - évacuation des eaux usées efficace, - chasse d'eau et robinetterie en très bon état ( pas de fuite...).
</t>
  </si>
  <si>
    <t>L'arrivée de l'eau chaude est rapide, la température est stable et le débit est suffisant.</t>
  </si>
  <si>
    <t>La température de d'eau chaude pendant la douche. Le client obtient une température de 38°C  en moins de 15 secondes. Contrôle avec un thermomètre.</t>
  </si>
  <si>
    <t>L'évacuation des eaux usées est efficace et l'ensemble des équipements de la salle de bains fonctionne bien.</t>
  </si>
  <si>
    <t>Absence de fuites, bon fonctionnement des équipements électriques (si existants), absence d'ampoules HS.</t>
  </si>
  <si>
    <t>Présence d'une aération naturelle ou d'une VMC. Le système de ventilation est efficace.</t>
  </si>
  <si>
    <t>La salle de bains dispose d'une solution de rangement.</t>
  </si>
  <si>
    <t>Rangement, rebord de lavabo large ou tablette suffisamment large pour déposer une trousse de toilette, armoire, meuble sous  lavabo.</t>
  </si>
  <si>
    <t>Les toilettes doivent être dotées des équipements nécessaires au confort du client :
- papier en quantité suffisante+un rouleau supplémentaire, 
- poubelle avec couvercle, 
- brosse WC.
Ces équipements sont propres et en très bon état.</t>
  </si>
  <si>
    <t>Un rouleau supplémentaire est présent.</t>
  </si>
  <si>
    <t>La salle de bains est dotée d'au moins une patère et d'un porte-serviette.</t>
  </si>
  <si>
    <t>Au moins deux équipements complémentaires sont présents dans la salle de bains.</t>
  </si>
  <si>
    <t>Exemples : douche à l'italienne, miroir grossissant, chauffe serviette mural, sèche-cheveux, boite de mouchoirs, bonnet de douche.</t>
  </si>
  <si>
    <t>Le mobilier et les équipements de la salle de bains sont propres.</t>
  </si>
  <si>
    <t>Contrôle des WC, du lavabo, du miroir, de la douche et/ou baignoire, du pare-douche ou du rideau textile, bouche d'extraction, etc.</t>
  </si>
  <si>
    <t>Le mobilier et les équipements de la salle de bains sont en bon état.</t>
  </si>
  <si>
    <t>Le linge de toilette</t>
  </si>
  <si>
    <t xml:space="preserve">Le linge de toilette est propre, en très bon état, disponible en quantité suffisante (deux serviettes par personne dont une serviette de bain).
Il est possible d'obtenir du linge de toilette supplémentaire.
</t>
  </si>
  <si>
    <t>Le linge de toilette est propre.</t>
  </si>
  <si>
    <t>Le linge de toilette est en bon état.</t>
  </si>
  <si>
    <t xml:space="preserve">8 - LES CHAMBRES SUPPLEMENTAIRES </t>
  </si>
  <si>
    <t>Chambre contrôlée</t>
  </si>
  <si>
    <t>Chambre contrôlée n°1</t>
  </si>
  <si>
    <t>La décoration et l'ameublement de la chambre supplémentaire sont harmonieux.</t>
  </si>
  <si>
    <t>Impression générale sur l'ensemble de la chambre. Absence d'élément dépareillé ou disgracieux (fils électriques apparents sur les murs, raccord de peinture ou électrique apparent, équipement obsolète, etc.). Contrôle de l'harmonie des textiles.</t>
  </si>
  <si>
    <t>La décoration de la chambre supplémentaire est au goût du jour</t>
  </si>
  <si>
    <t>Les revêtements de la chambre supplémentaire sont propres.</t>
  </si>
  <si>
    <t>Contrôle des sols, des murs et des plafonds.</t>
  </si>
  <si>
    <t>Les revêtements de la chambre supplémentaire sont en bon état.</t>
  </si>
  <si>
    <t>Le mobilier et les équipements de la chambre supplémentaire sont propres.</t>
  </si>
  <si>
    <t>Textiles, literie, linge de lit, etc. Si présence d'un cheveu, point noté Très Insatisfaisant..</t>
  </si>
  <si>
    <t>Le mobilier et les équipements de la chambre supplémentaire sont en bon état.</t>
  </si>
  <si>
    <t xml:space="preserve">Textiles, literie, linge de lit, etc. </t>
  </si>
  <si>
    <t>Les revêtements de la salle de bains de la chambre supplémentaire sont propres.</t>
  </si>
  <si>
    <t>Les revêtements de la salle de bains de la chambre supplémentaire sont en bon état.</t>
  </si>
  <si>
    <t>Le mobilier et les équipements de la salle de bains de la chambre supplémentaire sont propres.</t>
  </si>
  <si>
    <t xml:space="preserve">Contrôle des WC, du lavabo, du miroir, de la douche et/ou baignoire, du pare-douche ou du rideau textile, bouche d'extraction.  </t>
  </si>
  <si>
    <t>Le mobilier et les équipements de la salle de bains de la chambre supplémentaire sont en bon état.</t>
  </si>
  <si>
    <t>Le linge de toilette de la chambre supplémentaire est propre.</t>
  </si>
  <si>
    <t>Chambre contrôlée n°2</t>
  </si>
  <si>
    <t>Chambre contrôlée n°3</t>
  </si>
  <si>
    <t>Chambre contrôlée n°4</t>
  </si>
  <si>
    <t>Chambre contrôlée n°5</t>
  </si>
  <si>
    <t>9 - LE BAR (si existant).</t>
  </si>
  <si>
    <t>L'espace de bar</t>
  </si>
  <si>
    <t xml:space="preserve">Le bar est décoré et aménagé de façon à le rendre accueillant et confortable (mobilier homogène et confortable, lumière agréable, absence d'odeurs désagréables …).
La présentation des boissons est organisée et attractive. 
L'ensemble est propre et en très bon état.
</t>
  </si>
  <si>
    <t>L'établissement propose un service de boissons.</t>
  </si>
  <si>
    <t>L'ambiance du bar est accueillante.</t>
  </si>
  <si>
    <t>NM si espace commun avec la réception. Température adaptée, absence de nuisance sonore, absence d'odeur désagréable, éclairage adapté, fond musical discret (si existant), etc.</t>
  </si>
  <si>
    <t>La décoration et l'ameublement du bar sont harmonieux.</t>
  </si>
  <si>
    <t xml:space="preserve">NM si espace commun avec la réception. Absence de décoration vieillissante, homogénéité de l'ensemble. </t>
  </si>
  <si>
    <t>La décoration du bar au goût du jour</t>
  </si>
  <si>
    <t>NM si espace commun avec la réception. Absence de décoration surannée.</t>
  </si>
  <si>
    <t xml:space="preserve">Les revêtements muraux, sols, plafonds, fenêtres et vitres sont propres et en très bon état.
</t>
  </si>
  <si>
    <t>Les revêtements et les équipements du bar sont propres.</t>
  </si>
  <si>
    <t xml:space="preserve">NM si espace commun avec la réception. Contrôle du sol, du plafond, des murs, des portes, des fenêtres, des rideaux et/ou voilages. </t>
  </si>
  <si>
    <t>Les revêtements et les équipements du bar sont en bon état.</t>
  </si>
  <si>
    <t>Le mobilier du bar est propre.</t>
  </si>
  <si>
    <t>NM si mobilier commun avec la réception.</t>
  </si>
  <si>
    <t>Le mobilier du bar est en bon état.</t>
  </si>
  <si>
    <t xml:space="preserve">Le comptoir ainsi que l'arrière du bar sont en très bon état, propres et ordonnés. 
</t>
  </si>
  <si>
    <t xml:space="preserve">Le comptoir et l'arrière du bar sont propres et ordonnés. </t>
  </si>
  <si>
    <t xml:space="preserve">L'auditeur vérifie également que les verres soient bien propres. </t>
  </si>
  <si>
    <t>Le comptoir et l'arrière du bar sont en bon état.</t>
  </si>
  <si>
    <t>L'offre de bar</t>
  </si>
  <si>
    <t xml:space="preserve">Les cartes et menus sont soignés, attractifs et lisibles (propres et non abîmés; non surchargés ni raturés). Si l'établissement propose des spécialités maison / des plats du jour/ les plats issus de la gastronomie locale/ des plats élaborés à partir de produits locaux / produits frais, il sont valorisés sur la carte.
</t>
  </si>
  <si>
    <t>Il existe une carte de bar.</t>
  </si>
  <si>
    <t>Pas de NM possible si présence d'un bar. L'affichage réglementaire des tarifs ne permet pas de valider le critère.</t>
  </si>
  <si>
    <t>La carte des menus est traduite au moins en une langue étrangère.</t>
  </si>
  <si>
    <t>NM si absence de carte.</t>
  </si>
  <si>
    <t>La carte du bar est soignée et attractive.</t>
  </si>
  <si>
    <t>NM si pas de carte. Prendre en compte également les ardoises, si elles remplacent les cartes (calligraphie, propres et non abîmées, non surchargées ni raturées). La carte donne envie de consommer.</t>
  </si>
  <si>
    <t>Le service du client au bar</t>
  </si>
  <si>
    <t>La tenue corporelle et vestimentaire du personnel de bar est propre et soignée.</t>
  </si>
  <si>
    <t>Le client est spontanément salué par le personnel du bar.</t>
  </si>
  <si>
    <t>NM si absence de personnel de bar.</t>
  </si>
  <si>
    <t>L'accueil est cordial au bar.</t>
  </si>
  <si>
    <t>Comportement souriant, ton aimable, etc.</t>
  </si>
  <si>
    <t xml:space="preserve">Le temps d'attente pour être servi ne dépasse pas 5 minutes ou le barman fait signe au client qu'il l'a vu et qu'il arrive dès qu'il est disponible.
</t>
  </si>
  <si>
    <t>La prise en charge est rapide au bar.</t>
  </si>
  <si>
    <t>Le temps d'attente pour être servi ne dépasse pas 5 minutes ou le barman fait signe au client qu'il l'a vu et qu'il arrive dès qu'il est disponible.</t>
  </si>
  <si>
    <t xml:space="preserve">La vaisselle utilisée (verres, tasses, carafes...) est adaptée, propre et en très bon  état.
</t>
  </si>
  <si>
    <t>Les verres sont adaptés à la boisson servie.</t>
  </si>
  <si>
    <t>Mesuré au moment de l'apéritif si consommé ou sur observation des tables voisines</t>
  </si>
  <si>
    <t>La vaisselle du bar est propre.</t>
  </si>
  <si>
    <t>La vaisselle du bar est en bon état.</t>
  </si>
  <si>
    <t xml:space="preserve">Les boissons alcoolisées sont servies avec des biscuits apéritifs. Un verre  d'eau fraîche est proposé à la commande d'un café.
</t>
  </si>
  <si>
    <t>Les boissons sont servies avec des amuse-bouches.</t>
  </si>
  <si>
    <t>Toutes sortes d'accompagnement, boissons alcoolisées ou pas.</t>
  </si>
  <si>
    <t xml:space="preserve">Leur présentation est soignée et appétissante.
</t>
  </si>
  <si>
    <t>Les boissons sont servies à bonne température.</t>
  </si>
  <si>
    <t xml:space="preserve">Le personnel du bar est constitué d'au moins une personne qualifiée (titulaire au minimum d'un certificat d'aptitude professionnelle "restaurant" ou d'un titre homologué équivalent dans ce domaine de compétence). En cas d'absence de diplôme, l'expérience professionnelle est prise en compte sur la base d'une période de  trois ans.
</t>
  </si>
  <si>
    <t>Le service est assuré avec professionnalisme au bar.</t>
  </si>
  <si>
    <t>Utilisation d'un plateau, verre disposé correctement, etc.</t>
  </si>
  <si>
    <t>Sur déclaratif</t>
  </si>
  <si>
    <t>10 - LE RESTAURANT</t>
  </si>
  <si>
    <t>L'accueil du client au restaurant</t>
  </si>
  <si>
    <t>Le comportement du personnel et/ou la tenue vestimentaire permet une identification aisée à l'arrivée du client au restaurant.</t>
  </si>
  <si>
    <t>Présence d'un badge et/ou comportement actif et/ou prise en charge immédiate et/ou tenue distinctive. L'auditeur contrôle l'item pour l'ensemble de l'équipe.</t>
  </si>
  <si>
    <t>La tenue corporelle et vestimentaire du personnel de restaurant est propre et soignée.</t>
  </si>
  <si>
    <t xml:space="preserve"> L'auditeur contrôle l'item pour l'ensemble de l'équipe. La tenue vestimentaire est cohérente avec le type de restauration.</t>
  </si>
  <si>
    <t xml:space="preserve">Le client est spontanément salué par le personnel à son arrivée dans la salle de restaurant.. </t>
  </si>
  <si>
    <t>L'accueil est cordial à l'arrivée du client au restaurant.</t>
  </si>
  <si>
    <t xml:space="preserve">Comportement souriant, ton aimable, etc. </t>
  </si>
  <si>
    <t>La prise en charge du client au restaurant est efficace. Si le serveur est occupé, il fait un signe de reconnaissance. Il donne priorité à l'accueil des clients par rapport aux autres tâches.</t>
  </si>
  <si>
    <t>Signe, invitation à patienter…</t>
  </si>
  <si>
    <t>La prise en charge est adaptée aux clientèles spécifiques.</t>
  </si>
  <si>
    <t>Si une réservation a été effectuée, elle est vérifiée avec le client.</t>
  </si>
  <si>
    <t>NM si pas de réservation. Vérification du nom, du nombre de personnes, éventuellement le choix de la table (terrasse…).</t>
  </si>
  <si>
    <t xml:space="preserve">Le client est accompagné jusqu'à sa table.
</t>
  </si>
  <si>
    <t>Le client est accompagné jusqu'à sa table.</t>
  </si>
  <si>
    <t xml:space="preserve">La prise de commande est rapide et professionnelle (interrogation sur la cuisson des viandes…).
L'attente entre les plats est gérée. Elle n'excède pas 10 minutes à compter du débarrassage du plat précédent.
Le service des différents convives d'une même table est quasi simultané.
</t>
  </si>
  <si>
    <t>La remise des cartes est effectuée rapidement. La remise des cartes s'accompagne d'un mot présentant les plats du jour , les spécialités…</t>
  </si>
  <si>
    <t>Moins de 5 minutes sauf affluence exceptionnelle. Les plats en rupture sont annoncés spontanément, ainsi que les solutions alternatives.</t>
  </si>
  <si>
    <t>Les cartes et les menus</t>
  </si>
  <si>
    <t>Tous les supports sont acceptés.</t>
  </si>
  <si>
    <t>L'offre de vins est variée et il existe une possibilité de vin au verre.</t>
  </si>
  <si>
    <t>Si l'établissement propose des spécialités maison (entrées, plats ou desserts), ils sont valorisés sur la carte.</t>
  </si>
  <si>
    <t>NM si non existants. La valorisation sur la carte peut être sous forme de : chapitre spécifique, astérisque au regard des plats concernés…</t>
  </si>
  <si>
    <t>Si l'établissement propose des spécialités issues de la gastronomie locale ou élaborés à base de produits locaux (entrées, plats, fromages ou desserts), ils sont valorisés sur la carte.</t>
  </si>
  <si>
    <t>Au moins d'une entrée.</t>
  </si>
  <si>
    <t>La prise de commande</t>
  </si>
  <si>
    <t>La prise de commande est rapide et complète.</t>
  </si>
  <si>
    <t>Interrogation sur la cuisson des viandes, proposition d'une boisson...</t>
  </si>
  <si>
    <t xml:space="preserve">Le personnel connaît parfaitement les produits proposés par le restaurant et est en mesure d'informer (origine des produits, élaboration du plat, produits allergènes...) et de conseiller le client (choix du vin, du plat, …). 
</t>
  </si>
  <si>
    <t xml:space="preserve">Le serveur doit être en mesure de conseiller le client (choix du vin, du plat…). </t>
  </si>
  <si>
    <t xml:space="preserve">Le personnel est attentif au bon déroulement du repas (panière à pain, carafe d'eau).
Le service est soigné.
Les demandes spécifiques du client sont prises en compte (plats végétariens, régime sans sel,  cuisson de la viande, allergies alimentaires …).
</t>
  </si>
  <si>
    <t>Les demandes spécifiques du client sont prises en compte.</t>
  </si>
  <si>
    <t>L'auditeur vérifie le bon respect de la cuisson de la viande. Si absence de viande, l'auditeur formule une demande du type : changement de garniture, temps de préparation, etc.</t>
  </si>
  <si>
    <t>Le serveur remercie le client à la fin de la prise de commande.</t>
  </si>
  <si>
    <t>Le service du client au restaurant</t>
  </si>
  <si>
    <t>Le serveur au restaurant s'assure de la satisfaction du client au moins une fois durant le repas.</t>
  </si>
  <si>
    <t>Mesure sur le service dédié à la table de l'auditeur.</t>
  </si>
  <si>
    <t xml:space="preserve">Le serveur au restaurant est attentif au bon déroulement du repas </t>
  </si>
  <si>
    <t>Mesure sur le service dédié à la table de l'auditeur. Panière à pain, carafe d'eau, si insatisfaction exprimée par la client (table bancale, cuisson, etc.).</t>
  </si>
  <si>
    <t xml:space="preserve">Le personnel souhaite  à l'entrée un "bon appétit" ou une "bonne dégustation" au client.
</t>
  </si>
  <si>
    <t>Le serveur souhaite un "bon appétit" ou une "bonne dégustation" au client.</t>
  </si>
  <si>
    <t>L'attente entre les plats est gérée.</t>
  </si>
  <si>
    <t>Le temps d'attente est laissé à discrétion de l'auditeur. L'auditeur note le temps d'attente si le point est pénalisé.</t>
  </si>
  <si>
    <t>Le service de la boisson au restaurant est adapté.</t>
  </si>
  <si>
    <t>Ouverture correcte de la bouteille. Pour une restauration gastronomique ou équivalente : on fait goûter le vin et on sert le premier verre d'eau. Tolérance pour les autres types de restauration.</t>
  </si>
  <si>
    <t>Le service des différents convives d'une même table est quasi simultané.</t>
  </si>
  <si>
    <t>NM si observation non possible sur les tables voisines.</t>
  </si>
  <si>
    <t xml:space="preserve">Le personnel de cuisine comprend au moins une personne qualifiée (titulaire au minimum d'un certificat d'aptitude professionnelle "cuisine" ou d'un brevet  d'enseignement professionnel option cuisine, ou titulaire du titre de maître-restaurateur).
En cas d'absence de diplôme, l'expérience professionnelle est prise en compte sur la base de trois ans.
</t>
  </si>
  <si>
    <t>Le personnel de cuisine comprend au moins une personne qualifiée.</t>
  </si>
  <si>
    <t>Titulaire au minimum d'un certificat d'aptitude professionnelle "cuisine" ou d'un brevet  d'enseignement professionnel option cuisine, ou titulaire du titre de maître-restaurateur. En cas d'absence de diplôme, l'expérience professionnelle est prise en compte sur la base de trois ans.</t>
  </si>
  <si>
    <t>Le personnel de salle est constitué d'au moins une personne qualifiée (titulaire au minimum d'un certificat d'aptitude professionnelle "restaurant" ou d'un titre homologué équivalent dans ce domaine de compétence). En cas d'absence de diplôme, l'expérience professionnelle est prise en compte sur la base d'une période de  trois ans.</t>
  </si>
  <si>
    <t>Le personnel de salle est constitué d'au moins une personne qualifiée.</t>
  </si>
  <si>
    <t>Titulaire au minimum d'un certificat d'aptitude professionnelle "restaurant" ou d'un titre homologué équivalent dans ce domaine de compétence. En cas d'absence de diplôme, l'expérience professionnelle est prise en compte sur la base d'une période de  trois ans.</t>
  </si>
  <si>
    <t>Le client est remercié et salué au moment de son départ.</t>
  </si>
  <si>
    <t>L'aspect général de la salle de restaurant</t>
  </si>
  <si>
    <t xml:space="preserve">La salle de restauration est décorée et aménagée de manière à la rendre accueillante (mobilier homogène et confortable, absence d'odeurs désagréables et ventilation  suffisante…).
</t>
  </si>
  <si>
    <t xml:space="preserve">L'aspect général de la salle de restaurant est accueillant. </t>
  </si>
  <si>
    <t>La décoration et l'ameublement de la salle de restaurant sont harmonieux.</t>
  </si>
  <si>
    <t xml:space="preserve">Impression générale sur la salle de restaurant. Homogénéité dans le style de la décoration et de l'ameublement. </t>
  </si>
  <si>
    <t>La décoration de la salle de restaurant est au goût du jour</t>
  </si>
  <si>
    <t>La salle de restaurant est aménagée de manière confortable.</t>
  </si>
  <si>
    <t xml:space="preserve">Assises confortables, largeur des tables adaptée au nombre de convives présents. Stabilité du mobilier (tables et chaises) </t>
  </si>
  <si>
    <t xml:space="preserve">L'aménagement de l'espace permet une bonne gestion de l'acoustique.
</t>
  </si>
  <si>
    <t>La salle de restaurant ne souffre pas de nuisances sonores internes : bruits de cuisine, bruits de porte</t>
  </si>
  <si>
    <t>La salle de restaurant ne souffre pas de nuisances sonores externes : bruits de circulation (voitures, trains...)</t>
  </si>
  <si>
    <t xml:space="preserve">Les revêtements muraux, sols et plafonds de la salle de restauration et le mobilier (exemples: tables, chaises, fauteuils, consoles, guéridon…) sont propres et en très bon état.
</t>
  </si>
  <si>
    <t>Les revêtements et les équipements de la salle de restaurant sont propres.</t>
  </si>
  <si>
    <t>Contrôle également des murs, plafonds, sols, portes, fenêtres, rideaux et/ou voilages.</t>
  </si>
  <si>
    <t>Les revêtements et les équipements de la salle de restaurant sont en bon état.</t>
  </si>
  <si>
    <t>Le mobilier de la salle de restaurant est propre.</t>
  </si>
  <si>
    <t>Prendre en compte : tables, chaises, fauteuils, consoles, guéridon, buffet, vaisselier…</t>
  </si>
  <si>
    <t>Le mobilier de la salle de restaurant est en bon état.</t>
  </si>
  <si>
    <t xml:space="preserve">L'espacement des tables doit être suffisant pour assurer le confort du client (ne pas être gêné par la discussion du voisin, circuler sans gêner les autres clients…).
</t>
  </si>
  <si>
    <t>L'espacement des tables préserve le confort du client.</t>
  </si>
  <si>
    <t>Circulation aisée sans gêner les autres clients en se levant. L'intimité de chacune des tables est préservée.</t>
  </si>
  <si>
    <t>La mise en place de la table au restaurant</t>
  </si>
  <si>
    <t xml:space="preserve">La mise en place de la table est faite avec goût, avec des éléments propres, en très bon état et non dépareillés.
(exemples: nappe, sets, serviettes, couverts, verres, assiettes, ménagères...).
</t>
  </si>
  <si>
    <t>La mise en place de la table est harmonieuse.</t>
  </si>
  <si>
    <t>Harmonie des couleurs, des matériaux en accord avec la catégorie de l'établissement. Absence d'éléments dépareillés.</t>
  </si>
  <si>
    <t>La mise en place de la verrerie est adaptée à la consommation du client.</t>
  </si>
  <si>
    <t>Le second n'est pas nécessairement sur table. Il est apporté à table en fonction de la commande du client.</t>
  </si>
  <si>
    <t>Le nappage et les serviettes sont propres.</t>
  </si>
  <si>
    <t>Tolérance sur la présence de sets et des serviettes en papier en fonction du type de restauration. Si serviette en papier, elle ne se déchire pas facilement.</t>
  </si>
  <si>
    <t>Le nappage et les serviettes sont en bon état</t>
  </si>
  <si>
    <t>La mise en place de la table est constituée d'éléments propres.</t>
  </si>
  <si>
    <t>Prendre en compte : couverts, verres, assiettes, ménagères. Si existante, l'auditeur évalue également la terrasse.</t>
  </si>
  <si>
    <t>La mise en place de la table est constituée d'éléments en bon état.</t>
  </si>
  <si>
    <t>Le service de l'apéritif</t>
  </si>
  <si>
    <t>L'apéritif est servi avec des amuse-bouches.</t>
  </si>
  <si>
    <t>NM si pas de consommation d'apéritif. Toutes sortes d'accompagnement, boissons alcoolisées ou pas.</t>
  </si>
  <si>
    <t>Mesure au moment de l'apéritif si consommé ou sur observation des tables voisines</t>
  </si>
  <si>
    <t>Le service de l'apéritif intervient rapidement après la prise de commande.</t>
  </si>
  <si>
    <t>Moins de 5 minutes.</t>
  </si>
  <si>
    <t>Leur présentation est soignée et appétissante.</t>
  </si>
  <si>
    <t>L'entrée</t>
  </si>
  <si>
    <t>La présentation de l'entrée est harmonieuse et appétissante.</t>
  </si>
  <si>
    <t>NM si pas d'entrée consommée. Peut être observé sur les tables voisines.</t>
  </si>
  <si>
    <t>Les quantités de l'entrée sont bien proportionnées.</t>
  </si>
  <si>
    <t>NM si pas d'entrée consommée. Constat de l'équilibre entre la garniture (si existante) et l'entrée.</t>
  </si>
  <si>
    <t>L'entrée est servie à bonne température.</t>
  </si>
  <si>
    <t>NM si pas d'entrée consommée.</t>
  </si>
  <si>
    <t>L'entrée est savoureuse.</t>
  </si>
  <si>
    <t>NM si pas d'entrée consommée. Les saveurs sont identifiables.</t>
  </si>
  <si>
    <t>Le plat principal</t>
  </si>
  <si>
    <t>La présentation du plat est harmonieuse et appétissante.</t>
  </si>
  <si>
    <t>Les quantités du plat sont bien proportionnées.</t>
  </si>
  <si>
    <t>Constat de l'équilibre entre la garniture et le plat.</t>
  </si>
  <si>
    <t>Le plat est servi à bonne température.</t>
  </si>
  <si>
    <t>Le plat est savoureux.</t>
  </si>
  <si>
    <t>Les saveurs sont identifiables.</t>
  </si>
  <si>
    <t>Le fromage, le dessert</t>
  </si>
  <si>
    <t>La présentation du dessert et/ou du fromage est appétissante.</t>
  </si>
  <si>
    <t>Les quantités du dessert et/ou du fromage sont bien proportionnées.</t>
  </si>
  <si>
    <t>Constat de l'équilibre entre la garniture et le dessert.</t>
  </si>
  <si>
    <t>Le dessert et/ou les fromages sont servis à bonne température.</t>
  </si>
  <si>
    <t>Le dessert et/ou les fromages sont savoureux. Les fromages servis sont affinés.</t>
  </si>
  <si>
    <t>La boisson chaude en fin de repas</t>
  </si>
  <si>
    <t xml:space="preserve">Un minimum de choix pour les boissons chaudes est possible en fin de repas. </t>
  </si>
  <si>
    <t>La boisson (café, infusion…) est de bon goût et servie chaude.</t>
  </si>
  <si>
    <t>NM si pas de café ou d'infusion consommés.</t>
  </si>
  <si>
    <t>Le café est servi avec un accompagnement.</t>
  </si>
  <si>
    <t>NM si pas de café ou d'infusion consommés. Peut être observé sur les tables voisines.</t>
  </si>
  <si>
    <t>11 - LE PETIT DEJEUNER</t>
  </si>
  <si>
    <t>L'organisation du petit déjeuner</t>
  </si>
  <si>
    <t>Si présence d'un service de petit déjeuner en chambre, il est composé à minima d'un choix de boissons chaudes, d'une boisson froide, d'une viennoiserie, une tartine, de beurre et de confitures.</t>
  </si>
  <si>
    <t>Tolérance sur boisson froide.</t>
  </si>
  <si>
    <t>L'amplitude du petit déjeuner est d'au moins 3 heures.</t>
  </si>
  <si>
    <t>Cela doit être indiqué dans le livret d'accueil.</t>
  </si>
  <si>
    <t>La salle de petit déjeuner</t>
  </si>
  <si>
    <t xml:space="preserve">Le petit-déjeuner est servi en salle dans un espace dédié ou dans la salle de restauration.
La salle, le mobilier et la vaisselle sont propres, en très bon état et harmonisés.
</t>
  </si>
  <si>
    <t>L'ambiance de la salle de petit déjeuner est accueillante.</t>
  </si>
  <si>
    <t>NM si salle de petit déjeuner commune avec celle du restaurant.</t>
  </si>
  <si>
    <t>La décoration et l'ameublement de la salle de petit-déjeuner sont harmonieux.</t>
  </si>
  <si>
    <t xml:space="preserve">NM si salle de petit déjeuner commune avec celle du restaurant. Impression générale sur la salle de petit-déjeuner. Homogénéité dans le style de la décoration et de l'ameublement. </t>
  </si>
  <si>
    <t>Les revêtements et les équipements de la salle de petit-déjeuner sont propres.</t>
  </si>
  <si>
    <t>NM si salle de petit déjeuner commune avec celle du restaurant. Contrôle des murs, plafonds, sols, portes, fenêtres, rideaux et/ou voilages.</t>
  </si>
  <si>
    <t>Le mobilier de la salle de petit déjeuner est propre.</t>
  </si>
  <si>
    <t>Le mobilier de la salle de petit déjeuner est en bon état.</t>
  </si>
  <si>
    <t>La vaisselle et les couverts du petit déjeuner ne sont pas dépareillés.</t>
  </si>
  <si>
    <t>Prise en compte de la vaisselle et des couverts présents sur la table et sur le buffet (si existant).</t>
  </si>
  <si>
    <t>La vaisselle et les couverts du petit déjeuner sont propres.</t>
  </si>
  <si>
    <t>La vaisselle et les couverts du petit déjeuner sont en bon état.</t>
  </si>
  <si>
    <t>La salle de petit déjeuner ne souffre pas de nuisances sonores internes ou externes.</t>
  </si>
  <si>
    <t>Bruits de cuisine, bruits de porte</t>
  </si>
  <si>
    <t>Le service du client</t>
  </si>
  <si>
    <t>La tenue corporelle et vestimentaire de l'ensemble de l'équipe du petit déjeuner est propre et soignée.</t>
  </si>
  <si>
    <t>L'accueil est cordial au petit déjeuner.</t>
  </si>
  <si>
    <t xml:space="preserve">Comportement souriant, ton aimable, etc. Si le serveur est momentanément occupé, il vient ensuite saluer les nouveaux clients présents. </t>
  </si>
  <si>
    <t>Le personnel au petit déjeuner est attentif aux besoins de la clientèle.</t>
  </si>
  <si>
    <t>Si présence d'un buffet au petit déjeuner, le personnel est attentif au bon réapprovisionnement du buffet.</t>
  </si>
  <si>
    <t xml:space="preserve">NM si petit déjeuner continental. </t>
  </si>
  <si>
    <t>Le personnel du petit déjeuner est attentif au débarrassage des tables.</t>
  </si>
  <si>
    <t>Le client est remercié et salué au moment de son départ de la salle de petit déjeuner.</t>
  </si>
  <si>
    <t>Tolérance si le serveur est momentanément occupé ou pas présent. Salutations par un "bonne journée madame, bonne journée monsieur, bonne journée messieurs dames, etc."</t>
  </si>
  <si>
    <t>Les produits du petit déjeuner</t>
  </si>
  <si>
    <t xml:space="preserve">Les produits sont de qualité, et servis à une température adéquate pour leur consommation (jus de fruits servis frais, boissons chaudes mais non brûlantes…).
</t>
  </si>
  <si>
    <t>Les produits du petit déjeuner sont proposés à bonne température.</t>
  </si>
  <si>
    <t>Pas de NM possible. Si buffet, partie réfrigérée en bon état de fonctionnement.</t>
  </si>
  <si>
    <t xml:space="preserve">Si un buffet est proposé, celui-ci est bien présenté, suffisamment et régulièrement approvisionné. Il est varié ( viennoiseries, céréales, yaourts, pain, beurre, confiture, miel, boissons chaudes et froides, charcuterie, fromages, œufs...).
</t>
  </si>
  <si>
    <t>A minima, le petit déjeuner est composé d'un choix de boissons chaudes, d'un jus de fruits, de pain, de viennoiseries, de beurre, de confitures.</t>
  </si>
  <si>
    <t>Au moins deux viennoiseries si le petit déjeuner est présenté sous forme continentale.</t>
  </si>
  <si>
    <t>Au moins 3 produits viennent compléter l'offre de petit déjeuner.</t>
  </si>
  <si>
    <t>Détail des gammes : 2ème jus de fruits, fruits frais, charcuterie, plat chaud, produit lacté, céréales, fromages, fruits secs ou compote, produits allégés. Si petit déjeuner continental présence d'une carte visible par le client pour cet item.</t>
  </si>
  <si>
    <t>La présentation du petit déjeuner est attractive.</t>
  </si>
  <si>
    <t>Pas de NM possible. Mesure du buffet ou du plateau de petit déjeuner continental.</t>
  </si>
  <si>
    <t>Si buffet au petit déjeuner, les différents pôles sont bien différenciés.</t>
  </si>
  <si>
    <t>NM si pas de buffet.</t>
  </si>
  <si>
    <t>12 - LE SUIVI DE LA QUALITE ET LA FIDELISATION DU CLIENT</t>
  </si>
  <si>
    <t>Le suivi de l'e-réputation</t>
  </si>
  <si>
    <t xml:space="preserve">Un correspondant qualité est identifié :  suivi des réclamations, centralisation des enquêtes de satisfaction, suivi des actions correctives.
Une attention particulière est portée aux sites internet d'opinion: l'établissement assure un suivi* de son e-réputation.
</t>
  </si>
  <si>
    <t>L'établissement prend connaissance des avis des consommateurs sur au moins 2 sites.</t>
  </si>
  <si>
    <t>L'établissement a mis en place un système d'alerte pour être informé des avis de consommateurs.</t>
  </si>
  <si>
    <t>Pas de NM possible.</t>
  </si>
  <si>
    <t>L'établissement exerce son droit de réponse aux avis de consommateurs</t>
  </si>
  <si>
    <t>La réponse apportée par l'établissement est constructive.</t>
  </si>
  <si>
    <t>Le suivi des questionnaires de satisfaction</t>
  </si>
  <si>
    <t>A la fin de la prestation, le personnel  interroge oralement le client sur sa satisfaction et l'incite à remplir le questionnaire de satisfaction sur place ou sur le site internet.</t>
  </si>
  <si>
    <t>Le suivi de la satisfaction du client est effectué avant le règlement de la facture.</t>
  </si>
  <si>
    <t>Le questionnaire de satisfaction est joint avec la note ou il est à disposition dans un lieu de passage de l'établissement.</t>
  </si>
  <si>
    <t>Le questionnaire de satisfaction est bilingue, ou des questionnaires traduits dans des langues différentes sont disponibles.</t>
  </si>
  <si>
    <t>Le questionnaire de satisfaction est traduit dans une langue étrangère.</t>
  </si>
  <si>
    <t>Item noté NM si adhésion.</t>
  </si>
  <si>
    <t>Le traitement et l'analyse des questionnaires de satisfaction sont réguliers et conformes aux exigences Qualité Tourisme™* et au dossier de candidature du délégataire.</t>
  </si>
  <si>
    <t>L'établissement apporte une réponse aux enquêtes de satisfaction mentionnant une insatisfaction notable et la traite comme une réclamation.</t>
  </si>
  <si>
    <t>Pas de NM possible. L'établissement contacte le client qui mentionne une insatisfaction notable dans son questionnaire de satisfaction.</t>
  </si>
  <si>
    <t>Un correspondant qualité est identifié :  suivi des réclamations, centralisation des enquêtes de satisfaction, suivi des actions correctives.
Une attention particulière est portée aux sites internet d'opinion: l'établissement assure un suivi* de son e-réputation.</t>
  </si>
  <si>
    <t>Les questionnaires et les enquêtes de satisfaction sont archivés.</t>
  </si>
  <si>
    <t>Item noté NM si la gestion est centralisée par le réseau délégataire.</t>
  </si>
  <si>
    <t xml:space="preserve">Si un plan d'actions a été établi lors du pré-audit ou de l'audit précédent, celui-ci a été complété. </t>
  </si>
  <si>
    <t>Le suivi des réclamations</t>
  </si>
  <si>
    <t>L'établissement est doté d'un système de collecte et de traitement des réclamations reçues*. Le traitement est régulier, les réponses sont transmises rapidement, conformément aux exigences Qualité Tourisme™ et au dossier de candidature du délégataire.</t>
  </si>
  <si>
    <t xml:space="preserve">Pas de NM possible. A minima, la procédure précise qui répond aux réclamations, sous quel délai de réponse et où sont archivées les réclamations. </t>
  </si>
  <si>
    <t>L’établissement archive l'ensemble des réclamations dans un classeur dédié avec un tableau de suivi.</t>
  </si>
  <si>
    <t>Pas de NM possible. Ce courrier type permet de répondre immédiatement à une réclamation formulée par mail et laisse le temps de faire les recherches si nécessaire.</t>
  </si>
  <si>
    <t>Les réponses aux réclamations sont personnalisées et constructives.</t>
  </si>
  <si>
    <t>Pas de NM possible. La réponse marque la prise en compte de la réclamation, fait preuve d'empathie, clarifie les circonstances et apporte une solution.</t>
  </si>
  <si>
    <t>Analyse de l'écoute client</t>
  </si>
  <si>
    <t>Pas de NM possible. Identification en amont de la visite mystère.</t>
  </si>
  <si>
    <t>13 - LE DEVELOPPEMENT DURABLE</t>
  </si>
  <si>
    <t>La sensibilisation</t>
  </si>
  <si>
    <t>La thématique développement durable est automatiquement validée si l'établissement dispose de l'écolabel Européen.</t>
  </si>
  <si>
    <t>L'établissement a sensibilisé son personnel à l'accueil des personnes en situation de handicap.</t>
  </si>
  <si>
    <t xml:space="preserve">Mise en place du tri sélectif lorsqu'il existe dans la commune: - le tri sélectif est organisé: emballages/verre/piles, 
- le personnel pratique le tri sélectif (formation, note interne, affichage…). Les clients sont incités à trier les déchets dans les parties communes et dans les locaux privés (affichage). 
Mise en place d'au moins une mesure* permettant de gérer et de réduire la production de déchets, notamment: - utilisation de piles rechargeables, autant que possible, - les produits d'accueil et de consommation recyclables, et/ou réemployables et en format collectif sont privilégiés aux produits jetables et aux doses individuelles, - les formats collectifs des contenants des boissons sont  privilégiés aux format individuels ( aluminium /plastique), - autres mesures.
</t>
  </si>
  <si>
    <t>Le personnel a été sensibilisé au tri des déchets.</t>
  </si>
  <si>
    <r>
      <t xml:space="preserve">Mise en place d'au moins deux mesures* de réduction de la consommation énergétique et/ou de la consommation de l'eau, notamment : 
- détecteurs de mouvements/ minuterie/cellule photo électrique, - coupe circuit général </t>
    </r>
    <r>
      <rPr>
        <i/>
        <sz val="9"/>
        <rFont val="Calibri"/>
        <family val="2"/>
      </rPr>
      <t>dans chacune des chambres</t>
    </r>
    <r>
      <rPr>
        <sz val="9"/>
        <rFont val="Calibri"/>
        <family val="2"/>
      </rPr>
      <t xml:space="preserve">, contrôle automatique du chauffage/climatisation, - isolation performante : mise en place de double vitrage, - réducteurs de débit sur les douches/robinets, - chasses d’eau à double débit, - arroseurs goutte à goutte / arrosage en dehors des heures les plus chaudes.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 produits écocertifiés, autant que possible,
- favorise les produits réemployables et recyclables (ex: gobelets lavables).
Le personnel est sensibilisé/formé à la gestion économe de l'eau et de l'énergie (formation, note interne, affichage…).
Les consommations d'eau et d'énergie sont mesurées et enregistrées (mensuellement, annuellement…), 
et les pics de consommation analysés.
</t>
    </r>
  </si>
  <si>
    <t>Le personnel est sensibilisé à la gestion économe de l'eau et de l'énergie.</t>
  </si>
  <si>
    <t>La prise en compte de l'environnement</t>
  </si>
  <si>
    <t xml:space="preserve">Mise en place du tri sélectif lorsqu'il existe dans la commune:
- le tri sélectif est organisé: emballages/verre/piles, 
- le personnel pratique le tri sélectif (formation, note interne, affichage…). Les clients sont incités à trier les déchets dans les parties communes et dans les locaux privés (affichage).
Mise en place d'au moins une mesure* permettant de gérer et de réduire la production de déchets, notamment:
- utilisation de piles rechargeables, autant que possible,
- les produits d'accueil et de consommation recyclables, et/ou réemployables et en format collectif sont privilégiés aux produits jetables et aux doses individuelles,
- les formats collectifs des contenants des boissons sont  privilégiés aux format individuels ( aluminium /plastique),
- autres mesures.
</t>
  </si>
  <si>
    <t>Le tri sélectif est mis en place dans l'établissement.</t>
  </si>
  <si>
    <t>Constat Visuel</t>
  </si>
  <si>
    <t>L'établissement a mis en place au moins une mesure visant à réduire la production de déchets.</t>
  </si>
  <si>
    <r>
      <t xml:space="preserve">Mise en place d'au moins deux mesures* de réduction de la consommation énergétique et/ou de la consommation de l'eau, notamment : 
- détecteurs de mouvements/ minuterie/cellule photo électrique, - coupe circuit général </t>
    </r>
    <r>
      <rPr>
        <i/>
        <sz val="9"/>
        <rFont val="Calibri"/>
        <family val="2"/>
      </rPr>
      <t>dans chacune des chambres</t>
    </r>
    <r>
      <rPr>
        <sz val="9"/>
        <rFont val="Calibri"/>
        <family val="2"/>
      </rPr>
      <t xml:space="preserve">, contrôle automatique du chauffage/climatisation,- isolation performante : mise en place de double vitrage,- réducteurs de débit sur les douches/robinets, - chasses d’eau à double débit,
- arroseurs goutte à goutte / arrosage en dehors des heures les plus chaudes.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produits écocertifiés, autant que possible,- favorise les produits réemployables et recyclables (ex: gobelets lavables).
Le personnel est sensibilisé/formé à la gestion économe de l'eau et de l'énergie (formation, note interne, affichage…).
Les consommations d'eau et d'énergie sont mesurées et enregistrées (mensuellement, annuellement…), 
et les pics de consommation analysés.
</t>
    </r>
  </si>
  <si>
    <t>L'établissement a mis en place au moins trois mesures visant à réduire la consommation énergétique et/ou eau.</t>
  </si>
  <si>
    <r>
      <t xml:space="preserve">Mise en place d'au moins deux mesures* de réduction de la consommation énergétique et/ou de la consommation de l'eau, notamment : 
- détecteurs de mouvements/ minuterie/cellule photo électrique, 
- coupe circuit général </t>
    </r>
    <r>
      <rPr>
        <i/>
        <sz val="9"/>
        <rFont val="Calibri"/>
        <family val="2"/>
      </rPr>
      <t>dans chacune des chambres</t>
    </r>
    <r>
      <rPr>
        <sz val="9"/>
        <rFont val="Calibri"/>
        <family val="2"/>
      </rPr>
      <t xml:space="preserve">, contrôle automatique du chauffage/climatisation,
- isolation performante : mise en place de double vitrage,
- réducteurs de débit sur les douches/robinets, 
- chasses d’eau à double débit,
- arroseurs goutte à goutte / arrosage en dehors des heures les plus chaudes.
L'établissement favorise une politique d'achat* pour des produits présentant une faible nocivité pour l'environnement: 
- ampoules basse-consommation de classe énergétique A, 
- serviettes en coton  non blanchies au chlore, serviettes en papier contenant 30% de matières recyclées, 
- papier recyclé,
- produits écocertifiés, autant que possible,
- favorise les produits réemployables et recyclables (ex: gobelets lavables).
Le personnel est sensibilisé/formé à la gestion économe de l'eau et de l'énergie (formation, note interne, affichage…).
Les consommations d'eau et d'énergie sont mesurées et enregistrées (mensuellement, annuellement…), 
et les pics de consommation analysés.
</t>
    </r>
  </si>
  <si>
    <t xml:space="preserve">L'établissement utilise au moins deux produits présentant un faible impact sur l'environnement. </t>
  </si>
  <si>
    <t xml:space="preserve">L'établissement informe ses clients sur ses engagements en matière de développement durable, notamment sur les pratiques visant :
- à économiser l'eau,
- à économiser l'énergie et à l'utiliser de façon rationnelle,
- à la gestion des déchets.
Les clients  sont incités par des affichages à participer à la politique mise en œuvre par l'établissement.
</t>
  </si>
  <si>
    <t>Présence d'une information présentant les actions de l'établissement en faveur de l'environnement.</t>
  </si>
  <si>
    <t>Présence dans la salle de bains d'un affichage invitant les clients à appliquer la politique établie par l'établissement.</t>
  </si>
  <si>
    <t>L'établissement a prévu de mettre en place une mesure supplémentaire* (réduction consommation énergie /eau/production déchet) dans les trois années, dans le cadre de ses travaux de rénovation ou de gestion environnementale.</t>
  </si>
  <si>
    <t>L’établissement a prévu de mettre au moins une mesure supplémentaire dans les 3 ans à venir</t>
  </si>
  <si>
    <t>Les aspects sociaux</t>
  </si>
  <si>
    <t>La valorisation de la région</t>
  </si>
  <si>
    <t xml:space="preserve">L'établissement est intégré à l'économie locale*et le fait savoir au client :
- en proposant des produits issus de la production régionale ou de la production de produits locaux de saison,
- en favorisant les circuits courts - rayon de 160km- (tenue à jour d'une liste des prestataires locaux et des contrats durables). 
</t>
  </si>
  <si>
    <t>L'établissement privilégie des produits issus de la production locale.</t>
  </si>
  <si>
    <t>Miel, confiture, charcuterie, fromage d'un producteur local. Présence sur le buffet du petit déjeuner. Autres exemples : confiseries en cadeau de bienvenue, produits d'accueil, etc.</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</si>
  <si>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</si>
  <si>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L'établissement valorise les activités permettant la découverte de la région et des richesses locales (ou le cas échéant, dans le cadre de relations privilégiées avec un autre prestataire). Par exemple: patrimoine culturel, naturel et bâti, excursions, activités sportives, évènements culturels et animations locales, visites d'entreprises locales (artisanat local, et production locale). 
Cette promotion se fait par le biais: 
-  de bornes interactives ou 
- d'un accès internet (sites pré-enregistrés) ou 
- d'un point information : classeur/présentoir.
Une carte du territoire est affichée ou accessible  pour présenter les points d'intérêt touristiques.</t>
  </si>
  <si>
    <t>Exemples : carte de la région affichée dans l'établissement, rappel de l'identité régionale sur la carte de restaurant (texte de présentation, photos, etc.), rappel de la région dans la décoration (photos, objets), présence d'ouvrages sur la région, etc.</t>
  </si>
  <si>
    <t xml:space="preserve">Le personnel a une bonne connaissance:
-  de la région et en fait une présentation valorisante,
- des attractions touristiques locales.
</t>
  </si>
  <si>
    <t>Le personnel peut conseiller le client pour des visites ou des activités touristiques.</t>
  </si>
  <si>
    <t xml:space="preserve">Le personnel est en mesure d'orienter le client vers d'autres prestataires de services* (loueurs de vélos, guides, restaurateurs, taxis, activités sportives, associations de protection et de valorisation du patrimoine  …),  prioritairement vers d'autres prestataires Qualité Tourisme™ ( fichier fourni par le réseau délégataire). 
Le professionnel a mis en place des relations privilégiées (hébergement, restauration, autres activités…) pour faciliter le séjour de ses clients.
Le prestataire est en mesure d'indiquer les services de proximité: poste, banque, médecin, dentiste, commerce, bureau de change… .
</t>
  </si>
  <si>
    <t>Les coordonnées et les horaires des services de proximité peuvent être communiqués au client.</t>
  </si>
  <si>
    <t>Présence d'un document sur l'établissement.</t>
  </si>
  <si>
    <t>L'exploitant a noué des relations partenariales avec d'autres prestataires pour proposer leurs services à ses clients : lieux de visite, taxis, activités…</t>
  </si>
  <si>
    <t>Présence d'un document sur l'établissement rassemblant les coordonnées des partenaires.</t>
  </si>
  <si>
    <t>Présence d'une documentation touristique en langue étrangère.</t>
  </si>
  <si>
    <t>Dans le cadre de démarches territoriales uniquement</t>
  </si>
  <si>
    <t>TAUX DE CONFORMITE QUALITE TOURISME 
SANS PONDERATION PAR FAMILLE</t>
  </si>
  <si>
    <t>Non Mesuré</t>
  </si>
  <si>
    <t>TAUX DE CONFORMITE QUALITE TOURISME PONDERE</t>
  </si>
  <si>
    <t>CONTRÔLE</t>
  </si>
  <si>
    <t>SYNTHESE</t>
  </si>
  <si>
    <t>R/NR</t>
  </si>
  <si>
    <t>Action mise en place</t>
  </si>
  <si>
    <t>Preuve</t>
  </si>
  <si>
    <t>Type de constat</t>
  </si>
  <si>
    <t>NM si absence de site internet et/ou si audit d'adhésion. Dans le cadre d’une démarche territoriale, auditer également la présence du logo territorial le cas échéant (PACA, Franche-Comté, Normandie, Sud de France).</t>
  </si>
  <si>
    <t>NM en cas d'adhésion et NM si absence de site internet. Dans le cadre d’une démarche territoriale, auditer également la présence d'un lien vers le dispositif Qualité Territorial  le cas échéant (PACA, Franche-Comté, Normandie, Sud de France).</t>
  </si>
  <si>
    <t>Si méconnaissance ou impossibilité de réponse, l'aide peut être sollicitée auprès d'un autre membre du personnel. L'auditeur pose au moins une question sur l'origine ou la confection d'un plat, sur les vins proposés en favorisant les produits locaux/ plats de la gastronomie locale</t>
  </si>
  <si>
    <t>Mode de contrôle</t>
  </si>
  <si>
    <t>NM en cas d'adhésion. Dans le cadre d’une démarche territoriale, auditer présence du logo territorial le cas échéant (PACA, Franche-Comté, Normandie, Sud de France)</t>
  </si>
  <si>
    <t>Le site Internet est consultable sur smartphone et/ou tablette</t>
  </si>
  <si>
    <t>NM si pas de site Internet. Une tolérance est accordée pour les menus et plats non traduits.  La langue étrangère correspond au bassin touristique émetteur</t>
  </si>
  <si>
    <t>Le site internet est traduit dans une deuxième langue étrangère.</t>
  </si>
  <si>
    <t>3 - LA RESERVATION TELEPHONIQUE - LA DEMANDE D'INFORMATIONS</t>
  </si>
  <si>
    <t>Bonus - Indiquer NM si non vérifié</t>
  </si>
  <si>
    <t>Le parking, la terrasse et les extérieurs privatifs (si existants)</t>
  </si>
  <si>
    <t>Les informations à traduire sont : Type de chambres, tarifs / prix des services, horaires, moyens de paiement acceptés. La langue étrangère correspond au bassin touristique émetteur.</t>
  </si>
  <si>
    <t>Les affichages extérieurs sont traduits en au moins une langue étrangère.</t>
  </si>
  <si>
    <t>Bonus - Indiquer NM si non vérifié. Observation lors de la visite et par rapport à la mesure sur l'accueil téléphonique dans une langue étrangère correspondant au bassin touristique émetteur.</t>
  </si>
  <si>
    <t>L'établissement accepte au moins deux moyens de paiement.</t>
  </si>
  <si>
    <t>Les affichages intérieurs des services et équipements complémentaire dans une deuxième langue étrangère.</t>
  </si>
  <si>
    <t>La carte de bar est traduite dans au moins une langue étrangère</t>
  </si>
  <si>
    <t>La carte de bar est traduite dans une deuxième langue étrangère</t>
  </si>
  <si>
    <t>La langue étrangère correspond au bassin touristique émetteur</t>
  </si>
  <si>
    <t>La carte des menus est traduite dans une deuxième langue étrangère.</t>
  </si>
  <si>
    <t>NM si non observé. Réactivité par rapport à la clientèle familiale, clientèle en situation de handicap, etc.</t>
  </si>
  <si>
    <t>Le questionnaire de satisfaction est traduit dans une deuxième langue étrangère.</t>
  </si>
  <si>
    <t>Bonus- NM si non vérifié</t>
  </si>
  <si>
    <t xml:space="preserve">Fréquentation globale + profil (indiv/groupes) + provenance </t>
  </si>
  <si>
    <t>L'établissement a sensibilisé son personnel à l'accueil des personnes en situation de handicap : déficientes visuelles, auditives, mentales, et personnes à mobilité réduite (existence d'un support de sensibilisation signé du personnel).
Cet ENQ est validé si le prestataire est labellisé "Tourisme et Handicap" pour au moins deux handicaps.</t>
  </si>
  <si>
    <t>Critère validé si labellisé tourisme et handicap</t>
  </si>
  <si>
    <t>L'établissement a mis en place une action de valorisation du territoire</t>
  </si>
  <si>
    <t>Présence d'un point d'informations touristiques locales</t>
  </si>
  <si>
    <t>Tolérance sur la forme du support (classeur, présentoir, tablette, borne interactive)</t>
  </si>
  <si>
    <t>Dispositions de management</t>
  </si>
  <si>
    <t>Il y a une identification des besoins de formation et des compétences.</t>
  </si>
  <si>
    <t>Le personnel est informé de la démarche qualité.</t>
  </si>
  <si>
    <t>NM possible si moins de 5 employés. L'auditeur interroge le gestionnaire du site afin de s'assurer que le personnel a été informé à la démarche qualité.</t>
  </si>
  <si>
    <t>NM possible si moins de 5 employés.</t>
  </si>
  <si>
    <t xml:space="preserve">NM possible si moins de 5 employés. </t>
  </si>
  <si>
    <t>Il y a une réunion de présentation de la saison et une réunion de bilan.</t>
  </si>
  <si>
    <t>NM possible si moins de 5 employés. L'auditeur interroge le gestionnaire du site et les employés afin de s'assurer qu'une réunion de présentation de la saison et une réunion de bilan ont bien été réalisées</t>
  </si>
  <si>
    <t xml:space="preserve">Le personnel de l'établissement a une bonne connaissance de 
        - de l'entreprise,
        - du poste auquel il est  affecté,
        - de la démarche qualité,
        - des engagements en matière de développement durable.
</t>
  </si>
  <si>
    <t>Il est remis un livret d'accueil aux nouveaux embauchés. Ce livret présente les principales caractéristiques de l'entreprise et son environnement proche.</t>
  </si>
  <si>
    <t>Un plan de nettoyage et de maintenance est mis en œuvre dans l'établissement</t>
  </si>
  <si>
    <t>Un plan d'action relatif à la démarche qualité est mis en place annuellement.</t>
  </si>
  <si>
    <t>Bonus noter NM si non vérifié</t>
  </si>
  <si>
    <t xml:space="preserve">L'établissement a une connaissance fine de ses clientèles </t>
  </si>
  <si>
    <t>Si existant, le site participe à l'alimentation du système d'information touristique local</t>
  </si>
  <si>
    <t>L'outil de communication contient les informations suivantes : la catégorie hôtelière, le confort des chambres, le type de restauration, les services de l'hôtel, les tarifs des chambres et les moyens de paiement acceptés, accueil des personnes en situation de handicap.</t>
  </si>
  <si>
    <t>Présence de note de sensibilisation et d'une preuve de diffusion (émargement lors d'une réunion, mail de diffusion). Validé si Ecolabellisé</t>
  </si>
  <si>
    <t>Au minimum : emballage, piles, verres… ET communiqué par affichage (carte, circulations…). NM si pas de tri organisé par la commune. Le tri sélectif est effectué par le personnel. Validé si Ecolabellisé</t>
  </si>
  <si>
    <t>Utilisation de piles rechargeables (télécommandes), utilisation produits d'accueil non jetables, réduction de la consommation de papier (utilisation recto-verso), compostage des déchets organiques, etc. Validé si Ecolabellisé</t>
  </si>
  <si>
    <t>Exemples de mesures : ampoules basse consommation, utilisation de papier recyclé, utilisation écocertifiée / écolabellisée, suivi et analyse des consommations d'eau et d'énergie, présence de double vitrage, robinets équipés de mitigeurs et de réducteurs de débit ou de cellule, présence de chasses d'eau à double volume, etc. Validé si Ecolabellisé</t>
  </si>
  <si>
    <t>Gestion économe du linge sur les longs séjours. Validé si Ecolabellisé</t>
  </si>
  <si>
    <t>Exemples de mesures : détecteurs de mouvements / minuterie / cellule photo électrique, coupe circuit général dans chacune des chambres, contrôle automatique du chauffage/climatisation, isolation performante (mise en place de double vitrage), réducteurs de débit sur les douches/robinets, chasses d’eau à double débit, arroseurs goutte à goutte / arrosage en dehors des heures les plus chaudes, utilisation de piles rechargeables. Les produits d'accueil et de consommation recyclables et/ou réemployables et en format collectif sont privilégiés aux produits jetables et aux doses individuelles. Les formats collectifs des contenants des boissons sont privilégiés aux format individuels (aluminium /plastique). Validé si Ecolabellisé</t>
  </si>
  <si>
    <t>Présence d'un affichage dans l'établissement et/ou d'une information sur le livret d'accueil . Validé si Ecolabellisé</t>
  </si>
  <si>
    <t xml:space="preserve">NM si pas de site Internet. Le site internet donne envie de séjourner dans l'établissement. Evaluation de la qualité des photos, bon affichage des pages, absence de faute d'orthographe, absence de lien qui n'aboutit pas, navigation aisée et accès rapide aux informations principales, etc. </t>
  </si>
  <si>
    <t>Les affichages extérieurs sont traduits dans une deuxième langue étrangère.</t>
  </si>
  <si>
    <t>Si autorisée, une signalisation d'accès est visible, lisible et uniforme.</t>
  </si>
  <si>
    <t>Bonus - noter NM si non vérifié. Traduction partielle tolérée avec a minima présentation de l'offre . La langue étrangère correspond au bassin touristique émetteur</t>
  </si>
  <si>
    <t>Le message du répondeur téléphonique mentionne les horaires d'ouverture dans une deuxième langue étrangère.</t>
  </si>
  <si>
    <t>14 – LES DISPOSITIONS DE MANAGEMENT</t>
  </si>
  <si>
    <t>L'accueil, la prise en charge et les formalités de départ peuvent être assurés en au moins une langue étrangère.</t>
  </si>
  <si>
    <t>L'accueil, la prise en charge et les formalités de départ peuvent être assurés en au moins une deuxième langue étrangère.</t>
  </si>
  <si>
    <t>NM si non observé. Réactivité par rapport à la clientèle familiale, clientèle en situation de handicap,  etc.</t>
  </si>
  <si>
    <t>Constat en visite mystère</t>
  </si>
  <si>
    <t>Pas de NM possible. Le distributeur de boissons et le service en chambre ne sont pas acceptés. Espace commun avec la réception accepté</t>
  </si>
  <si>
    <t xml:space="preserve">Bonus - Indiquer NM si non vérifié. </t>
  </si>
  <si>
    <t>L'outil de communication est traduit dans une deuxième langue étrangère.</t>
  </si>
  <si>
    <t>Le logo Qualité Tourisme™ est présent sur un outil de communication.</t>
  </si>
  <si>
    <t>Le site internet contient des informations sur l'accès à l'établissement. Le plan d'accès est téléchargeable et imprimable et/ou des outils de gestion d'itinéraire sont mis à disposition.</t>
  </si>
  <si>
    <t>Le logo Qualité Tourisme™ est présent sur le site internet.</t>
  </si>
  <si>
    <t xml:space="preserve">La démarche Qualité Tourisme™ est explicitée sur le site internet ou il existe un lien vers le site de Qualité Tourisme™. </t>
  </si>
  <si>
    <t>Lors d’une demande d'informations en langue étrangère, la réponse est personnalisée et correspond à la demande.</t>
  </si>
  <si>
    <t>La plaque Qualité Tourisme™ est apposée à l'entrée de l'établissement.</t>
  </si>
  <si>
    <t>Le livret d'accueil et les affichages réglementaires sont traduits en une deuxième langue étrangère.</t>
  </si>
  <si>
    <t>Les WC sont dotés d'une balayette et de papier hygiénique en quantité suffisante</t>
  </si>
  <si>
    <t xml:space="preserve">L’établissement a formalisé une procédure écrite pour le suivi des réclamations. </t>
  </si>
  <si>
    <t>L'établissement dispose d'un courrier-type de prise en compte d'une réclamation.</t>
  </si>
  <si>
    <t>Présence d'une documentation touristique dans une deuxième langue étrangère.</t>
  </si>
  <si>
    <t>Le manager s'assure que l'ensemble du personnel (y compris stagiaires et bénévoles) est informé de la démarche qualité.</t>
  </si>
  <si>
    <t>Une réunion du personnel annuelle sur le déploiement de la démarche qualité est organisée.</t>
  </si>
  <si>
    <t xml:space="preserve">Pas de NM possible. Campagne presse, radio, TV, sites Internet, réseaux sociaux, participation à des salons, manifestations, autres. Les actions du Porteur de démarche sont prises en compte pour valider ce critère. L'outil de communication et le site internet de la structure ne valident pas ce critère. </t>
  </si>
  <si>
    <t xml:space="preserve">Pas de NM possible. Les actions du Porteur de démarche sont prises en compte pour valider ce critère. L'outil de communication et le site internet de la structure ne valident pas ce critère. </t>
  </si>
  <si>
    <t>Bonus - Indiquer NM si non vérifié. A minima la présentation de l'offre. La langue étrangère correspond au bassin touristique émetteur</t>
  </si>
  <si>
    <t>NM si pas de site Internet. Présence d'une page dédiée ou présence de plusieurs liens sur la page "Partenaires" ou d'un lien vers un site d'information touristique.</t>
  </si>
  <si>
    <t>Pendant les périodes d'ouverture de l'établissement, lors d'une demande d'informations, la réponse écrite par mail est envoyée sous 24h.</t>
  </si>
  <si>
    <t>Bonus - Indiquer NM si non vérifié Les informations à traduire sont : Type de chambres, tarifs / prix des services, horaires, moyens de paiement acceptés. La langue étrangère correspond au bassin touristique émetteur.</t>
  </si>
  <si>
    <t>Pas de NM possible. Observation lors du repas et rapprochement par rapport à la mesure sur l'accueil téléphonique dans une langue étrangère correspondant au bassin touristique émetteur.</t>
  </si>
  <si>
    <t>L'accueil, la prise de commande, le service et le règlement de la note peuvent être assurés dans une deuxième langue étrangère.</t>
  </si>
  <si>
    <t>contrôle documentaire</t>
  </si>
  <si>
    <t>L'accueil, la prise de commande, le service et le règlement de la note peuvent être assurés en au moins une langue étrangère.</t>
  </si>
  <si>
    <t>Le linge de toilette de la chambre supplémentaire est en bon état.</t>
  </si>
  <si>
    <t xml:space="preserve">Item noté NM si adhésion. Item validé si le questionnaire de satisfaction est validé par un QR code et/ou si questionnaire en ligne et/ou si présence d'un affichage indiquant l'existence du questionnaire de satisfaction. La mise en place du questionnaire au moment du débriefing ne valide pas le critère. </t>
  </si>
  <si>
    <t xml:space="preserve">7 - LA CHAMBRE </t>
  </si>
  <si>
    <t>LE SUIVI DE LA QUALITE ET LA FIDELISATION DU CLIENT</t>
  </si>
  <si>
    <t>LE DEVELOPPEMENT DURABLE</t>
  </si>
  <si>
    <t>Satisfaisant</t>
  </si>
  <si>
    <t>Insatisfaisant</t>
  </si>
  <si>
    <t>Très Insatisfaisant</t>
  </si>
  <si>
    <t>PLAN D'ACTIONS</t>
  </si>
  <si>
    <t>9 - LE BAR (si existant)</t>
  </si>
  <si>
    <t>Si présence d'un cheveu, point noté Très Insatisfaisant. L'auditeur contrôle également le couvre-lit ou chemin de lit.</t>
  </si>
  <si>
    <t>L'auditeur vérifie que tous les documents présents en chambre sont propres et en bon état. Absence de ratures, documents cornés, documents punaisés ou scotchés, etc.</t>
  </si>
  <si>
    <t>Exemples de produits : sacs en papier, serviettes en coton non blanchies au chlore, serviettes en papier contenant 30% de matières recyclées, papier recyclé, produits écocertifiés, favorise les produits réemployables et recyclables (ex: gobelets lavables). Validé si Ecolabellisé</t>
  </si>
  <si>
    <t>Item noté NM si adhésion ou si absence de plan d'actions fourni par le Porteur de démarche.</t>
  </si>
  <si>
    <t>L'écoute client est analysée</t>
  </si>
  <si>
    <t xml:space="preserve">Pas de NM possible. L'écoute client comprend les questionnaires de satisfaction, les réclamations, les avis clients, les audits qualité, etc. </t>
  </si>
  <si>
    <t xml:space="preserve">Bonus - noter NM si non vérifié. </t>
  </si>
  <si>
    <t>Bonus - Noter NM si non vérifié.</t>
  </si>
  <si>
    <t>L'établissement accuse réception des réclamations dans un délai de 72h et répond dans un délai maximum de 15 jours.</t>
  </si>
  <si>
    <t>Pas de NM possible. Les réponses se font dans un délai maximum de 15 jours ouvrés exception faite des demandes de remboursement. Si la réclamation nécessite des recherches, envoi d'une lettre (ou courriel) de prise en compte de la réclamation.</t>
  </si>
  <si>
    <t>Pas de NM possible. Par enseigne, on entend un support permettant l'identification de l'établissement.</t>
  </si>
  <si>
    <t>A minima, présence d'une table basse et deux fauteuils. La température doit être agréable et l'éclairage adapté. Absence d'odeurs désagréables.</t>
  </si>
  <si>
    <t>Exemples : fax, ordinateur, coffre fort, un porte-manteau/vestiaire, 1 moyen de communication, existence d'un business corner propre et en bon état, existence d'une salle de réunion pouvant accueillir 15 personnes au minimum propre et en bon état, prêt d'un parapluie, bagagerie, choix de livres ou de jeux de cartes et/ou de société, un espace de jeux pour les enfants, set à colorier, crayons, jeux vidéos, cartes de randonnée, fer et table à repasser, existence d'un local pour vélos propre et en bon état, existence d'un local pour skis propre et en bon état, etc.</t>
  </si>
  <si>
    <t>NM possible si moins de 5 employés. L'auditeur interroge le gestionnaire du site sur la gestion des ressources humaines et s'assure que les étapes d'identification des besoins ont bien été prises en considération. Registre des formations et /ou fiches de poste.</t>
  </si>
  <si>
    <t>Dispositions de management à mesurer si effectif &gt; 5 employés :</t>
  </si>
  <si>
    <t>L'interlocuteur propose spontanément une confirmation par mail.</t>
  </si>
  <si>
    <t>Exemples de besoins observés ou exprimés : Demande du journal du jour, demande d'un rehausseur, demande d'un expresso, etc.</t>
  </si>
  <si>
    <t xml:space="preserve">NM possible si aucun référencement sur aucun site d'avis en ligne. L'auditeur interroge pour savoir quels sites d'avis de consommateurs il suit : Tripadvisor, L'internaute, Trivago, Booking, Michelin, lafourchette.com etc. et l'interroge sur le contenu du dernier commentaire. </t>
  </si>
  <si>
    <t xml:space="preserve">L'auditeur demande à consulter les réponses formulées. </t>
  </si>
  <si>
    <t>La réponse est factuelle. Si la responsabilité de l'établissement est avérée, un mot d'excuse est formulé. Suivant les cas, un geste commercial est proposé.</t>
  </si>
  <si>
    <t>L'auditeur questionne le réceptionniste sur : un lieu de visite emblématique du territoire ou un point de vente d'un produit local ou un restaurant proposant des spécialités régionales, etc.</t>
  </si>
  <si>
    <t>La carte comporte au moins une entrée à base de produits de saison ou de produits locaux.</t>
  </si>
  <si>
    <t>La carte comporte au moins un plat à base de produits de saison ou de produits locaux.</t>
  </si>
  <si>
    <t>La carte comporte au moins un dessert à base de produits de saison ou de produits locaux.</t>
  </si>
  <si>
    <t>La chambre est bien équipée</t>
  </si>
  <si>
    <t>La salle de bains est bien équipée</t>
  </si>
  <si>
    <t>Un gobelet par occupant théorique, au moins deux produits d'accueil (si distributeur, présence à proximité du lavabo ET de la douche), une prise rasoir, une poubelle fermée, au moins 1 grande et 1 petite serviette à disposition par personne, tapis de bain). Pénaliser 1 point par élément manquant</t>
  </si>
  <si>
    <t>La chambre est bien éclairée</t>
  </si>
  <si>
    <t>Les oreillers sont correctement enveloppés, les lits ne sont pas bordés trop haut, le rebord du drap sur la couverture est suffisant, présence d'une alèse-housse, etc...Si présence d'un traversin, le lit présente aussi un oreiller par occupant potentiel.</t>
  </si>
  <si>
    <t xml:space="preserve">Au moins trois équipements pour enfants sont mis à la disposition du client </t>
  </si>
  <si>
    <t>Exemples d'équipements : table à langer, vaisselle adaptée, possibilité de réchauffer la nourriture, kits de bienvenue enfants (coloriage, attention particulière pour les enfants), lit bébé , chaise haute.</t>
  </si>
  <si>
    <t>NM en cas d'adhésion. La langue étrangère correspond au bassin touristique émetteur</t>
  </si>
  <si>
    <t xml:space="preserve">Exemples : adaptateurs électriques, chargeurs de batterie,  kit dentaire, kit rasage, kit couture,  éponge à chaussure, peigne, bonnet de douche, préservatif, serviette hygiénique, etc. Ces éléments sont à disposition sur demande en réception (gratuit ou payant) ou présents en chambre. </t>
  </si>
  <si>
    <t>A minima prix TTC, TVA, Adresse, SIRET</t>
  </si>
  <si>
    <t>La facture est conforme aux prestations consommées, bien présentée et complète.</t>
  </si>
  <si>
    <t>Présence d' une carte des boissons et une carte de l'offre restauration distinctes ou une carte commune boisson et restauration</t>
  </si>
  <si>
    <t>Les cartes et menus sont soignés, attractifs et complets</t>
  </si>
  <si>
    <t>NM si pas de carte. Prendre en compte également les ardoises, si elles remplacent les cartes (calligraphie, propres et non abîmées, non surchargées ni raturées).Présence des mentions obligatoires (prix net et service compris, cl etc..)  et application de la mention "Fait maison"</t>
  </si>
  <si>
    <t>L'établissement est présent sur les réseaux sociaux</t>
  </si>
  <si>
    <t>Existence du site internet</t>
  </si>
  <si>
    <t>NM si pas de d'outil de communication. Absence de visuels peu qualitatifs, bonne lisibilité des caractères, absence de faute d'orthographe, absence de photocopie, etc. L'outil de communication reflète la structure et donne envie de séjourner. Si carte de visite, point à mesurer.</t>
  </si>
  <si>
    <t>NM si pas de d'outil de communication. Les informations délivrées sont conformes à la réalité.</t>
  </si>
  <si>
    <t>NM si pas de d'outil de communication. Si carte de visite, point à mesurer.</t>
  </si>
  <si>
    <t xml:space="preserve">NM si pas de d'outil de communication. Le site internet ne permet pas de valider ce critère. Tolérance sur les tarifs si présence sur internet ou feuillet volant joint à la brochure. Si l'établissement est labellisé Tourisme &amp; Handicap, Monument historique ,  la mention est présente. </t>
  </si>
  <si>
    <t xml:space="preserve">NM si pas de d'outil de communication. Si absence de parking, indication sur les possibilités de stationnement à proximité. </t>
  </si>
  <si>
    <t>NM si pas de d'outil de communication. Tarifs, nouveau classement, périodes d'ouverture, etc.</t>
  </si>
  <si>
    <t>Pas de NM possible. La matérialisation du support n'est pas obligatoire  (exemples de supports autorisés: applications Smartphone, brochure papier ou téléchargeable, flyer, facebook...). L'établissement doit être à l'initiative de la création de l'outil (par exemple, la présence sur la brochure de l'OT ne valide pas le critère). La présence d'une carte visite permet de valider ce critère.</t>
  </si>
  <si>
    <t>REFERENTIEL QUALITE TOURISME™ HOTELLERIE RESTAURATION - 2015</t>
  </si>
  <si>
    <t>Pas de NM possible. Type d'hébergement, tarifs / prix des services, horaires, moyens de paiement acceptés.</t>
  </si>
  <si>
    <t>table de chevet, un bureau ou une table, une assise par occupant théorique, une armoire ou une penderie avec des cintres de qualité, un porte-bagage, une poubelle ou une corbeille, un miroir en pied, un téléviseur avec écran plat et une télécommande, un téléphone, un réveil ou un service de réveil est à disposition dans la chambre, une couverture et un oreiller supplémentaires sont à disposition dans la chambre (si couette pas besoin d'une couverture supplémentaire), au moins une prise électrique libre est disponible dans la chambre (ni le bloc multiprise ni la prise dans la salle de bains ne sont pris en compte). Pénaliser 1 point par élément manquant.</t>
  </si>
  <si>
    <t>éclairage direct du bureau ou de la table, un éclairage de chevet, un va-et-vient à la tête de lit est présent. Pénaliser 1 point par élément manquant.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</si>
</sst>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dddd&quot;, &quot;mmmm\ dd&quot;, &quot;yyyy"/>
    <numFmt numFmtId="166" formatCode="[$-F800]dddd\,\ mmmm\ dd\,\ yyyy"/>
  </numFmts>
  <fonts count="75" x14ac:knownFonts="1">
    <font>
      <sz val="10"/>
      <name val="Arial"/>
      <family val="2"/>
    </font>
    <font>
      <sz val="11"/>
      <color indexed="8"/>
      <name val="Calibri"/>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0"/>
      <name val="MS Sans Serif"/>
      <family val="2"/>
    </font>
    <font>
      <b/>
      <sz val="11"/>
      <color indexed="63"/>
      <name val="Calibri"/>
      <family val="2"/>
    </font>
    <font>
      <sz val="8"/>
      <color indexed="8"/>
      <name val="Arial"/>
      <family val="2"/>
    </font>
    <font>
      <b/>
      <sz val="18"/>
      <color indexed="56"/>
      <name val="Cambria"/>
      <family val="2"/>
    </font>
    <font>
      <b/>
      <sz val="11"/>
      <color indexed="8"/>
      <name val="Calibri"/>
      <family val="2"/>
    </font>
    <font>
      <sz val="10"/>
      <name val="Calibri"/>
      <family val="2"/>
    </font>
    <font>
      <b/>
      <sz val="16"/>
      <name val="Calibri"/>
      <family val="2"/>
    </font>
    <font>
      <b/>
      <u/>
      <sz val="10"/>
      <name val="Calibri"/>
      <family val="2"/>
    </font>
    <font>
      <b/>
      <sz val="10"/>
      <name val="Calibri"/>
      <family val="2"/>
    </font>
    <font>
      <b/>
      <sz val="10"/>
      <color indexed="9"/>
      <name val="Calibri"/>
      <family val="2"/>
    </font>
    <font>
      <sz val="10"/>
      <color indexed="9"/>
      <name val="Calibri"/>
      <family val="2"/>
    </font>
    <font>
      <b/>
      <sz val="22"/>
      <color indexed="9"/>
      <name val="Calibri"/>
      <family val="2"/>
    </font>
    <font>
      <b/>
      <sz val="10"/>
      <color indexed="10"/>
      <name val="Calibri"/>
      <family val="2"/>
    </font>
    <font>
      <b/>
      <sz val="18"/>
      <color indexed="9"/>
      <name val="Calibri"/>
      <family val="2"/>
    </font>
    <font>
      <b/>
      <sz val="14"/>
      <color indexed="9"/>
      <name val="Calibri"/>
      <family val="2"/>
    </font>
    <font>
      <sz val="14"/>
      <name val="Calibri"/>
      <family val="2"/>
    </font>
    <font>
      <b/>
      <sz val="14"/>
      <name val="Calibri"/>
      <family val="2"/>
    </font>
    <font>
      <sz val="8"/>
      <color indexed="9"/>
      <name val="Calibri"/>
      <family val="2"/>
    </font>
    <font>
      <sz val="12"/>
      <name val="Calibri"/>
      <family val="2"/>
    </font>
    <font>
      <b/>
      <sz val="12"/>
      <color indexed="10"/>
      <name val="Calibri"/>
      <family val="2"/>
    </font>
    <font>
      <b/>
      <sz val="12"/>
      <name val="Calibri"/>
      <family val="2"/>
    </font>
    <font>
      <b/>
      <sz val="12"/>
      <color indexed="9"/>
      <name val="Calibri"/>
      <family val="2"/>
    </font>
    <font>
      <sz val="12"/>
      <color indexed="9"/>
      <name val="Calibri"/>
      <family val="2"/>
    </font>
    <font>
      <sz val="12"/>
      <color indexed="60"/>
      <name val="Calibri"/>
      <family val="2"/>
    </font>
    <font>
      <sz val="12"/>
      <color indexed="30"/>
      <name val="Calibri"/>
      <family val="2"/>
    </font>
    <font>
      <sz val="12"/>
      <name val="Arial"/>
      <family val="2"/>
    </font>
    <font>
      <i/>
      <sz val="12"/>
      <name val="Arial"/>
      <family val="2"/>
    </font>
    <font>
      <i/>
      <sz val="12"/>
      <color indexed="9"/>
      <name val="Calibri"/>
      <family val="2"/>
    </font>
    <font>
      <sz val="7"/>
      <name val="Calibri"/>
      <family val="2"/>
    </font>
    <font>
      <b/>
      <sz val="7"/>
      <name val="Calibri"/>
      <family val="2"/>
    </font>
    <font>
      <i/>
      <sz val="12"/>
      <name val="Calibri"/>
      <family val="2"/>
    </font>
    <font>
      <b/>
      <sz val="12"/>
      <name val="Arial"/>
      <family val="2"/>
    </font>
    <font>
      <sz val="9"/>
      <name val="Calibri"/>
      <family val="2"/>
    </font>
    <font>
      <i/>
      <sz val="12"/>
      <color indexed="10"/>
      <name val="Calibri"/>
      <family val="2"/>
    </font>
    <font>
      <sz val="11"/>
      <name val="Calibri"/>
      <family val="2"/>
    </font>
    <font>
      <b/>
      <sz val="11"/>
      <name val="Calibri"/>
      <family val="2"/>
    </font>
    <font>
      <b/>
      <sz val="9"/>
      <name val="Calibri"/>
      <family val="2"/>
    </font>
    <font>
      <sz val="12"/>
      <color indexed="10"/>
      <name val="Calibri"/>
      <family val="2"/>
    </font>
    <font>
      <sz val="9"/>
      <name val="Segoe UI Symbol"/>
      <family val="2"/>
    </font>
    <font>
      <i/>
      <sz val="9"/>
      <name val="Calibri"/>
      <family val="2"/>
    </font>
    <font>
      <i/>
      <sz val="10"/>
      <name val="Calibri"/>
      <family val="2"/>
    </font>
    <font>
      <sz val="8.4"/>
      <name val="Calibri"/>
      <family val="2"/>
    </font>
    <font>
      <strike/>
      <sz val="9"/>
      <name val="Calibri"/>
      <family val="2"/>
    </font>
    <font>
      <sz val="12"/>
      <color indexed="8"/>
      <name val="Calibri"/>
      <family val="2"/>
    </font>
    <font>
      <i/>
      <sz val="14"/>
      <color indexed="9"/>
      <name val="Calibri"/>
      <family val="2"/>
    </font>
    <font>
      <sz val="14"/>
      <color indexed="9"/>
      <name val="Calibri"/>
      <family val="2"/>
    </font>
    <font>
      <sz val="10"/>
      <name val="Arial"/>
      <family val="2"/>
    </font>
    <font>
      <sz val="12"/>
      <color theme="1"/>
      <name val="Calibri"/>
      <family val="2"/>
    </font>
    <font>
      <i/>
      <sz val="12"/>
      <color theme="1"/>
      <name val="Calibri"/>
      <family val="2"/>
    </font>
    <font>
      <b/>
      <sz val="12"/>
      <color theme="1"/>
      <name val="Calibri"/>
      <family val="2"/>
    </font>
    <font>
      <b/>
      <sz val="22"/>
      <color theme="0"/>
      <name val="Calibri"/>
      <family val="2"/>
      <scheme val="minor"/>
    </font>
    <font>
      <sz val="12"/>
      <name val="Calibri"/>
      <family val="2"/>
      <scheme val="minor"/>
    </font>
    <font>
      <sz val="14"/>
      <name val="Calibri"/>
      <family val="2"/>
      <scheme val="minor"/>
    </font>
    <font>
      <b/>
      <sz val="14"/>
      <color indexed="9"/>
      <name val="Calibri"/>
      <family val="2"/>
      <scheme val="minor"/>
    </font>
    <font>
      <i/>
      <sz val="14"/>
      <color indexed="9"/>
      <name val="Calibri"/>
      <family val="2"/>
      <scheme val="minor"/>
    </font>
    <font>
      <sz val="12"/>
      <color theme="0"/>
      <name val="Calibri"/>
      <family val="2"/>
      <scheme val="minor"/>
    </font>
    <font>
      <sz val="14"/>
      <color theme="0"/>
      <name val="Calibri"/>
      <family val="2"/>
      <scheme val="minor"/>
    </font>
    <font>
      <i/>
      <sz val="12"/>
      <name val="Calibri"/>
      <family val="2"/>
      <scheme val="minor"/>
    </font>
    <font>
      <b/>
      <sz val="14"/>
      <color theme="0"/>
      <name val="Calibri"/>
      <family val="2"/>
    </font>
    <font>
      <b/>
      <sz val="12"/>
      <name val="Calibri"/>
      <family val="2"/>
      <scheme val="minor"/>
    </font>
  </fonts>
  <fills count="3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22"/>
      </patternFill>
    </fill>
    <fill>
      <patternFill patternType="solid">
        <fgColor indexed="44"/>
        <bgColor indexed="24"/>
      </patternFill>
    </fill>
    <fill>
      <patternFill patternType="solid">
        <fgColor indexed="29"/>
        <bgColor indexed="34"/>
      </patternFill>
    </fill>
    <fill>
      <patternFill patternType="solid">
        <fgColor indexed="11"/>
        <bgColor indexed="49"/>
      </patternFill>
    </fill>
    <fill>
      <patternFill patternType="solid">
        <fgColor indexed="51"/>
        <bgColor indexed="13"/>
      </patternFill>
    </fill>
    <fill>
      <patternFill patternType="solid">
        <fgColor indexed="30"/>
        <bgColor indexed="48"/>
      </patternFill>
    </fill>
    <fill>
      <patternFill patternType="solid">
        <fgColor indexed="20"/>
        <bgColor indexed="28"/>
      </patternFill>
    </fill>
    <fill>
      <patternFill patternType="solid">
        <fgColor indexed="49"/>
        <bgColor indexed="40"/>
      </patternFill>
    </fill>
    <fill>
      <patternFill patternType="solid">
        <fgColor indexed="52"/>
        <bgColor indexed="3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16"/>
      </patternFill>
    </fill>
    <fill>
      <patternFill patternType="solid">
        <fgColor indexed="22"/>
        <bgColor indexed="24"/>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9"/>
        <bgColor indexed="26"/>
      </patternFill>
    </fill>
    <fill>
      <patternFill patternType="solid">
        <fgColor indexed="14"/>
        <bgColor indexed="33"/>
      </patternFill>
    </fill>
    <fill>
      <patternFill patternType="solid">
        <fgColor indexed="12"/>
        <bgColor indexed="39"/>
      </patternFill>
    </fill>
    <fill>
      <patternFill patternType="solid">
        <fgColor indexed="13"/>
        <bgColor indexed="51"/>
      </patternFill>
    </fill>
    <fill>
      <patternFill patternType="solid">
        <fgColor indexed="54"/>
        <bgColor indexed="36"/>
      </patternFill>
    </fill>
    <fill>
      <patternFill patternType="solid">
        <fgColor indexed="17"/>
        <bgColor indexed="57"/>
      </patternFill>
    </fill>
    <fill>
      <patternFill patternType="solid">
        <fgColor indexed="56"/>
        <bgColor indexed="62"/>
      </patternFill>
    </fill>
    <fill>
      <patternFill patternType="solid">
        <fgColor indexed="15"/>
        <bgColor indexed="35"/>
      </patternFill>
    </fill>
    <fill>
      <patternFill patternType="solid">
        <fgColor rgb="FF283C89"/>
        <bgColor indexed="36"/>
      </patternFill>
    </fill>
    <fill>
      <patternFill patternType="solid">
        <fgColor theme="7"/>
        <bgColor indexed="13"/>
      </patternFill>
    </fill>
    <fill>
      <patternFill patternType="solid">
        <fgColor rgb="FF283C89"/>
        <bgColor indexed="64"/>
      </patternFill>
    </fill>
    <fill>
      <patternFill patternType="solid">
        <fgColor rgb="FF283C89"/>
        <bgColor indexed="23"/>
      </patternFill>
    </fill>
  </fills>
  <borders count="6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indexed="8"/>
      </bottom>
      <diagonal/>
    </border>
    <border>
      <left style="thin">
        <color indexed="64"/>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bottom style="thin">
        <color theme="0" tint="-0.24994659260841701"/>
      </bottom>
      <diagonal/>
    </border>
    <border>
      <left style="thin">
        <color auto="1"/>
      </left>
      <right style="thin">
        <color auto="1"/>
      </right>
      <top style="thin">
        <color theme="0" tint="-0.24994659260841701"/>
      </top>
      <bottom style="thin">
        <color auto="1"/>
      </bottom>
      <diagonal/>
    </border>
    <border>
      <left style="thin">
        <color auto="1"/>
      </left>
      <right style="thin">
        <color auto="1"/>
      </right>
      <top style="thin">
        <color indexed="64"/>
      </top>
      <bottom style="thin">
        <color auto="1"/>
      </bottom>
      <diagonal/>
    </border>
    <border>
      <left style="thin">
        <color indexed="8"/>
      </left>
      <right style="thin">
        <color indexed="8"/>
      </right>
      <top/>
      <bottom style="thin">
        <color theme="0" tint="-0.24994659260841701"/>
      </bottom>
      <diagonal/>
    </border>
    <border>
      <left/>
      <right/>
      <top/>
      <bottom style="thin">
        <color indexed="64"/>
      </bottom>
      <diagonal/>
    </border>
    <border>
      <left style="thin">
        <color indexed="64"/>
      </left>
      <right/>
      <top/>
      <bottom/>
      <diagonal/>
    </border>
    <border>
      <left style="thin">
        <color indexed="8"/>
      </left>
      <right/>
      <top style="thin">
        <color indexed="8"/>
      </top>
      <bottom style="thin">
        <color theme="0" tint="-0.24994659260841701"/>
      </bottom>
      <diagonal/>
    </border>
    <border>
      <left style="thin">
        <color indexed="8"/>
      </left>
      <right/>
      <top style="thin">
        <color theme="0" tint="-0.24994659260841701"/>
      </top>
      <bottom style="thin">
        <color theme="0" tint="-0.24994659260841701"/>
      </bottom>
      <diagonal/>
    </border>
    <border>
      <left style="thin">
        <color indexed="8"/>
      </left>
      <right/>
      <top style="thin">
        <color theme="0" tint="-0.24994659260841701"/>
      </top>
      <bottom style="thin">
        <color indexed="8"/>
      </bottom>
      <diagonal/>
    </border>
    <border>
      <left style="thin">
        <color auto="1"/>
      </left>
      <right/>
      <top style="thin">
        <color indexed="64"/>
      </top>
      <bottom style="thin">
        <color auto="1"/>
      </bottom>
      <diagonal/>
    </border>
    <border>
      <left style="thin">
        <color indexed="8"/>
      </left>
      <right/>
      <top/>
      <bottom style="thin">
        <color theme="0" tint="-0.24994659260841701"/>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theme="0" tint="-0.2499465926084170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8"/>
      </left>
      <right style="thin">
        <color indexed="8"/>
      </right>
      <top style="thin">
        <color indexed="8"/>
      </top>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auto="1"/>
      </left>
      <right style="thin">
        <color auto="1"/>
      </right>
      <top style="thin">
        <color indexed="64"/>
      </top>
      <bottom style="thin">
        <color auto="1"/>
      </bottom>
      <diagonal/>
    </border>
    <border>
      <left style="thin">
        <color auto="1"/>
      </left>
      <right style="thin">
        <color auto="1"/>
      </right>
      <top style="thin">
        <color indexed="64"/>
      </top>
      <bottom/>
      <diagonal/>
    </border>
    <border>
      <left style="thin">
        <color auto="1"/>
      </left>
      <right style="thin">
        <color auto="1"/>
      </right>
      <top/>
      <bottom style="thin">
        <color auto="1"/>
      </bottom>
      <diagonal/>
    </border>
    <border>
      <left style="thin">
        <color indexed="64"/>
      </left>
      <right style="thin">
        <color indexed="64"/>
      </right>
      <top style="thin">
        <color theme="0" tint="-0.24994659260841701"/>
      </top>
      <bottom/>
      <diagonal/>
    </border>
    <border>
      <left/>
      <right style="thin">
        <color auto="1"/>
      </right>
      <top style="thin">
        <color auto="1"/>
      </top>
      <bottom style="thin">
        <color theme="0" tint="-0.24994659260841701"/>
      </bottom>
      <diagonal/>
    </border>
    <border>
      <left/>
      <right/>
      <top style="thin">
        <color indexed="64"/>
      </top>
      <bottom style="thin">
        <color indexed="64"/>
      </bottom>
      <diagonal/>
    </border>
    <border>
      <left style="thin">
        <color auto="1"/>
      </left>
      <right style="thin">
        <color auto="1"/>
      </right>
      <top style="thin">
        <color auto="1"/>
      </top>
      <bottom style="thin">
        <color theme="0" tint="-0.24994659260841701"/>
      </bottom>
      <diagonal/>
    </border>
  </borders>
  <cellStyleXfs count="8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0" borderId="0" applyNumberFormat="0" applyFill="0" applyBorder="0" applyAlignment="0" applyProtection="0"/>
    <xf numFmtId="0" fontId="4" fillId="3" borderId="0" applyNumberFormat="0" applyBorder="0" applyAlignment="0" applyProtection="0"/>
    <xf numFmtId="0" fontId="5" fillId="20" borderId="1" applyNumberFormat="0" applyAlignment="0" applyProtection="0"/>
    <xf numFmtId="0" fontId="5" fillId="20" borderId="1" applyNumberFormat="0" applyAlignment="0" applyProtection="0"/>
    <xf numFmtId="0" fontId="6" fillId="0" borderId="2" applyNumberFormat="0" applyFill="0" applyAlignment="0" applyProtection="0"/>
    <xf numFmtId="0" fontId="7" fillId="21" borderId="3" applyNumberFormat="0" applyAlignment="0" applyProtection="0"/>
    <xf numFmtId="0" fontId="61" fillId="22" borderId="4" applyNumberFormat="0" applyAlignment="0" applyProtection="0"/>
    <xf numFmtId="0" fontId="8" fillId="7" borderId="1" applyNumberFormat="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5" applyNumberFormat="0" applyFill="0" applyAlignment="0" applyProtection="0"/>
    <xf numFmtId="0" fontId="12" fillId="0" borderId="6"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8" fillId="7" borderId="1" applyNumberFormat="0" applyAlignment="0" applyProtection="0"/>
    <xf numFmtId="0" fontId="4" fillId="3" borderId="0" applyNumberFormat="0" applyBorder="0" applyAlignment="0" applyProtection="0"/>
    <xf numFmtId="0" fontId="6" fillId="0" borderId="2" applyNumberFormat="0" applyFill="0" applyAlignment="0" applyProtection="0"/>
    <xf numFmtId="0" fontId="14" fillId="23" borderId="0" applyNumberFormat="0" applyBorder="0" applyAlignment="0" applyProtection="0"/>
    <xf numFmtId="0" fontId="14" fillId="23"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15" fillId="0" borderId="0"/>
    <xf numFmtId="0" fontId="61" fillId="22" borderId="4" applyNumberFormat="0" applyAlignment="0" applyProtection="0"/>
    <xf numFmtId="0" fontId="16" fillId="20" borderId="8" applyNumberFormat="0" applyAlignment="0" applyProtection="0"/>
    <xf numFmtId="0" fontId="10" fillId="4" borderId="0" applyNumberFormat="0" applyBorder="0" applyAlignment="0" applyProtection="0"/>
    <xf numFmtId="0" fontId="16" fillId="20" borderId="8" applyNumberFormat="0" applyAlignment="0" applyProtection="0"/>
    <xf numFmtId="164" fontId="17" fillId="24" borderId="9" applyProtection="0">
      <alignment horizontal="right" vertical="center"/>
    </xf>
    <xf numFmtId="0" fontId="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 fillId="0" borderId="5" applyNumberFormat="0" applyFill="0" applyAlignment="0" applyProtection="0"/>
    <xf numFmtId="0" fontId="12" fillId="0" borderId="6"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19" fillId="0" borderId="10" applyNumberFormat="0" applyFill="0" applyAlignment="0" applyProtection="0"/>
    <xf numFmtId="0" fontId="7" fillId="21" borderId="3" applyNumberFormat="0" applyAlignment="0" applyProtection="0"/>
    <xf numFmtId="0" fontId="3" fillId="0" borderId="0" applyNumberFormat="0" applyFill="0" applyBorder="0" applyAlignment="0" applyProtection="0"/>
  </cellStyleXfs>
  <cellXfs count="524">
    <xf numFmtId="0" fontId="0" fillId="0" borderId="0" xfId="0"/>
    <xf numFmtId="0" fontId="20" fillId="0" borderId="0" xfId="63" applyFont="1" applyAlignment="1">
      <alignment vertical="center"/>
    </xf>
    <xf numFmtId="0" fontId="20" fillId="0" borderId="0" xfId="63" applyFont="1" applyAlignment="1">
      <alignment horizontal="left" vertical="center"/>
    </xf>
    <xf numFmtId="0" fontId="20" fillId="0" borderId="11" xfId="67" applyFont="1" applyFill="1" applyBorder="1" applyAlignment="1">
      <alignment horizontal="left" vertical="center"/>
    </xf>
    <xf numFmtId="49" fontId="20" fillId="0" borderId="0" xfId="67" applyNumberFormat="1" applyFont="1" applyFill="1" applyBorder="1" applyAlignment="1">
      <alignment horizontal="left" vertical="center"/>
    </xf>
    <xf numFmtId="0" fontId="20" fillId="0" borderId="0" xfId="67" applyFont="1" applyFill="1" applyAlignment="1">
      <alignment horizontal="left" vertical="center"/>
    </xf>
    <xf numFmtId="0" fontId="20" fillId="0" borderId="0" xfId="63" applyFont="1" applyBorder="1" applyAlignment="1">
      <alignment vertical="center"/>
    </xf>
    <xf numFmtId="0" fontId="21" fillId="0" borderId="0" xfId="63" applyFont="1" applyBorder="1" applyAlignment="1">
      <alignment horizontal="center" vertical="center" textRotation="90"/>
    </xf>
    <xf numFmtId="0" fontId="22" fillId="0" borderId="0" xfId="63" applyFont="1" applyBorder="1" applyAlignment="1">
      <alignment vertical="center"/>
    </xf>
    <xf numFmtId="0" fontId="20" fillId="0" borderId="9" xfId="63" applyFont="1" applyBorder="1" applyAlignment="1">
      <alignment horizontal="left" vertical="center"/>
    </xf>
    <xf numFmtId="0" fontId="23" fillId="25" borderId="0" xfId="63" applyFont="1" applyFill="1" applyBorder="1" applyAlignment="1">
      <alignment horizontal="left" vertical="center"/>
    </xf>
    <xf numFmtId="0" fontId="24" fillId="26" borderId="0" xfId="63" applyFont="1" applyFill="1" applyBorder="1" applyAlignment="1">
      <alignment horizontal="left" vertical="center"/>
    </xf>
    <xf numFmtId="0" fontId="25" fillId="27" borderId="0" xfId="63" applyFont="1" applyFill="1" applyBorder="1" applyAlignment="1">
      <alignment horizontal="left" vertical="center"/>
    </xf>
    <xf numFmtId="0" fontId="20" fillId="27" borderId="0" xfId="63" applyFont="1" applyFill="1" applyBorder="1" applyAlignment="1">
      <alignment horizontal="left" vertical="center"/>
    </xf>
    <xf numFmtId="0" fontId="24" fillId="18" borderId="0" xfId="63" applyFont="1" applyFill="1" applyBorder="1" applyAlignment="1">
      <alignment horizontal="left" vertical="center"/>
    </xf>
    <xf numFmtId="0" fontId="20" fillId="0" borderId="0" xfId="63" applyFont="1" applyBorder="1" applyAlignment="1">
      <alignment horizontal="left" vertical="center"/>
    </xf>
    <xf numFmtId="0" fontId="20" fillId="0" borderId="11" xfId="67" applyNumberFormat="1" applyFont="1" applyFill="1" applyBorder="1" applyAlignment="1">
      <alignment horizontal="left" vertical="center"/>
    </xf>
    <xf numFmtId="0" fontId="20" fillId="0" borderId="0" xfId="67" applyNumberFormat="1" applyFont="1" applyFill="1" applyAlignment="1">
      <alignment horizontal="left" vertical="center"/>
    </xf>
    <xf numFmtId="0" fontId="20" fillId="0" borderId="9" xfId="63" applyFont="1" applyBorder="1" applyAlignment="1">
      <alignment vertical="center"/>
    </xf>
    <xf numFmtId="0" fontId="24" fillId="20" borderId="0" xfId="63" applyFont="1" applyFill="1" applyBorder="1" applyAlignment="1">
      <alignment horizontal="left" vertical="center"/>
    </xf>
    <xf numFmtId="0" fontId="27" fillId="0" borderId="0" xfId="63" applyFont="1" applyBorder="1" applyAlignment="1">
      <alignment vertical="center"/>
    </xf>
    <xf numFmtId="0" fontId="24" fillId="29" borderId="0" xfId="63" applyFont="1" applyFill="1" applyBorder="1" applyAlignment="1">
      <alignment horizontal="left" vertical="center"/>
    </xf>
    <xf numFmtId="0" fontId="20" fillId="0" borderId="11" xfId="63" applyFont="1" applyBorder="1" applyAlignment="1">
      <alignment vertical="center"/>
    </xf>
    <xf numFmtId="0" fontId="20" fillId="0" borderId="12" xfId="63" applyFont="1" applyBorder="1" applyAlignment="1">
      <alignment vertical="center"/>
    </xf>
    <xf numFmtId="0" fontId="23" fillId="20" borderId="0" xfId="63" applyFont="1" applyFill="1" applyBorder="1" applyAlignment="1">
      <alignment horizontal="left" vertical="center"/>
    </xf>
    <xf numFmtId="0" fontId="20" fillId="0" borderId="11" xfId="63" applyFont="1" applyBorder="1" applyAlignment="1">
      <alignment horizontal="right" vertical="center"/>
    </xf>
    <xf numFmtId="0" fontId="20" fillId="0" borderId="0" xfId="63" applyFont="1" applyFill="1" applyBorder="1" applyAlignment="1">
      <alignment vertical="center"/>
    </xf>
    <xf numFmtId="0" fontId="20" fillId="0" borderId="0" xfId="63" applyFont="1" applyBorder="1" applyAlignment="1">
      <alignment horizontal="center" vertical="center"/>
    </xf>
    <xf numFmtId="0" fontId="23" fillId="0" borderId="0" xfId="63" applyFont="1" applyFill="1" applyBorder="1" applyAlignment="1">
      <alignment vertical="center"/>
    </xf>
    <xf numFmtId="0" fontId="20" fillId="0" borderId="0" xfId="63" applyFont="1" applyBorder="1" applyAlignment="1">
      <alignment horizontal="right" vertical="center"/>
    </xf>
    <xf numFmtId="0" fontId="30" fillId="0" borderId="0" xfId="63" applyFont="1" applyBorder="1" applyAlignment="1">
      <alignment vertical="center"/>
    </xf>
    <xf numFmtId="0" fontId="30" fillId="0" borderId="0" xfId="63" applyFont="1" applyAlignment="1">
      <alignment vertical="center"/>
    </xf>
    <xf numFmtId="0" fontId="30" fillId="0" borderId="0" xfId="63" applyFont="1" applyFill="1" applyBorder="1" applyAlignment="1">
      <alignment vertical="center"/>
    </xf>
    <xf numFmtId="0" fontId="29" fillId="29" borderId="0" xfId="63" applyFont="1" applyFill="1" applyBorder="1" applyAlignment="1">
      <alignment horizontal="left" vertical="center"/>
    </xf>
    <xf numFmtId="0" fontId="31" fillId="20" borderId="0" xfId="63" applyFont="1" applyFill="1" applyBorder="1" applyAlignment="1">
      <alignment horizontal="left" vertical="center"/>
    </xf>
    <xf numFmtId="0" fontId="29" fillId="26" borderId="0" xfId="63" applyFont="1" applyFill="1" applyBorder="1" applyAlignment="1">
      <alignment horizontal="left" vertical="center"/>
    </xf>
    <xf numFmtId="0" fontId="30" fillId="27" borderId="0" xfId="63" applyFont="1" applyFill="1" applyBorder="1" applyAlignment="1">
      <alignment horizontal="left" vertical="center"/>
    </xf>
    <xf numFmtId="0" fontId="29" fillId="20" borderId="0" xfId="63" applyFont="1" applyFill="1" applyBorder="1" applyAlignment="1">
      <alignment horizontal="left" vertical="center"/>
    </xf>
    <xf numFmtId="0" fontId="30" fillId="0" borderId="0" xfId="63" applyFont="1" applyBorder="1" applyAlignment="1">
      <alignment horizontal="left" vertical="center"/>
    </xf>
    <xf numFmtId="0" fontId="30" fillId="0" borderId="11" xfId="67" applyNumberFormat="1" applyFont="1" applyFill="1" applyBorder="1" applyAlignment="1">
      <alignment horizontal="left" vertical="center"/>
    </xf>
    <xf numFmtId="49" fontId="30" fillId="0" borderId="0" xfId="67" applyNumberFormat="1" applyFont="1" applyFill="1" applyBorder="1" applyAlignment="1">
      <alignment horizontal="left" vertical="center"/>
    </xf>
    <xf numFmtId="0" fontId="30" fillId="0" borderId="0" xfId="67" applyNumberFormat="1" applyFont="1" applyFill="1" applyAlignment="1">
      <alignment horizontal="left" vertical="center"/>
    </xf>
    <xf numFmtId="0" fontId="25" fillId="18" borderId="0" xfId="63" applyFont="1" applyFill="1" applyBorder="1" applyAlignment="1">
      <alignment horizontal="left" vertical="center"/>
    </xf>
    <xf numFmtId="2" fontId="20" fillId="0" borderId="0" xfId="63" applyNumberFormat="1" applyFont="1" applyBorder="1" applyAlignment="1">
      <alignment horizontal="left" vertical="center"/>
    </xf>
    <xf numFmtId="0" fontId="20" fillId="0" borderId="0" xfId="63" applyFont="1" applyBorder="1" applyAlignment="1">
      <alignment vertical="center" wrapText="1"/>
    </xf>
    <xf numFmtId="0" fontId="20" fillId="0" borderId="12" xfId="63" applyFont="1" applyBorder="1" applyAlignment="1">
      <alignment vertical="center" wrapText="1"/>
    </xf>
    <xf numFmtId="0" fontId="20" fillId="0" borderId="0" xfId="63" applyFont="1" applyAlignment="1">
      <alignment vertical="center" wrapText="1"/>
    </xf>
    <xf numFmtId="0" fontId="31" fillId="0" borderId="0" xfId="63" applyFont="1" applyBorder="1" applyAlignment="1"/>
    <xf numFmtId="0" fontId="23" fillId="0" borderId="0" xfId="63" applyFont="1" applyBorder="1" applyAlignment="1">
      <alignment horizontal="center" vertical="center"/>
    </xf>
    <xf numFmtId="0" fontId="33" fillId="0" borderId="0" xfId="63" applyFont="1" applyFill="1" applyBorder="1" applyAlignment="1">
      <alignment horizontal="left" vertical="center" wrapText="1"/>
    </xf>
    <xf numFmtId="0" fontId="20" fillId="0" borderId="0" xfId="63" applyFont="1" applyAlignment="1">
      <alignment horizontal="left" vertical="center" wrapText="1"/>
    </xf>
    <xf numFmtId="0" fontId="20" fillId="0" borderId="11" xfId="67" applyNumberFormat="1" applyFont="1" applyFill="1" applyBorder="1" applyAlignment="1">
      <alignment horizontal="left" vertical="center" wrapText="1"/>
    </xf>
    <xf numFmtId="49" fontId="20" fillId="0" borderId="0" xfId="67" applyNumberFormat="1" applyFont="1" applyFill="1" applyBorder="1" applyAlignment="1">
      <alignment horizontal="left" vertical="center" wrapText="1"/>
    </xf>
    <xf numFmtId="0" fontId="20" fillId="0" borderId="0" xfId="67" applyNumberFormat="1" applyFont="1" applyFill="1" applyAlignment="1">
      <alignment horizontal="left" vertical="center" wrapText="1"/>
    </xf>
    <xf numFmtId="0" fontId="33" fillId="0" borderId="0" xfId="63" applyFont="1" applyBorder="1" applyAlignment="1">
      <alignment vertical="center"/>
    </xf>
    <xf numFmtId="0" fontId="34" fillId="0" borderId="0" xfId="63" applyFont="1" applyBorder="1" applyAlignment="1">
      <alignment vertical="center"/>
    </xf>
    <xf numFmtId="0" fontId="33" fillId="0" borderId="16" xfId="63" applyFont="1" applyBorder="1" applyAlignment="1">
      <alignment vertical="center"/>
    </xf>
    <xf numFmtId="0" fontId="33" fillId="0" borderId="17" xfId="63" applyFont="1" applyBorder="1" applyAlignment="1">
      <alignment vertical="center"/>
    </xf>
    <xf numFmtId="10" fontId="33" fillId="0" borderId="18" xfId="63" applyNumberFormat="1" applyFont="1" applyBorder="1" applyAlignment="1">
      <alignment horizontal="center" vertical="center"/>
    </xf>
    <xf numFmtId="10" fontId="36" fillId="28" borderId="9" xfId="63" applyNumberFormat="1" applyFont="1" applyFill="1" applyBorder="1" applyAlignment="1">
      <alignment horizontal="center" vertical="center" wrapText="1"/>
    </xf>
    <xf numFmtId="0" fontId="33" fillId="0" borderId="9" xfId="63" applyFont="1" applyBorder="1" applyAlignment="1">
      <alignment horizontal="center" vertical="center"/>
    </xf>
    <xf numFmtId="0" fontId="33" fillId="0" borderId="12" xfId="63" applyFont="1" applyBorder="1" applyAlignment="1">
      <alignment vertical="center"/>
    </xf>
    <xf numFmtId="0" fontId="33" fillId="0" borderId="0" xfId="63" applyFont="1" applyAlignment="1">
      <alignment vertical="center"/>
    </xf>
    <xf numFmtId="9" fontId="36" fillId="30" borderId="0" xfId="63" applyNumberFormat="1" applyFont="1" applyFill="1" applyBorder="1" applyAlignment="1">
      <alignment horizontal="center" vertical="center" wrapText="1"/>
    </xf>
    <xf numFmtId="0" fontId="33" fillId="0" borderId="0" xfId="63" applyFont="1" applyAlignment="1">
      <alignment horizontal="left" vertical="center"/>
    </xf>
    <xf numFmtId="0" fontId="33" fillId="0" borderId="11" xfId="67" applyNumberFormat="1" applyFont="1" applyFill="1" applyBorder="1" applyAlignment="1">
      <alignment horizontal="left" vertical="center"/>
    </xf>
    <xf numFmtId="49" fontId="33" fillId="0" borderId="0" xfId="67" applyNumberFormat="1" applyFont="1" applyFill="1" applyBorder="1" applyAlignment="1">
      <alignment horizontal="left" vertical="center"/>
    </xf>
    <xf numFmtId="0" fontId="33" fillId="0" borderId="0" xfId="67" applyNumberFormat="1" applyFont="1" applyFill="1" applyAlignment="1">
      <alignment horizontal="left" vertical="center"/>
    </xf>
    <xf numFmtId="0" fontId="33" fillId="0" borderId="11" xfId="63" applyFont="1" applyFill="1" applyBorder="1" applyAlignment="1">
      <alignment vertical="center"/>
    </xf>
    <xf numFmtId="0" fontId="33" fillId="0" borderId="0" xfId="63" applyFont="1" applyFill="1" applyBorder="1" applyAlignment="1">
      <alignment vertical="center"/>
    </xf>
    <xf numFmtId="10" fontId="36" fillId="0" borderId="0" xfId="63" applyNumberFormat="1" applyFont="1" applyFill="1" applyBorder="1" applyAlignment="1">
      <alignment horizontal="center" vertical="center" wrapText="1"/>
    </xf>
    <xf numFmtId="0" fontId="33" fillId="0" borderId="17" xfId="63" applyFont="1" applyBorder="1" applyAlignment="1">
      <alignment horizontal="center" vertical="center"/>
    </xf>
    <xf numFmtId="0" fontId="33" fillId="0" borderId="0" xfId="67" applyNumberFormat="1" applyFont="1" applyFill="1" applyBorder="1" applyAlignment="1">
      <alignment horizontal="left" vertical="center"/>
    </xf>
    <xf numFmtId="0" fontId="33" fillId="0" borderId="19" xfId="63" applyFont="1" applyBorder="1" applyAlignment="1">
      <alignment vertical="center"/>
    </xf>
    <xf numFmtId="10" fontId="35" fillId="0" borderId="19" xfId="63" applyNumberFormat="1" applyFont="1" applyBorder="1" applyAlignment="1">
      <alignment horizontal="center" vertical="center"/>
    </xf>
    <xf numFmtId="10" fontId="33" fillId="0" borderId="9" xfId="63" applyNumberFormat="1" applyFont="1" applyBorder="1" applyAlignment="1">
      <alignment horizontal="center" vertical="center"/>
    </xf>
    <xf numFmtId="10" fontId="35" fillId="0" borderId="19" xfId="63" applyNumberFormat="1" applyFont="1" applyFill="1" applyBorder="1" applyAlignment="1">
      <alignment horizontal="center" vertical="center"/>
    </xf>
    <xf numFmtId="0" fontId="37" fillId="0" borderId="19" xfId="63" applyFont="1" applyBorder="1" applyAlignment="1">
      <alignment vertical="center"/>
    </xf>
    <xf numFmtId="0" fontId="20" fillId="0" borderId="16" xfId="63" applyFont="1" applyBorder="1" applyAlignment="1">
      <alignment vertical="center"/>
    </xf>
    <xf numFmtId="10" fontId="33" fillId="0" borderId="19" xfId="63" applyNumberFormat="1" applyFont="1" applyBorder="1" applyAlignment="1">
      <alignment horizontal="center" vertical="center"/>
    </xf>
    <xf numFmtId="10" fontId="23" fillId="0" borderId="19" xfId="63" applyNumberFormat="1" applyFont="1" applyFill="1" applyBorder="1" applyAlignment="1">
      <alignment horizontal="center" vertical="center"/>
    </xf>
    <xf numFmtId="0" fontId="33" fillId="0" borderId="20" xfId="63" applyFont="1" applyBorder="1" applyAlignment="1">
      <alignment horizontal="center" vertical="center"/>
    </xf>
    <xf numFmtId="0" fontId="33" fillId="0" borderId="11" xfId="63" applyFont="1" applyBorder="1" applyAlignment="1">
      <alignment horizontal="center" vertical="center"/>
    </xf>
    <xf numFmtId="0" fontId="33" fillId="0" borderId="13" xfId="63" applyFont="1" applyBorder="1" applyAlignment="1">
      <alignment horizontal="center" vertical="center"/>
    </xf>
    <xf numFmtId="0" fontId="20" fillId="0" borderId="19" xfId="63" applyFont="1" applyBorder="1" applyAlignment="1">
      <alignment vertical="center"/>
    </xf>
    <xf numFmtId="9" fontId="37" fillId="0" borderId="0" xfId="63" applyNumberFormat="1" applyFont="1" applyBorder="1" applyAlignment="1">
      <alignment vertical="center"/>
    </xf>
    <xf numFmtId="0" fontId="38" fillId="0" borderId="0" xfId="63" applyFont="1" applyBorder="1" applyAlignment="1">
      <alignment vertical="center"/>
    </xf>
    <xf numFmtId="0" fontId="37" fillId="28" borderId="19" xfId="63" applyFont="1" applyFill="1" applyBorder="1" applyAlignment="1">
      <alignment horizontal="center" vertical="center" wrapText="1"/>
    </xf>
    <xf numFmtId="0" fontId="34" fillId="0" borderId="0" xfId="63" applyFont="1" applyFill="1" applyBorder="1" applyAlignment="1">
      <alignment vertical="center"/>
    </xf>
    <xf numFmtId="0" fontId="29" fillId="0" borderId="13" xfId="63" applyFont="1" applyFill="1" applyBorder="1" applyAlignment="1">
      <alignment horizontal="left" vertical="center" wrapText="1"/>
    </xf>
    <xf numFmtId="0" fontId="29" fillId="0" borderId="14" xfId="63" applyFont="1" applyFill="1" applyBorder="1" applyAlignment="1">
      <alignment horizontal="left" vertical="center" wrapText="1"/>
    </xf>
    <xf numFmtId="0" fontId="37" fillId="0" borderId="14" xfId="63" applyFont="1" applyFill="1" applyBorder="1" applyAlignment="1">
      <alignment horizontal="center" vertical="center" wrapText="1"/>
    </xf>
    <xf numFmtId="0" fontId="33" fillId="0" borderId="14" xfId="63" applyFont="1" applyFill="1" applyBorder="1" applyAlignment="1">
      <alignment vertical="center"/>
    </xf>
    <xf numFmtId="0" fontId="33" fillId="0" borderId="15" xfId="63" applyFont="1" applyFill="1" applyBorder="1" applyAlignment="1">
      <alignment vertical="center"/>
    </xf>
    <xf numFmtId="0" fontId="33" fillId="0" borderId="0" xfId="63" applyFont="1" applyFill="1" applyAlignment="1">
      <alignment vertical="center"/>
    </xf>
    <xf numFmtId="9" fontId="36" fillId="0" borderId="0" xfId="63" applyNumberFormat="1" applyFont="1" applyFill="1" applyBorder="1" applyAlignment="1">
      <alignment horizontal="center" vertical="center" wrapText="1"/>
    </xf>
    <xf numFmtId="0" fontId="33" fillId="0" borderId="0" xfId="63" applyFont="1" applyFill="1" applyAlignment="1">
      <alignment horizontal="left" vertical="center"/>
    </xf>
    <xf numFmtId="0" fontId="20" fillId="0" borderId="21" xfId="63" applyFont="1" applyBorder="1" applyAlignment="1">
      <alignment vertical="center"/>
    </xf>
    <xf numFmtId="0" fontId="20" fillId="0" borderId="22" xfId="63" applyFont="1" applyBorder="1" applyAlignment="1">
      <alignment vertical="center"/>
    </xf>
    <xf numFmtId="0" fontId="39" fillId="0" borderId="0" xfId="63" applyFont="1" applyBorder="1" applyAlignment="1">
      <alignment vertical="center"/>
    </xf>
    <xf numFmtId="0" fontId="33" fillId="0" borderId="11" xfId="63" applyFont="1" applyBorder="1" applyAlignment="1">
      <alignment vertical="center"/>
    </xf>
    <xf numFmtId="0" fontId="33" fillId="0" borderId="0" xfId="63" applyFont="1" applyBorder="1" applyAlignment="1" applyProtection="1">
      <alignment vertical="center"/>
      <protection locked="0"/>
    </xf>
    <xf numFmtId="10" fontId="35" fillId="0" borderId="9" xfId="63" applyNumberFormat="1" applyFont="1" applyFill="1" applyBorder="1" applyAlignment="1">
      <alignment horizontal="center" vertical="center" wrapText="1"/>
    </xf>
    <xf numFmtId="10" fontId="33" fillId="0" borderId="16" xfId="63" applyNumberFormat="1" applyFont="1" applyBorder="1" applyAlignment="1">
      <alignment vertical="center"/>
    </xf>
    <xf numFmtId="10" fontId="33" fillId="0" borderId="17" xfId="63" applyNumberFormat="1" applyFont="1" applyBorder="1" applyAlignment="1">
      <alignment vertical="center"/>
    </xf>
    <xf numFmtId="10" fontId="33" fillId="0" borderId="19" xfId="63" applyNumberFormat="1" applyFont="1" applyBorder="1" applyAlignment="1">
      <alignment vertical="center"/>
    </xf>
    <xf numFmtId="0" fontId="40" fillId="0" borderId="0" xfId="0" applyFont="1" applyBorder="1"/>
    <xf numFmtId="0" fontId="40" fillId="0" borderId="0" xfId="0" applyFont="1" applyBorder="1" applyAlignment="1">
      <alignment horizontal="center"/>
    </xf>
    <xf numFmtId="0" fontId="40" fillId="0" borderId="0" xfId="0" applyFont="1" applyBorder="1" applyAlignment="1">
      <alignment horizontal="left" vertical="top"/>
    </xf>
    <xf numFmtId="0" fontId="40" fillId="0" borderId="0" xfId="0" applyFont="1" applyBorder="1" applyAlignment="1">
      <alignment horizontal="center" vertical="center"/>
    </xf>
    <xf numFmtId="0" fontId="40" fillId="0" borderId="0" xfId="0" applyFont="1" applyBorder="1" applyAlignment="1">
      <alignment horizontal="center" vertical="top"/>
    </xf>
    <xf numFmtId="0" fontId="40" fillId="0" borderId="0" xfId="0" applyFont="1" applyBorder="1" applyAlignment="1">
      <alignment vertical="top"/>
    </xf>
    <xf numFmtId="0" fontId="41" fillId="0" borderId="0" xfId="0" applyFont="1" applyFill="1" applyBorder="1" applyAlignment="1">
      <alignment horizontal="left" vertical="top"/>
    </xf>
    <xf numFmtId="0" fontId="33" fillId="0" borderId="0" xfId="65" applyFont="1" applyBorder="1"/>
    <xf numFmtId="0" fontId="33" fillId="0" borderId="0" xfId="65" applyFont="1" applyBorder="1" applyAlignment="1">
      <alignment horizontal="center"/>
    </xf>
    <xf numFmtId="0" fontId="33" fillId="0" borderId="0" xfId="65" applyFont="1" applyBorder="1" applyAlignment="1">
      <alignment horizontal="center" vertical="center"/>
    </xf>
    <xf numFmtId="0" fontId="33" fillId="24" borderId="0" xfId="0" applyNumberFormat="1" applyFont="1" applyFill="1" applyBorder="1" applyAlignment="1" applyProtection="1">
      <alignment horizontal="left" vertical="top" wrapText="1"/>
    </xf>
    <xf numFmtId="0" fontId="36" fillId="28" borderId="0" xfId="0" applyNumberFormat="1" applyFont="1" applyFill="1" applyBorder="1" applyAlignment="1" applyProtection="1">
      <alignment horizontal="center" vertical="top" wrapText="1"/>
    </xf>
    <xf numFmtId="0" fontId="43" fillId="0" borderId="9" xfId="0" applyFont="1" applyBorder="1" applyAlignment="1" applyProtection="1">
      <alignment horizontal="center" vertical="center" wrapText="1"/>
    </xf>
    <xf numFmtId="0" fontId="43" fillId="0" borderId="9" xfId="0" applyFont="1" applyFill="1" applyBorder="1" applyAlignment="1" applyProtection="1">
      <alignment horizontal="center" wrapText="1"/>
    </xf>
    <xf numFmtId="10" fontId="43" fillId="0" borderId="9" xfId="0" applyNumberFormat="1" applyFont="1" applyBorder="1" applyAlignment="1" applyProtection="1">
      <alignment horizontal="center" vertical="center" wrapText="1"/>
    </xf>
    <xf numFmtId="10" fontId="43" fillId="0" borderId="0" xfId="0" applyNumberFormat="1" applyFont="1" applyAlignment="1" applyProtection="1">
      <alignment horizontal="center" vertical="center" wrapText="1"/>
    </xf>
    <xf numFmtId="0" fontId="43" fillId="0" borderId="9" xfId="0" applyNumberFormat="1" applyFont="1" applyBorder="1" applyAlignment="1" applyProtection="1">
      <alignment horizontal="center" vertical="center" wrapText="1"/>
    </xf>
    <xf numFmtId="10" fontId="44" fillId="0" borderId="9" xfId="0" applyNumberFormat="1" applyFont="1" applyBorder="1" applyAlignment="1" applyProtection="1">
      <alignment horizontal="center" vertical="center" wrapText="1"/>
    </xf>
    <xf numFmtId="10" fontId="43" fillId="0" borderId="0" xfId="0" applyNumberFormat="1" applyFont="1" applyBorder="1" applyAlignment="1" applyProtection="1">
      <alignment horizontal="center" vertical="center" wrapText="1"/>
    </xf>
    <xf numFmtId="0" fontId="43" fillId="0" borderId="0" xfId="0" applyFont="1" applyAlignment="1" applyProtection="1">
      <alignment horizontal="center" vertical="center" wrapText="1"/>
    </xf>
    <xf numFmtId="0" fontId="35" fillId="0" borderId="0" xfId="0" applyFont="1" applyFill="1" applyBorder="1" applyAlignment="1" applyProtection="1">
      <alignment horizontal="left" wrapText="1"/>
    </xf>
    <xf numFmtId="0" fontId="40" fillId="0" borderId="0" xfId="0" applyFont="1" applyFill="1" applyBorder="1" applyAlignment="1"/>
    <xf numFmtId="0" fontId="40" fillId="0" borderId="0" xfId="0" applyFont="1" applyFill="1" applyBorder="1" applyAlignment="1">
      <alignment horizontal="center"/>
    </xf>
    <xf numFmtId="0" fontId="33" fillId="0" borderId="0" xfId="0" applyNumberFormat="1" applyFont="1" applyFill="1" applyBorder="1" applyAlignment="1" applyProtection="1">
      <alignment horizontal="left" wrapText="1"/>
    </xf>
    <xf numFmtId="0" fontId="35" fillId="0" borderId="0" xfId="0" applyNumberFormat="1" applyFont="1" applyFill="1" applyBorder="1" applyAlignment="1" applyProtection="1">
      <alignment horizontal="left" wrapText="1"/>
    </xf>
    <xf numFmtId="0" fontId="35" fillId="0" borderId="0" xfId="0" applyNumberFormat="1" applyFont="1" applyFill="1" applyBorder="1" applyAlignment="1" applyProtection="1">
      <alignment horizontal="center" wrapText="1"/>
    </xf>
    <xf numFmtId="0" fontId="35" fillId="0" borderId="0" xfId="0" applyNumberFormat="1" applyFont="1" applyFill="1" applyBorder="1" applyAlignment="1" applyProtection="1">
      <alignment horizontal="center"/>
    </xf>
    <xf numFmtId="0" fontId="45" fillId="0" borderId="0" xfId="0" applyNumberFormat="1" applyFont="1" applyFill="1" applyBorder="1" applyAlignment="1" applyProtection="1">
      <alignment horizontal="left" wrapText="1"/>
    </xf>
    <xf numFmtId="0" fontId="46" fillId="0" borderId="0" xfId="0" applyFont="1" applyFill="1" applyBorder="1" applyAlignment="1">
      <alignment horizontal="center"/>
    </xf>
    <xf numFmtId="0" fontId="35" fillId="0" borderId="17" xfId="65" applyFont="1" applyBorder="1" applyAlignment="1">
      <alignment horizontal="center"/>
    </xf>
    <xf numFmtId="0" fontId="40" fillId="0" borderId="0" xfId="0" applyFont="1" applyBorder="1" applyAlignment="1">
      <alignment vertical="center"/>
    </xf>
    <xf numFmtId="0" fontId="47" fillId="20" borderId="0" xfId="0" applyNumberFormat="1" applyFont="1" applyFill="1" applyBorder="1" applyAlignment="1" applyProtection="1">
      <alignment vertical="center" wrapText="1"/>
    </xf>
    <xf numFmtId="0" fontId="33" fillId="0" borderId="0"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vertical="center" wrapText="1"/>
    </xf>
    <xf numFmtId="0" fontId="49" fillId="0" borderId="0" xfId="0" applyFont="1" applyBorder="1" applyAlignment="1" applyProtection="1">
      <alignment horizontal="center" vertical="center" wrapText="1"/>
    </xf>
    <xf numFmtId="10" fontId="49" fillId="0" borderId="0" xfId="0" applyNumberFormat="1" applyFont="1" applyBorder="1" applyAlignment="1" applyProtection="1">
      <alignment horizontal="center" vertical="center" wrapText="1"/>
    </xf>
    <xf numFmtId="0" fontId="49" fillId="0" borderId="0" xfId="0" applyFont="1" applyBorder="1" applyAlignment="1" applyProtection="1">
      <alignment horizontal="center" vertical="center"/>
    </xf>
    <xf numFmtId="0" fontId="50" fillId="0" borderId="0" xfId="0" applyNumberFormat="1" applyFont="1" applyBorder="1" applyAlignment="1" applyProtection="1">
      <alignment horizontal="center" vertical="center"/>
    </xf>
    <xf numFmtId="10" fontId="49" fillId="0" borderId="0" xfId="0" applyNumberFormat="1" applyFont="1" applyBorder="1" applyAlignment="1" applyProtection="1">
      <alignment horizontal="center" vertical="center"/>
    </xf>
    <xf numFmtId="0" fontId="49" fillId="0" borderId="0" xfId="0" applyFont="1" applyBorder="1" applyAlignment="1" applyProtection="1">
      <alignment horizontal="justify" vertical="center" wrapText="1"/>
    </xf>
    <xf numFmtId="0" fontId="40" fillId="0" borderId="0" xfId="0" applyFont="1" applyBorder="1" applyAlignment="1">
      <alignment vertical="center" wrapText="1"/>
    </xf>
    <xf numFmtId="0" fontId="49" fillId="0" borderId="0" xfId="0" applyNumberFormat="1" applyFont="1" applyBorder="1" applyAlignment="1" applyProtection="1">
      <alignment horizontal="center" vertical="center" wrapText="1"/>
    </xf>
    <xf numFmtId="0" fontId="51" fillId="0" borderId="0" xfId="0" applyNumberFormat="1" applyFont="1" applyFill="1" applyBorder="1" applyAlignment="1" applyProtection="1">
      <alignment horizontal="left" wrapText="1"/>
    </xf>
    <xf numFmtId="0" fontId="33" fillId="0" borderId="0" xfId="0" applyNumberFormat="1" applyFont="1" applyFill="1" applyBorder="1" applyAlignment="1" applyProtection="1">
      <alignment horizontal="center" wrapText="1"/>
    </xf>
    <xf numFmtId="0" fontId="49" fillId="0" borderId="0" xfId="0" applyFont="1" applyBorder="1" applyAlignment="1" applyProtection="1">
      <alignment horizontal="center" wrapText="1"/>
    </xf>
    <xf numFmtId="0" fontId="49" fillId="0" borderId="0" xfId="0" applyNumberFormat="1" applyFont="1" applyBorder="1" applyAlignment="1" applyProtection="1">
      <alignment horizontal="center" wrapText="1"/>
    </xf>
    <xf numFmtId="10" fontId="49" fillId="0" borderId="0" xfId="0" applyNumberFormat="1" applyFont="1" applyBorder="1" applyAlignment="1" applyProtection="1">
      <alignment horizontal="center" wrapText="1"/>
    </xf>
    <xf numFmtId="0" fontId="49" fillId="0" borderId="0" xfId="0" applyFont="1" applyBorder="1" applyAlignment="1" applyProtection="1">
      <alignment horizontal="center"/>
    </xf>
    <xf numFmtId="0" fontId="50" fillId="0" borderId="0" xfId="0" applyNumberFormat="1" applyFont="1" applyBorder="1" applyAlignment="1" applyProtection="1">
      <alignment horizontal="center"/>
    </xf>
    <xf numFmtId="10" fontId="49" fillId="0" borderId="0" xfId="0" applyNumberFormat="1" applyFont="1" applyBorder="1" applyAlignment="1" applyProtection="1">
      <alignment horizontal="center"/>
    </xf>
    <xf numFmtId="0" fontId="49" fillId="0" borderId="0" xfId="0" applyFont="1" applyBorder="1" applyAlignment="1" applyProtection="1">
      <alignment horizontal="justify" wrapText="1"/>
    </xf>
    <xf numFmtId="0" fontId="40" fillId="0" borderId="0" xfId="0" applyFont="1" applyBorder="1" applyAlignment="1"/>
    <xf numFmtId="0" fontId="40" fillId="0" borderId="0" xfId="0"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vertical="center" wrapText="1"/>
    </xf>
    <xf numFmtId="0" fontId="53" fillId="20" borderId="0" xfId="0" applyNumberFormat="1" applyFont="1" applyFill="1" applyBorder="1" applyAlignment="1" applyProtection="1">
      <alignment vertical="top" wrapText="1"/>
    </xf>
    <xf numFmtId="0" fontId="20" fillId="0" borderId="0" xfId="0" applyFont="1" applyBorder="1" applyAlignment="1" applyProtection="1">
      <alignment horizontal="center" vertical="center" wrapText="1"/>
    </xf>
    <xf numFmtId="10" fontId="20" fillId="0" borderId="0" xfId="0" applyNumberFormat="1" applyFont="1" applyBorder="1" applyAlignment="1" applyProtection="1">
      <alignment horizontal="center" vertical="center" wrapText="1"/>
    </xf>
    <xf numFmtId="10" fontId="20" fillId="0" borderId="0" xfId="0" applyNumberFormat="1" applyFont="1" applyBorder="1" applyAlignment="1" applyProtection="1">
      <alignment horizontal="center" vertical="center"/>
    </xf>
    <xf numFmtId="0" fontId="20" fillId="0" borderId="0" xfId="0" applyFont="1" applyBorder="1" applyAlignment="1" applyProtection="1">
      <alignment horizontal="justify" vertical="center" wrapText="1"/>
    </xf>
    <xf numFmtId="0" fontId="43" fillId="0" borderId="0" xfId="0" applyFont="1" applyBorder="1" applyAlignment="1" applyProtection="1">
      <alignment horizontal="center" vertical="center" wrapText="1"/>
    </xf>
    <xf numFmtId="0" fontId="33" fillId="0" borderId="0" xfId="65" applyFont="1" applyBorder="1" applyAlignment="1"/>
    <xf numFmtId="0" fontId="47" fillId="0" borderId="0" xfId="65" applyNumberFormat="1" applyFont="1" applyFill="1" applyBorder="1" applyAlignment="1" applyProtection="1">
      <alignment horizontal="center" wrapText="1"/>
    </xf>
    <xf numFmtId="0" fontId="33" fillId="0" borderId="0" xfId="65" applyNumberFormat="1" applyFont="1" applyFill="1" applyBorder="1" applyAlignment="1" applyProtection="1">
      <alignment horizontal="center" wrapText="1"/>
    </xf>
    <xf numFmtId="0" fontId="35" fillId="0" borderId="0" xfId="65" applyNumberFormat="1" applyFont="1" applyFill="1" applyBorder="1" applyAlignment="1" applyProtection="1">
      <alignment horizontal="center" wrapText="1"/>
    </xf>
    <xf numFmtId="0" fontId="35" fillId="0" borderId="0" xfId="65" applyNumberFormat="1" applyFont="1" applyFill="1" applyBorder="1" applyAlignment="1" applyProtection="1">
      <alignment wrapText="1"/>
    </xf>
    <xf numFmtId="0" fontId="33" fillId="0" borderId="0" xfId="65" applyNumberFormat="1" applyFont="1" applyFill="1" applyBorder="1" applyAlignment="1" applyProtection="1">
      <alignment horizontal="center"/>
    </xf>
    <xf numFmtId="0" fontId="55" fillId="0" borderId="0" xfId="65" applyNumberFormat="1" applyFont="1" applyFill="1" applyBorder="1" applyAlignment="1" applyProtection="1">
      <alignment horizontal="left" wrapText="1"/>
    </xf>
    <xf numFmtId="0" fontId="33" fillId="0" borderId="0" xfId="65" applyNumberFormat="1" applyFont="1" applyFill="1" applyBorder="1" applyAlignment="1" applyProtection="1">
      <alignment wrapText="1"/>
    </xf>
    <xf numFmtId="0" fontId="43" fillId="0" borderId="0" xfId="0" applyFont="1" applyBorder="1" applyAlignment="1" applyProtection="1">
      <alignment horizontal="center" wrapText="1"/>
    </xf>
    <xf numFmtId="0" fontId="43" fillId="0" borderId="0" xfId="0" applyFont="1" applyFill="1" applyBorder="1" applyAlignment="1" applyProtection="1">
      <alignment horizontal="center" wrapText="1"/>
    </xf>
    <xf numFmtId="10" fontId="43" fillId="0" borderId="0" xfId="0" applyNumberFormat="1" applyFont="1" applyBorder="1" applyAlignment="1" applyProtection="1">
      <alignment horizontal="center" wrapText="1"/>
    </xf>
    <xf numFmtId="0" fontId="50" fillId="0" borderId="0" xfId="0" applyFont="1" applyBorder="1" applyAlignment="1" applyProtection="1">
      <alignment horizontal="center" wrapText="1"/>
    </xf>
    <xf numFmtId="0" fontId="50" fillId="0" borderId="0" xfId="0" applyFont="1" applyBorder="1" applyAlignment="1" applyProtection="1">
      <alignment horizontal="left" wrapText="1"/>
    </xf>
    <xf numFmtId="0" fontId="40" fillId="0" borderId="0" xfId="0" applyFont="1" applyFill="1" applyBorder="1" applyAlignment="1">
      <alignment horizontal="center" vertical="center"/>
    </xf>
    <xf numFmtId="0" fontId="47" fillId="0" borderId="0" xfId="0" applyNumberFormat="1" applyFont="1" applyFill="1" applyBorder="1" applyAlignment="1" applyProtection="1">
      <alignment vertical="center" wrapText="1"/>
    </xf>
    <xf numFmtId="0" fontId="33" fillId="0" borderId="0" xfId="65" applyFont="1" applyBorder="1" applyAlignment="1">
      <alignment vertical="center"/>
    </xf>
    <xf numFmtId="0" fontId="47" fillId="20" borderId="0" xfId="0" applyNumberFormat="1" applyFont="1" applyFill="1" applyBorder="1" applyAlignment="1" applyProtection="1">
      <alignment wrapText="1"/>
    </xf>
    <xf numFmtId="0" fontId="35" fillId="0" borderId="0" xfId="0" applyNumberFormat="1" applyFont="1" applyFill="1" applyBorder="1" applyAlignment="1" applyProtection="1">
      <alignment wrapText="1"/>
    </xf>
    <xf numFmtId="0" fontId="33" fillId="0" borderId="0" xfId="0" applyNumberFormat="1" applyFont="1" applyFill="1" applyBorder="1" applyAlignment="1" applyProtection="1">
      <alignment wrapText="1"/>
    </xf>
    <xf numFmtId="0" fontId="47" fillId="24" borderId="0" xfId="0" applyNumberFormat="1" applyFont="1" applyFill="1" applyBorder="1" applyAlignment="1" applyProtection="1">
      <alignment vertical="center" wrapText="1"/>
    </xf>
    <xf numFmtId="0" fontId="40" fillId="0" borderId="0" xfId="0" applyFont="1" applyFill="1" applyBorder="1" applyAlignment="1">
      <alignment vertical="center"/>
    </xf>
    <xf numFmtId="0" fontId="40" fillId="0" borderId="23" xfId="0" applyFont="1" applyBorder="1" applyAlignment="1">
      <alignment vertical="center"/>
    </xf>
    <xf numFmtId="0" fontId="33" fillId="0" borderId="0" xfId="65" applyFont="1" applyFill="1" applyBorder="1" applyAlignment="1">
      <alignment horizontal="center" vertical="center"/>
    </xf>
    <xf numFmtId="0" fontId="33" fillId="0" borderId="0" xfId="65" applyFont="1" applyFill="1" applyBorder="1" applyAlignment="1">
      <alignment vertical="center"/>
    </xf>
    <xf numFmtId="0" fontId="36" fillId="0" borderId="0" xfId="0" applyNumberFormat="1" applyFont="1" applyFill="1" applyBorder="1" applyAlignment="1" applyProtection="1">
      <alignment horizontal="center"/>
    </xf>
    <xf numFmtId="0" fontId="36" fillId="0" borderId="0" xfId="0" applyNumberFormat="1" applyFont="1" applyFill="1" applyBorder="1" applyAlignment="1" applyProtection="1">
      <alignment horizontal="center" wrapText="1"/>
    </xf>
    <xf numFmtId="0" fontId="49" fillId="0" borderId="0" xfId="0" applyFont="1" applyFill="1" applyBorder="1" applyAlignment="1" applyProtection="1">
      <alignment horizontal="center" vertical="center" wrapText="1"/>
    </xf>
    <xf numFmtId="10" fontId="49" fillId="0" borderId="0"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50" fillId="0" borderId="0" xfId="0" applyNumberFormat="1" applyFont="1" applyFill="1" applyBorder="1" applyAlignment="1" applyProtection="1">
      <alignment horizontal="center" vertical="center"/>
    </xf>
    <xf numFmtId="10" fontId="49" fillId="0" borderId="0" xfId="0" applyNumberFormat="1" applyFont="1" applyFill="1" applyBorder="1" applyAlignment="1" applyProtection="1">
      <alignment horizontal="center" vertical="center"/>
    </xf>
    <xf numFmtId="0" fontId="35" fillId="0"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wrapText="1"/>
    </xf>
    <xf numFmtId="0" fontId="40" fillId="27" borderId="0" xfId="0" applyFont="1" applyFill="1" applyBorder="1" applyAlignment="1">
      <alignment vertical="center"/>
    </xf>
    <xf numFmtId="0" fontId="40" fillId="27" borderId="0" xfId="0" applyFont="1" applyFill="1" applyBorder="1" applyAlignment="1">
      <alignment horizontal="center" vertical="center"/>
    </xf>
    <xf numFmtId="0" fontId="47" fillId="27" borderId="0" xfId="0" applyNumberFormat="1" applyFont="1" applyFill="1" applyBorder="1" applyAlignment="1" applyProtection="1">
      <alignment vertical="center" wrapText="1"/>
    </xf>
    <xf numFmtId="0" fontId="33" fillId="0" borderId="9" xfId="0" applyNumberFormat="1" applyFont="1" applyFill="1" applyBorder="1" applyAlignment="1" applyProtection="1">
      <alignment horizontal="center" vertical="center" wrapText="1"/>
    </xf>
    <xf numFmtId="0" fontId="33" fillId="0" borderId="9" xfId="0" applyNumberFormat="1" applyFont="1" applyFill="1" applyBorder="1" applyAlignment="1" applyProtection="1">
      <alignment vertical="center" wrapText="1"/>
    </xf>
    <xf numFmtId="0" fontId="33" fillId="0" borderId="9" xfId="0" applyNumberFormat="1" applyFont="1" applyFill="1" applyBorder="1" applyAlignment="1" applyProtection="1">
      <alignment horizontal="center" vertical="center"/>
    </xf>
    <xf numFmtId="0" fontId="33" fillId="0" borderId="0" xfId="0" applyNumberFormat="1" applyFont="1" applyFill="1" applyBorder="1" applyAlignment="1" applyProtection="1">
      <alignment horizontal="center"/>
    </xf>
    <xf numFmtId="0" fontId="40" fillId="0" borderId="0" xfId="0" applyFont="1" applyBorder="1" applyAlignment="1">
      <alignment horizontal="left" vertical="center"/>
    </xf>
    <xf numFmtId="0" fontId="41" fillId="0" borderId="0" xfId="0" applyFont="1" applyFill="1" applyBorder="1" applyAlignment="1">
      <alignment horizontal="left" vertical="center"/>
    </xf>
    <xf numFmtId="0" fontId="33" fillId="0" borderId="16" xfId="65" applyFont="1" applyBorder="1"/>
    <xf numFmtId="0" fontId="33" fillId="0" borderId="17" xfId="65" applyFont="1" applyBorder="1"/>
    <xf numFmtId="0" fontId="33" fillId="0" borderId="19" xfId="65" applyFont="1" applyBorder="1"/>
    <xf numFmtId="0" fontId="33" fillId="0" borderId="9" xfId="65" applyFont="1" applyBorder="1" applyAlignment="1">
      <alignment vertical="center"/>
    </xf>
    <xf numFmtId="0" fontId="33" fillId="0" borderId="0" xfId="0" applyFont="1" applyBorder="1" applyAlignment="1">
      <alignment vertical="center"/>
    </xf>
    <xf numFmtId="0" fontId="33" fillId="0" borderId="19" xfId="65" applyFont="1" applyBorder="1" applyAlignment="1">
      <alignment horizontal="center" vertical="center"/>
    </xf>
    <xf numFmtId="0" fontId="35" fillId="0" borderId="0" xfId="65" applyFont="1" applyBorder="1" applyAlignment="1">
      <alignment horizontal="center"/>
    </xf>
    <xf numFmtId="10" fontId="44" fillId="0" borderId="0" xfId="0" applyNumberFormat="1" applyFont="1" applyBorder="1" applyAlignment="1" applyProtection="1">
      <alignment horizontal="center" vertical="center" wrapText="1"/>
    </xf>
    <xf numFmtId="0" fontId="35" fillId="0" borderId="17" xfId="65" applyFont="1" applyBorder="1"/>
    <xf numFmtId="0" fontId="33" fillId="0" borderId="9" xfId="65" applyFont="1" applyBorder="1" applyAlignment="1">
      <alignment horizontal="center" vertical="center"/>
    </xf>
    <xf numFmtId="0" fontId="33" fillId="0" borderId="0" xfId="0" applyFont="1" applyAlignment="1">
      <alignment horizontal="center" vertical="center"/>
    </xf>
    <xf numFmtId="0" fontId="33" fillId="0" borderId="0" xfId="0" applyFont="1" applyAlignment="1">
      <alignment wrapText="1"/>
    </xf>
    <xf numFmtId="0" fontId="33" fillId="0" borderId="0" xfId="0" applyFont="1" applyAlignment="1">
      <alignment horizontal="center"/>
    </xf>
    <xf numFmtId="0" fontId="45" fillId="0" borderId="0" xfId="0" applyFont="1" applyAlignment="1">
      <alignment vertical="center" wrapText="1"/>
    </xf>
    <xf numFmtId="0" fontId="33" fillId="0" borderId="0" xfId="0" applyFont="1" applyAlignment="1">
      <alignment horizontal="left" vertical="center"/>
    </xf>
    <xf numFmtId="0" fontId="33" fillId="0" borderId="0" xfId="0" applyFont="1"/>
    <xf numFmtId="0" fontId="30" fillId="0" borderId="9" xfId="0" applyFont="1" applyBorder="1" applyAlignment="1">
      <alignment horizontal="center" vertical="center"/>
    </xf>
    <xf numFmtId="0" fontId="29" fillId="28" borderId="9" xfId="0" applyNumberFormat="1" applyFont="1" applyFill="1" applyBorder="1" applyAlignment="1" applyProtection="1">
      <alignment horizontal="left" vertical="center" wrapText="1"/>
    </xf>
    <xf numFmtId="0" fontId="29" fillId="28" borderId="9" xfId="0" applyNumberFormat="1" applyFont="1" applyFill="1" applyBorder="1" applyAlignment="1" applyProtection="1">
      <alignment horizontal="center" vertical="center"/>
    </xf>
    <xf numFmtId="0" fontId="29" fillId="28" borderId="9" xfId="0" applyNumberFormat="1" applyFont="1" applyFill="1" applyBorder="1" applyAlignment="1" applyProtection="1">
      <alignment horizontal="center" vertical="center" wrapText="1"/>
    </xf>
    <xf numFmtId="0" fontId="59" fillId="28" borderId="9" xfId="0" applyNumberFormat="1" applyFont="1" applyFill="1" applyBorder="1" applyAlignment="1" applyProtection="1">
      <alignment horizontal="left" vertical="center" wrapText="1"/>
    </xf>
    <xf numFmtId="0" fontId="37" fillId="28" borderId="9" xfId="0" applyFont="1" applyFill="1" applyBorder="1" applyAlignment="1">
      <alignment horizontal="center" vertical="center"/>
    </xf>
    <xf numFmtId="0" fontId="60" fillId="28" borderId="9" xfId="0" applyFont="1" applyFill="1" applyBorder="1" applyAlignment="1">
      <alignment horizontal="left" vertical="center"/>
    </xf>
    <xf numFmtId="0" fontId="30" fillId="0" borderId="0" xfId="0" applyFont="1"/>
    <xf numFmtId="0" fontId="33" fillId="0" borderId="9" xfId="0" applyFont="1" applyBorder="1" applyAlignment="1">
      <alignment horizontal="center" vertical="center"/>
    </xf>
    <xf numFmtId="0" fontId="33" fillId="0" borderId="9" xfId="0" applyFont="1" applyBorder="1" applyAlignment="1">
      <alignment wrapText="1"/>
    </xf>
    <xf numFmtId="0" fontId="33" fillId="0" borderId="9" xfId="0" applyFont="1" applyBorder="1" applyAlignment="1">
      <alignment horizontal="center"/>
    </xf>
    <xf numFmtId="0" fontId="45" fillId="0" borderId="9" xfId="0" applyFont="1" applyBorder="1" applyAlignment="1">
      <alignment horizontal="left" vertical="center" wrapText="1"/>
    </xf>
    <xf numFmtId="0" fontId="40" fillId="0" borderId="9" xfId="0" applyFont="1" applyBorder="1" applyAlignment="1">
      <alignment horizontal="center" vertical="center"/>
    </xf>
    <xf numFmtId="0" fontId="33" fillId="0" borderId="9" xfId="0" applyFont="1" applyBorder="1" applyAlignment="1">
      <alignment horizontal="left" vertical="center"/>
    </xf>
    <xf numFmtId="0" fontId="45" fillId="0" borderId="9" xfId="0" applyNumberFormat="1" applyFont="1" applyFill="1" applyBorder="1" applyAlignment="1" applyProtection="1">
      <alignment horizontal="left" vertical="center" wrapText="1"/>
    </xf>
    <xf numFmtId="0" fontId="33" fillId="0" borderId="9" xfId="0" applyNumberFormat="1" applyFont="1" applyFill="1" applyBorder="1" applyAlignment="1" applyProtection="1">
      <alignment horizontal="left" vertical="center" wrapText="1"/>
    </xf>
    <xf numFmtId="0" fontId="35" fillId="0" borderId="9" xfId="0" applyFont="1" applyBorder="1" applyAlignment="1">
      <alignment wrapText="1"/>
    </xf>
    <xf numFmtId="0" fontId="45" fillId="0" borderId="9" xfId="0" applyFont="1" applyBorder="1" applyAlignment="1">
      <alignment vertical="center" wrapText="1"/>
    </xf>
    <xf numFmtId="0" fontId="52" fillId="0" borderId="9" xfId="0" applyNumberFormat="1" applyFont="1" applyFill="1" applyBorder="1" applyAlignment="1" applyProtection="1">
      <alignment horizontal="center" vertical="center"/>
    </xf>
    <xf numFmtId="0" fontId="41" fillId="0" borderId="9" xfId="0" applyFont="1" applyFill="1" applyBorder="1" applyAlignment="1">
      <alignment horizontal="left" vertical="center"/>
    </xf>
    <xf numFmtId="0" fontId="40" fillId="0" borderId="9" xfId="0" applyFont="1" applyFill="1" applyBorder="1" applyAlignment="1">
      <alignment horizontal="center" vertical="center"/>
    </xf>
    <xf numFmtId="0" fontId="35" fillId="0" borderId="9" xfId="0" applyNumberFormat="1" applyFont="1" applyFill="1" applyBorder="1" applyAlignment="1" applyProtection="1">
      <alignment vertical="center" wrapText="1"/>
    </xf>
    <xf numFmtId="0" fontId="35" fillId="0" borderId="9" xfId="0" applyNumberFormat="1" applyFont="1" applyFill="1" applyBorder="1" applyAlignment="1" applyProtection="1">
      <alignment horizontal="left" vertical="center" wrapText="1"/>
    </xf>
    <xf numFmtId="0" fontId="33" fillId="0" borderId="9" xfId="0" applyFont="1" applyFill="1" applyBorder="1" applyAlignment="1">
      <alignment horizontal="center" vertical="center" wrapText="1"/>
    </xf>
    <xf numFmtId="0" fontId="33" fillId="0" borderId="9" xfId="0" applyFont="1" applyFill="1" applyBorder="1" applyAlignment="1">
      <alignment vertical="center" wrapText="1"/>
    </xf>
    <xf numFmtId="0" fontId="35" fillId="0" borderId="9" xfId="0" applyFont="1" applyFill="1" applyBorder="1" applyAlignment="1">
      <alignment vertical="center" wrapText="1"/>
    </xf>
    <xf numFmtId="0" fontId="33" fillId="0" borderId="9" xfId="0" applyFont="1" applyFill="1" applyBorder="1" applyAlignment="1">
      <alignment horizontal="center" vertical="center"/>
    </xf>
    <xf numFmtId="0" fontId="33" fillId="0" borderId="9" xfId="0" applyFont="1" applyFill="1" applyBorder="1" applyAlignment="1">
      <alignment vertical="center"/>
    </xf>
    <xf numFmtId="0" fontId="0" fillId="0" borderId="0" xfId="0" applyFont="1"/>
    <xf numFmtId="0" fontId="40" fillId="0" borderId="24" xfId="0" applyFont="1" applyBorder="1" applyAlignment="1">
      <alignment vertical="center"/>
    </xf>
    <xf numFmtId="0" fontId="40" fillId="0" borderId="25" xfId="0" applyFont="1" applyBorder="1" applyAlignment="1">
      <alignment vertical="center"/>
    </xf>
    <xf numFmtId="0" fontId="40" fillId="0" borderId="26" xfId="0" applyFont="1" applyBorder="1" applyAlignment="1">
      <alignment vertical="center"/>
    </xf>
    <xf numFmtId="0" fontId="40" fillId="0" borderId="24" xfId="0" applyFont="1" applyFill="1" applyBorder="1" applyAlignment="1">
      <alignment vertical="center"/>
    </xf>
    <xf numFmtId="0" fontId="40" fillId="0" borderId="25" xfId="0" applyFont="1" applyFill="1" applyBorder="1" applyAlignment="1">
      <alignment vertical="center"/>
    </xf>
    <xf numFmtId="0" fontId="40" fillId="0" borderId="26" xfId="0" applyFont="1" applyFill="1" applyBorder="1" applyAlignment="1">
      <alignment vertical="center"/>
    </xf>
    <xf numFmtId="0" fontId="49" fillId="0" borderId="0" xfId="0" applyFont="1" applyFill="1" applyBorder="1" applyAlignment="1" applyProtection="1">
      <alignment horizontal="justify" vertical="center" wrapText="1"/>
    </xf>
    <xf numFmtId="0" fontId="40" fillId="0" borderId="0" xfId="0" applyFont="1" applyFill="1" applyBorder="1" applyAlignment="1">
      <alignment vertical="center" wrapText="1"/>
    </xf>
    <xf numFmtId="0" fontId="20" fillId="0" borderId="28" xfId="63" applyFont="1" applyBorder="1" applyAlignment="1">
      <alignment vertical="center"/>
    </xf>
    <xf numFmtId="0" fontId="20" fillId="0" borderId="29" xfId="63" applyFont="1" applyBorder="1" applyAlignment="1">
      <alignment vertical="center"/>
    </xf>
    <xf numFmtId="0" fontId="20" fillId="0" borderId="30" xfId="63" applyFont="1" applyBorder="1" applyAlignment="1">
      <alignment vertical="center"/>
    </xf>
    <xf numFmtId="0" fontId="20" fillId="0" borderId="31" xfId="63" applyFont="1" applyBorder="1" applyAlignment="1">
      <alignment vertical="center"/>
    </xf>
    <xf numFmtId="0" fontId="20" fillId="0" borderId="32" xfId="63" applyFont="1" applyBorder="1" applyAlignment="1">
      <alignment vertical="center"/>
    </xf>
    <xf numFmtId="0" fontId="35" fillId="0" borderId="0" xfId="0" applyNumberFormat="1" applyFont="1" applyFill="1" applyBorder="1" applyAlignment="1" applyProtection="1">
      <alignment horizontal="center" wrapText="1"/>
      <protection locked="0"/>
    </xf>
    <xf numFmtId="0" fontId="33" fillId="0" borderId="0" xfId="0" applyNumberFormat="1" applyFont="1" applyFill="1" applyBorder="1" applyAlignment="1" applyProtection="1">
      <alignment horizontal="center" wrapText="1"/>
      <protection locked="0"/>
    </xf>
    <xf numFmtId="0" fontId="36" fillId="0" borderId="0" xfId="0" applyNumberFormat="1" applyFont="1" applyFill="1" applyBorder="1" applyAlignment="1" applyProtection="1">
      <alignment horizontal="center" wrapText="1"/>
      <protection locked="0"/>
    </xf>
    <xf numFmtId="0" fontId="40" fillId="0" borderId="0" xfId="0" applyFont="1" applyBorder="1" applyAlignment="1" applyProtection="1">
      <alignment horizontal="center" vertical="center"/>
      <protection locked="0"/>
    </xf>
    <xf numFmtId="0" fontId="40" fillId="0" borderId="0" xfId="0" applyFont="1" applyBorder="1" applyAlignment="1" applyProtection="1">
      <alignment horizontal="center" vertical="top"/>
      <protection locked="0"/>
    </xf>
    <xf numFmtId="0" fontId="33" fillId="28" borderId="0" xfId="0" applyNumberFormat="1" applyFont="1" applyFill="1" applyBorder="1" applyAlignment="1" applyProtection="1">
      <alignment vertical="center" wrapText="1"/>
    </xf>
    <xf numFmtId="0" fontId="33" fillId="28" borderId="0" xfId="65" applyNumberFormat="1" applyFont="1" applyFill="1" applyBorder="1" applyAlignment="1" applyProtection="1">
      <alignment horizontal="left" wrapText="1"/>
    </xf>
    <xf numFmtId="0" fontId="33" fillId="28" borderId="0" xfId="65" applyNumberFormat="1" applyFont="1" applyFill="1" applyBorder="1" applyAlignment="1" applyProtection="1">
      <alignment wrapText="1"/>
    </xf>
    <xf numFmtId="0" fontId="33" fillId="28" borderId="0" xfId="0" applyNumberFormat="1" applyFont="1" applyFill="1" applyBorder="1" applyAlignment="1" applyProtection="1">
      <alignment horizontal="left" vertical="center" wrapText="1"/>
    </xf>
    <xf numFmtId="0" fontId="33" fillId="28" borderId="0" xfId="0" applyNumberFormat="1" applyFont="1" applyFill="1" applyBorder="1" applyAlignment="1" applyProtection="1">
      <alignment wrapText="1"/>
    </xf>
    <xf numFmtId="0" fontId="33" fillId="28" borderId="0" xfId="0" applyNumberFormat="1" applyFont="1" applyFill="1" applyBorder="1" applyAlignment="1" applyProtection="1">
      <alignment horizontal="left" wrapText="1"/>
    </xf>
    <xf numFmtId="0" fontId="33" fillId="0" borderId="0" xfId="0" applyNumberFormat="1" applyFont="1" applyFill="1" applyBorder="1" applyAlignment="1" applyProtection="1">
      <alignment horizontal="left" vertical="center" wrapText="1"/>
    </xf>
    <xf numFmtId="0" fontId="33" fillId="27" borderId="0" xfId="0" applyNumberFormat="1" applyFont="1" applyFill="1" applyBorder="1" applyAlignment="1" applyProtection="1">
      <alignment horizontal="left" vertical="center" wrapText="1"/>
    </xf>
    <xf numFmtId="0" fontId="33" fillId="27" borderId="0" xfId="0" applyNumberFormat="1" applyFont="1" applyFill="1" applyBorder="1" applyAlignment="1" applyProtection="1">
      <alignment vertical="center" wrapText="1"/>
    </xf>
    <xf numFmtId="0" fontId="35" fillId="0" borderId="0" xfId="0" applyNumberFormat="1" applyFont="1" applyFill="1" applyBorder="1" applyAlignment="1" applyProtection="1">
      <alignment horizontal="left" vertical="center" wrapText="1"/>
    </xf>
    <xf numFmtId="0" fontId="33" fillId="0" borderId="33" xfId="0" applyNumberFormat="1" applyFont="1" applyFill="1" applyBorder="1" applyAlignment="1" applyProtection="1">
      <alignment vertical="center" wrapText="1"/>
    </xf>
    <xf numFmtId="0" fontId="33" fillId="0" borderId="33" xfId="0" applyNumberFormat="1" applyFont="1" applyFill="1" applyBorder="1" applyAlignment="1" applyProtection="1">
      <alignment horizontal="center" vertical="center" wrapText="1"/>
    </xf>
    <xf numFmtId="0" fontId="33" fillId="0" borderId="33" xfId="0" applyNumberFormat="1" applyFont="1" applyFill="1" applyBorder="1" applyAlignment="1" applyProtection="1">
      <alignment horizontal="center" vertical="center" wrapText="1"/>
      <protection locked="0"/>
    </xf>
    <xf numFmtId="0" fontId="45" fillId="0" borderId="33"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wrapText="1"/>
    </xf>
    <xf numFmtId="0" fontId="0" fillId="0" borderId="33" xfId="0" applyNumberFormat="1" applyFont="1" applyFill="1" applyBorder="1" applyAlignment="1" applyProtection="1">
      <alignment vertical="center" wrapText="1"/>
    </xf>
    <xf numFmtId="0" fontId="62" fillId="0" borderId="33" xfId="0" applyNumberFormat="1" applyFont="1" applyFill="1" applyBorder="1" applyAlignment="1" applyProtection="1">
      <alignment vertical="center" wrapText="1"/>
    </xf>
    <xf numFmtId="0" fontId="20" fillId="0" borderId="33" xfId="0" applyNumberFormat="1" applyFont="1" applyFill="1" applyBorder="1" applyAlignment="1" applyProtection="1">
      <alignment vertical="center" wrapText="1"/>
    </xf>
    <xf numFmtId="0" fontId="35" fillId="0" borderId="0" xfId="65" applyNumberFormat="1" applyFont="1" applyFill="1" applyBorder="1" applyAlignment="1" applyProtection="1">
      <alignment vertical="center" wrapText="1"/>
    </xf>
    <xf numFmtId="0" fontId="33" fillId="0" borderId="33" xfId="0" applyNumberFormat="1" applyFont="1" applyFill="1" applyBorder="1" applyAlignment="1" applyProtection="1">
      <alignment horizontal="center" vertical="center"/>
    </xf>
    <xf numFmtId="0" fontId="20" fillId="0" borderId="33" xfId="0" applyFont="1" applyFill="1" applyBorder="1" applyAlignment="1">
      <alignment vertical="center" wrapText="1"/>
    </xf>
    <xf numFmtId="0" fontId="0" fillId="0" borderId="0" xfId="0" applyFont="1" applyFill="1" applyBorder="1"/>
    <xf numFmtId="0" fontId="33" fillId="0" borderId="33" xfId="0" applyNumberFormat="1" applyFont="1" applyFill="1" applyBorder="1" applyAlignment="1" applyProtection="1">
      <alignment horizontal="left" vertical="center" wrapText="1"/>
    </xf>
    <xf numFmtId="0" fontId="40" fillId="31" borderId="0" xfId="0" applyFont="1" applyFill="1" applyBorder="1" applyAlignment="1">
      <alignment vertical="center"/>
    </xf>
    <xf numFmtId="0" fontId="33" fillId="31" borderId="0" xfId="65" applyFont="1" applyFill="1" applyBorder="1" applyAlignment="1">
      <alignment horizontal="center" vertical="center"/>
    </xf>
    <xf numFmtId="0" fontId="20" fillId="0" borderId="35" xfId="0" applyNumberFormat="1" applyFont="1" applyFill="1" applyBorder="1" applyAlignment="1" applyProtection="1">
      <alignment vertical="center" wrapText="1"/>
    </xf>
    <xf numFmtId="0" fontId="33" fillId="31" borderId="0" xfId="0" applyFont="1" applyFill="1" applyBorder="1" applyAlignment="1">
      <alignment horizontal="center" vertical="center" wrapText="1"/>
    </xf>
    <xf numFmtId="0" fontId="64" fillId="0" borderId="0" xfId="0" applyNumberFormat="1" applyFont="1" applyFill="1" applyBorder="1" applyAlignment="1" applyProtection="1">
      <alignment wrapText="1"/>
    </xf>
    <xf numFmtId="0" fontId="64" fillId="0" borderId="0" xfId="0" applyNumberFormat="1" applyFont="1" applyFill="1" applyBorder="1" applyAlignment="1" applyProtection="1"/>
    <xf numFmtId="0" fontId="62" fillId="0" borderId="0" xfId="0" applyNumberFormat="1" applyFont="1" applyFill="1" applyBorder="1" applyAlignment="1" applyProtection="1">
      <alignment horizontal="center" wrapText="1"/>
      <protection locked="0"/>
    </xf>
    <xf numFmtId="0" fontId="63" fillId="0" borderId="0" xfId="0" applyNumberFormat="1" applyFont="1" applyFill="1" applyBorder="1" applyAlignment="1" applyProtection="1">
      <alignment horizontal="left" vertical="center" wrapText="1"/>
      <protection locked="0"/>
    </xf>
    <xf numFmtId="0" fontId="63" fillId="0" borderId="0" xfId="0" applyNumberFormat="1" applyFont="1" applyFill="1" applyBorder="1" applyAlignment="1" applyProtection="1">
      <alignment wrapText="1"/>
    </xf>
    <xf numFmtId="0" fontId="62" fillId="0" borderId="0" xfId="0" applyNumberFormat="1" applyFont="1" applyFill="1" applyBorder="1" applyAlignment="1" applyProtection="1">
      <alignment wrapText="1"/>
    </xf>
    <xf numFmtId="0" fontId="20" fillId="0" borderId="0" xfId="0" applyNumberFormat="1" applyFont="1" applyFill="1" applyBorder="1" applyAlignment="1" applyProtection="1">
      <alignment vertical="center" wrapText="1"/>
    </xf>
    <xf numFmtId="0" fontId="49" fillId="0" borderId="0" xfId="0" applyFont="1" applyFill="1" applyBorder="1" applyAlignment="1" applyProtection="1">
      <alignment horizontal="center" wrapText="1"/>
    </xf>
    <xf numFmtId="0" fontId="47" fillId="0" borderId="0" xfId="0" applyFont="1" applyFill="1" applyBorder="1" applyAlignment="1">
      <alignment horizontal="left" vertical="center" wrapText="1"/>
    </xf>
    <xf numFmtId="0" fontId="20" fillId="0" borderId="35" xfId="0" applyFont="1" applyFill="1" applyBorder="1" applyAlignment="1">
      <alignment vertical="center" wrapText="1"/>
    </xf>
    <xf numFmtId="0" fontId="0" fillId="0" borderId="0" xfId="0" applyFill="1" applyBorder="1"/>
    <xf numFmtId="0" fontId="33" fillId="0" borderId="33" xfId="0" applyFont="1" applyFill="1" applyBorder="1" applyAlignment="1">
      <alignment horizontal="center" vertical="center"/>
    </xf>
    <xf numFmtId="0" fontId="0" fillId="25" borderId="0" xfId="0" applyFill="1" applyBorder="1"/>
    <xf numFmtId="0" fontId="40" fillId="0" borderId="37" xfId="0" applyFont="1" applyBorder="1" applyAlignment="1">
      <alignment vertical="center"/>
    </xf>
    <xf numFmtId="0" fontId="40" fillId="0" borderId="36" xfId="0" applyFont="1" applyBorder="1" applyAlignment="1"/>
    <xf numFmtId="0" fontId="40" fillId="0" borderId="38" xfId="0" applyFont="1" applyBorder="1" applyAlignment="1">
      <alignment vertical="center"/>
    </xf>
    <xf numFmtId="0" fontId="40" fillId="0" borderId="38" xfId="0" applyFont="1" applyBorder="1" applyAlignment="1">
      <alignment horizontal="center" vertical="center"/>
    </xf>
    <xf numFmtId="0" fontId="40" fillId="0" borderId="39" xfId="0" applyFont="1" applyBorder="1" applyAlignment="1">
      <alignment vertical="center"/>
    </xf>
    <xf numFmtId="0" fontId="40" fillId="0" borderId="0" xfId="0" applyFont="1" applyBorder="1" applyAlignment="1">
      <alignment wrapText="1"/>
    </xf>
    <xf numFmtId="0" fontId="40" fillId="0" borderId="0" xfId="0" applyFont="1" applyFill="1" applyBorder="1" applyAlignment="1">
      <alignment wrapText="1"/>
    </xf>
    <xf numFmtId="0" fontId="40" fillId="0" borderId="40" xfId="0" applyFont="1" applyBorder="1" applyAlignment="1">
      <alignment horizontal="center" vertical="center"/>
    </xf>
    <xf numFmtId="0" fontId="40" fillId="0" borderId="41" xfId="0" applyFont="1" applyBorder="1" applyAlignment="1">
      <alignment horizontal="center" vertical="center"/>
    </xf>
    <xf numFmtId="0" fontId="40" fillId="0" borderId="42" xfId="0" applyFont="1" applyBorder="1" applyAlignment="1">
      <alignment horizontal="center" vertical="center"/>
    </xf>
    <xf numFmtId="0" fontId="40" fillId="0" borderId="43" xfId="0" applyFont="1" applyBorder="1" applyAlignment="1">
      <alignment horizontal="center"/>
    </xf>
    <xf numFmtId="0" fontId="40" fillId="0" borderId="44" xfId="0" applyFont="1" applyBorder="1" applyAlignment="1">
      <alignment horizontal="center" vertical="center"/>
    </xf>
    <xf numFmtId="0" fontId="40" fillId="0" borderId="45" xfId="0" applyFont="1" applyBorder="1" applyAlignment="1"/>
    <xf numFmtId="0" fontId="35" fillId="0" borderId="21" xfId="65" applyFont="1" applyBorder="1" applyAlignment="1">
      <alignment horizontal="center"/>
    </xf>
    <xf numFmtId="0" fontId="48" fillId="0" borderId="0" xfId="0" applyNumberFormat="1" applyFont="1" applyFill="1" applyBorder="1" applyAlignment="1" applyProtection="1">
      <alignment horizontal="left" vertical="center" wrapText="1"/>
    </xf>
    <xf numFmtId="0" fontId="33" fillId="21" borderId="0" xfId="0" applyNumberFormat="1" applyFont="1" applyFill="1" applyBorder="1" applyAlignment="1" applyProtection="1">
      <alignment horizontal="center" vertical="center" wrapText="1"/>
    </xf>
    <xf numFmtId="0" fontId="33" fillId="0" borderId="0" xfId="0" applyFont="1" applyFill="1" applyBorder="1" applyAlignment="1">
      <alignment horizontal="center" vertical="center" wrapText="1"/>
    </xf>
    <xf numFmtId="0" fontId="33" fillId="0" borderId="0" xfId="0" applyFont="1" applyFill="1" applyBorder="1" applyAlignment="1">
      <alignment horizontal="center" vertical="center"/>
    </xf>
    <xf numFmtId="0" fontId="33" fillId="0" borderId="47" xfId="0" applyNumberFormat="1" applyFont="1" applyFill="1" applyBorder="1" applyAlignment="1" applyProtection="1">
      <alignment vertical="center" wrapText="1"/>
    </xf>
    <xf numFmtId="0" fontId="33" fillId="0" borderId="47" xfId="0" applyNumberFormat="1" applyFont="1" applyFill="1" applyBorder="1" applyAlignment="1" applyProtection="1">
      <alignment horizontal="center" vertical="center"/>
    </xf>
    <xf numFmtId="0" fontId="33" fillId="0" borderId="47" xfId="0" applyNumberFormat="1" applyFont="1" applyFill="1" applyBorder="1" applyAlignment="1" applyProtection="1">
      <alignment horizontal="center" vertical="center" wrapText="1"/>
      <protection locked="0"/>
    </xf>
    <xf numFmtId="0" fontId="48" fillId="0" borderId="47" xfId="0" applyNumberFormat="1" applyFont="1" applyFill="1" applyBorder="1" applyAlignment="1" applyProtection="1">
      <alignment horizontal="left" vertical="center" wrapText="1"/>
    </xf>
    <xf numFmtId="0" fontId="48" fillId="0" borderId="33" xfId="0" applyNumberFormat="1" applyFont="1" applyFill="1" applyBorder="1" applyAlignment="1" applyProtection="1">
      <alignment horizontal="left" vertical="center" wrapText="1"/>
    </xf>
    <xf numFmtId="0" fontId="33" fillId="0" borderId="35" xfId="0" applyNumberFormat="1" applyFont="1" applyFill="1" applyBorder="1" applyAlignment="1" applyProtection="1">
      <alignment vertical="center" wrapText="1"/>
    </xf>
    <xf numFmtId="0" fontId="33" fillId="0" borderId="35" xfId="0" applyNumberFormat="1" applyFont="1" applyFill="1" applyBorder="1" applyAlignment="1" applyProtection="1">
      <alignment horizontal="center" vertical="center"/>
    </xf>
    <xf numFmtId="0" fontId="33" fillId="0" borderId="35"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vertical="center" wrapText="1"/>
    </xf>
    <xf numFmtId="0" fontId="62" fillId="0" borderId="35" xfId="0" applyNumberFormat="1" applyFont="1" applyFill="1" applyBorder="1" applyAlignment="1" applyProtection="1">
      <alignment vertical="center" wrapText="1"/>
    </xf>
    <xf numFmtId="0" fontId="33" fillId="0" borderId="35" xfId="0" applyNumberFormat="1" applyFont="1" applyFill="1" applyBorder="1" applyAlignment="1" applyProtection="1">
      <alignment horizontal="center" vertical="center" wrapText="1"/>
    </xf>
    <xf numFmtId="0" fontId="45" fillId="0" borderId="35" xfId="0" applyNumberFormat="1" applyFont="1" applyFill="1" applyBorder="1" applyAlignment="1" applyProtection="1">
      <alignment horizontal="left" vertical="center" wrapText="1"/>
      <protection locked="0"/>
    </xf>
    <xf numFmtId="0" fontId="45" fillId="0" borderId="35" xfId="0" applyNumberFormat="1" applyFont="1" applyFill="1" applyBorder="1" applyAlignment="1" applyProtection="1">
      <alignment wrapText="1"/>
    </xf>
    <xf numFmtId="0" fontId="33" fillId="0" borderId="47" xfId="0" applyFont="1" applyBorder="1" applyAlignment="1">
      <alignment vertical="center" wrapText="1"/>
    </xf>
    <xf numFmtId="0" fontId="33" fillId="0" borderId="33" xfId="0" applyFont="1" applyBorder="1" applyAlignment="1">
      <alignment vertical="center" wrapText="1"/>
    </xf>
    <xf numFmtId="0" fontId="33" fillId="0" borderId="35" xfId="0" applyFont="1" applyBorder="1" applyAlignment="1">
      <alignment vertical="center" wrapText="1"/>
    </xf>
    <xf numFmtId="0" fontId="33" fillId="0" borderId="33" xfId="0" applyFont="1" applyFill="1" applyBorder="1" applyAlignment="1">
      <alignment vertical="center" wrapText="1"/>
    </xf>
    <xf numFmtId="0" fontId="33" fillId="24" borderId="33" xfId="0" applyNumberFormat="1" applyFont="1" applyFill="1" applyBorder="1" applyAlignment="1" applyProtection="1">
      <alignment horizontal="center" vertical="center"/>
    </xf>
    <xf numFmtId="0" fontId="58" fillId="0" borderId="33" xfId="0" applyNumberFormat="1" applyFont="1" applyFill="1" applyBorder="1" applyAlignment="1" applyProtection="1">
      <alignment horizontal="left" vertical="center" wrapText="1"/>
    </xf>
    <xf numFmtId="0" fontId="33" fillId="0" borderId="35" xfId="0" applyFont="1" applyFill="1" applyBorder="1" applyAlignment="1">
      <alignment vertical="center" wrapText="1"/>
    </xf>
    <xf numFmtId="0" fontId="33" fillId="0" borderId="47" xfId="0" applyNumberFormat="1" applyFont="1" applyFill="1" applyBorder="1" applyAlignment="1" applyProtection="1">
      <alignment horizontal="left" vertical="center" wrapText="1"/>
    </xf>
    <xf numFmtId="0" fontId="48" fillId="0" borderId="33" xfId="0" applyNumberFormat="1" applyFont="1" applyFill="1" applyBorder="1" applyAlignment="1" applyProtection="1">
      <alignment horizontal="left" vertical="center" wrapText="1"/>
      <protection locked="0"/>
    </xf>
    <xf numFmtId="0" fontId="48" fillId="0" borderId="35" xfId="0" applyNumberFormat="1" applyFont="1" applyFill="1" applyBorder="1" applyAlignment="1" applyProtection="1">
      <alignment horizontal="left" vertical="center" wrapText="1"/>
      <protection locked="0"/>
    </xf>
    <xf numFmtId="0" fontId="33" fillId="0" borderId="47" xfId="0" applyFont="1" applyFill="1" applyBorder="1" applyAlignment="1">
      <alignment vertical="center" wrapText="1"/>
    </xf>
    <xf numFmtId="0" fontId="33" fillId="0" borderId="35" xfId="0" applyNumberFormat="1" applyFont="1" applyFill="1" applyBorder="1" applyAlignment="1" applyProtection="1">
      <alignment horizontal="left" vertical="center" wrapText="1"/>
    </xf>
    <xf numFmtId="0" fontId="62" fillId="0" borderId="46" xfId="0" applyNumberFormat="1" applyFont="1" applyFill="1" applyBorder="1" applyAlignment="1" applyProtection="1">
      <alignment vertical="center" wrapText="1"/>
    </xf>
    <xf numFmtId="0" fontId="62" fillId="0" borderId="46" xfId="0" applyNumberFormat="1" applyFont="1" applyFill="1" applyBorder="1" applyAlignment="1" applyProtection="1">
      <alignment horizontal="center" vertical="center" wrapText="1"/>
    </xf>
    <xf numFmtId="0" fontId="33" fillId="0" borderId="46" xfId="0" applyNumberFormat="1" applyFont="1" applyFill="1" applyBorder="1" applyAlignment="1" applyProtection="1">
      <alignment horizontal="center" vertical="center" wrapText="1"/>
      <protection locked="0"/>
    </xf>
    <xf numFmtId="0" fontId="63" fillId="0" borderId="46" xfId="0" applyNumberFormat="1" applyFont="1" applyFill="1" applyBorder="1" applyAlignment="1" applyProtection="1">
      <alignment horizontal="left" vertical="center" wrapText="1"/>
      <protection locked="0"/>
    </xf>
    <xf numFmtId="0" fontId="63" fillId="0" borderId="46" xfId="0" applyNumberFormat="1" applyFont="1" applyFill="1" applyBorder="1" applyAlignment="1" applyProtection="1">
      <alignment wrapText="1"/>
    </xf>
    <xf numFmtId="0" fontId="20" fillId="0" borderId="46" xfId="0" applyFont="1" applyFill="1" applyBorder="1" applyAlignment="1">
      <alignment vertical="center" wrapText="1"/>
    </xf>
    <xf numFmtId="0" fontId="33" fillId="0" borderId="35" xfId="0" applyFont="1" applyFill="1" applyBorder="1" applyAlignment="1">
      <alignment horizontal="center" vertical="center"/>
    </xf>
    <xf numFmtId="0" fontId="33" fillId="0" borderId="34" xfId="0" applyNumberFormat="1" applyFont="1" applyFill="1" applyBorder="1" applyAlignment="1" applyProtection="1">
      <alignment vertical="center" wrapText="1"/>
    </xf>
    <xf numFmtId="0" fontId="33" fillId="0" borderId="34" xfId="0" applyNumberFormat="1" applyFont="1" applyFill="1" applyBorder="1" applyAlignment="1" applyProtection="1">
      <alignment horizontal="center" vertical="center" wrapText="1"/>
    </xf>
    <xf numFmtId="0" fontId="33" fillId="0" borderId="34" xfId="0" applyNumberFormat="1" applyFont="1" applyFill="1" applyBorder="1" applyAlignment="1" applyProtection="1">
      <alignment horizontal="left" vertical="center" wrapText="1"/>
    </xf>
    <xf numFmtId="0" fontId="20" fillId="0" borderId="34" xfId="0" applyNumberFormat="1" applyFont="1" applyFill="1" applyBorder="1" applyAlignment="1" applyProtection="1">
      <alignment vertical="center" wrapText="1"/>
    </xf>
    <xf numFmtId="0" fontId="66" fillId="0" borderId="0" xfId="0" applyFont="1"/>
    <xf numFmtId="0" fontId="67" fillId="0" borderId="0" xfId="0" applyFont="1"/>
    <xf numFmtId="0" fontId="66" fillId="0" borderId="0" xfId="0" applyFont="1" applyAlignment="1">
      <alignment horizontal="center" vertical="center"/>
    </xf>
    <xf numFmtId="0" fontId="66" fillId="0" borderId="0" xfId="0" applyFont="1" applyAlignment="1">
      <alignment wrapText="1"/>
    </xf>
    <xf numFmtId="0" fontId="66" fillId="0" borderId="0" xfId="0" applyFont="1" applyAlignment="1">
      <alignment horizontal="center"/>
    </xf>
    <xf numFmtId="0" fontId="66" fillId="0" borderId="0" xfId="0" applyFont="1" applyAlignment="1">
      <alignment horizontal="left" vertical="center"/>
    </xf>
    <xf numFmtId="0" fontId="33" fillId="0" borderId="50" xfId="0" applyNumberFormat="1" applyFont="1" applyFill="1" applyBorder="1" applyAlignment="1" applyProtection="1">
      <alignment horizontal="center" vertical="center" wrapText="1"/>
      <protection locked="0"/>
    </xf>
    <xf numFmtId="0" fontId="33" fillId="0" borderId="52" xfId="0" applyNumberFormat="1" applyFont="1" applyFill="1" applyBorder="1" applyAlignment="1" applyProtection="1">
      <alignment horizontal="center" vertical="center" wrapText="1"/>
      <protection locked="0"/>
    </xf>
    <xf numFmtId="0" fontId="33" fillId="0" borderId="52" xfId="0" applyNumberFormat="1" applyFont="1" applyFill="1" applyBorder="1" applyAlignment="1" applyProtection="1">
      <alignment vertical="center" wrapText="1"/>
    </xf>
    <xf numFmtId="0" fontId="33" fillId="0" borderId="52" xfId="0" applyNumberFormat="1" applyFont="1" applyFill="1" applyBorder="1" applyAlignment="1" applyProtection="1">
      <alignment horizontal="center" vertical="center"/>
    </xf>
    <xf numFmtId="0" fontId="48" fillId="0" borderId="52" xfId="0" applyNumberFormat="1" applyFont="1" applyFill="1" applyBorder="1" applyAlignment="1" applyProtection="1">
      <alignment horizontal="left" vertical="center" wrapText="1"/>
    </xf>
    <xf numFmtId="0" fontId="40" fillId="0" borderId="52" xfId="0" applyNumberFormat="1" applyFont="1" applyFill="1" applyBorder="1" applyAlignment="1" applyProtection="1">
      <alignment vertical="center" wrapText="1"/>
    </xf>
    <xf numFmtId="0" fontId="62" fillId="0" borderId="52" xfId="0" applyNumberFormat="1" applyFont="1" applyFill="1" applyBorder="1" applyAlignment="1" applyProtection="1">
      <alignment vertical="center" wrapText="1"/>
    </xf>
    <xf numFmtId="0" fontId="33" fillId="0" borderId="52" xfId="0" applyNumberFormat="1" applyFont="1" applyFill="1" applyBorder="1" applyAlignment="1" applyProtection="1">
      <alignment horizontal="center" vertical="center" wrapText="1"/>
    </xf>
    <xf numFmtId="0" fontId="45" fillId="0" borderId="52" xfId="0" applyNumberFormat="1" applyFont="1" applyFill="1" applyBorder="1" applyAlignment="1" applyProtection="1">
      <alignment horizontal="left" vertical="center" wrapText="1"/>
      <protection locked="0"/>
    </xf>
    <xf numFmtId="0" fontId="45" fillId="0" borderId="52" xfId="0" applyNumberFormat="1" applyFont="1" applyFill="1" applyBorder="1" applyAlignment="1" applyProtection="1">
      <alignment wrapText="1"/>
    </xf>
    <xf numFmtId="0" fontId="20" fillId="0" borderId="52" xfId="0" applyNumberFormat="1" applyFont="1" applyFill="1" applyBorder="1" applyAlignment="1" applyProtection="1">
      <alignment vertical="center" wrapText="1"/>
    </xf>
    <xf numFmtId="0" fontId="20" fillId="0" borderId="52" xfId="0" applyFont="1" applyFill="1" applyBorder="1" applyAlignment="1">
      <alignment vertical="center" wrapText="1"/>
    </xf>
    <xf numFmtId="0" fontId="33" fillId="0" borderId="52" xfId="0" applyFont="1" applyBorder="1" applyAlignment="1">
      <alignment vertical="center" wrapText="1"/>
    </xf>
    <xf numFmtId="0" fontId="33" fillId="0" borderId="52" xfId="0" applyNumberFormat="1" applyFont="1" applyFill="1" applyBorder="1" applyAlignment="1" applyProtection="1">
      <alignment horizontal="left" vertical="center" wrapText="1"/>
    </xf>
    <xf numFmtId="0" fontId="62" fillId="0" borderId="52" xfId="0" applyFont="1" applyFill="1" applyBorder="1" applyAlignment="1">
      <alignment vertical="center"/>
    </xf>
    <xf numFmtId="0" fontId="62" fillId="0" borderId="52" xfId="0" applyNumberFormat="1" applyFont="1" applyFill="1" applyBorder="1" applyAlignment="1" applyProtection="1">
      <alignment horizontal="center" vertical="center"/>
    </xf>
    <xf numFmtId="0" fontId="63" fillId="0" borderId="52" xfId="0" applyNumberFormat="1" applyFont="1" applyFill="1" applyBorder="1" applyAlignment="1" applyProtection="1">
      <alignment horizontal="left" vertical="center" wrapText="1"/>
      <protection locked="0"/>
    </xf>
    <xf numFmtId="0" fontId="63" fillId="0" borderId="52" xfId="0" applyNumberFormat="1" applyFont="1" applyFill="1" applyBorder="1" applyAlignment="1" applyProtection="1">
      <alignment wrapText="1"/>
    </xf>
    <xf numFmtId="0" fontId="62" fillId="0" borderId="52" xfId="0" applyFont="1" applyFill="1" applyBorder="1" applyAlignment="1">
      <alignment vertical="center" wrapText="1"/>
    </xf>
    <xf numFmtId="0" fontId="72" fillId="0" borderId="0" xfId="0" applyFont="1" applyAlignment="1">
      <alignment horizontal="left" vertical="center" wrapText="1"/>
    </xf>
    <xf numFmtId="0" fontId="0" fillId="0" borderId="0" xfId="0" applyFont="1" applyBorder="1"/>
    <xf numFmtId="0" fontId="66" fillId="0" borderId="49" xfId="0" applyFont="1" applyBorder="1" applyAlignment="1">
      <alignment wrapText="1"/>
    </xf>
    <xf numFmtId="0" fontId="72" fillId="0" borderId="49" xfId="0" applyFont="1" applyBorder="1" applyAlignment="1">
      <alignment horizontal="left" vertical="center" wrapText="1"/>
    </xf>
    <xf numFmtId="0" fontId="33" fillId="0" borderId="49" xfId="0" applyNumberFormat="1" applyFont="1" applyFill="1" applyBorder="1" applyAlignment="1" applyProtection="1">
      <alignment horizontal="center" vertical="center" wrapText="1"/>
    </xf>
    <xf numFmtId="0" fontId="33" fillId="0" borderId="49" xfId="0" applyNumberFormat="1" applyFont="1" applyFill="1" applyBorder="1" applyAlignment="1" applyProtection="1">
      <alignment vertical="center" wrapText="1"/>
    </xf>
    <xf numFmtId="0" fontId="45" fillId="0" borderId="49" xfId="0" applyNumberFormat="1" applyFont="1" applyFill="1" applyBorder="1" applyAlignment="1" applyProtection="1">
      <alignment horizontal="left" vertical="center" wrapText="1"/>
    </xf>
    <xf numFmtId="0" fontId="67" fillId="0" borderId="49" xfId="0" applyFont="1" applyBorder="1" applyAlignment="1">
      <alignment horizontal="center" vertical="center" wrapText="1"/>
    </xf>
    <xf numFmtId="0" fontId="66" fillId="0" borderId="49" xfId="0" applyFont="1" applyBorder="1" applyAlignment="1">
      <alignment horizontal="center" vertical="center" wrapText="1"/>
    </xf>
    <xf numFmtId="0" fontId="66" fillId="0" borderId="49" xfId="0" applyFont="1" applyBorder="1" applyAlignment="1">
      <alignment horizontal="center" wrapText="1"/>
    </xf>
    <xf numFmtId="0" fontId="40" fillId="0" borderId="49" xfId="0" applyFont="1" applyBorder="1" applyAlignment="1">
      <alignment horizontal="center" vertical="center" wrapText="1"/>
    </xf>
    <xf numFmtId="0" fontId="66" fillId="0" borderId="49" xfId="0" applyFont="1" applyBorder="1" applyAlignment="1">
      <alignment horizontal="left" vertical="center" wrapText="1"/>
    </xf>
    <xf numFmtId="0" fontId="35" fillId="28" borderId="0" xfId="0" applyNumberFormat="1" applyFont="1" applyFill="1" applyBorder="1" applyAlignment="1" applyProtection="1">
      <alignment horizontal="left" vertical="top" wrapText="1"/>
    </xf>
    <xf numFmtId="0" fontId="35" fillId="28" borderId="0" xfId="0" applyNumberFormat="1" applyFont="1" applyFill="1" applyBorder="1" applyAlignment="1" applyProtection="1">
      <alignment horizontal="center" vertical="center" wrapText="1"/>
    </xf>
    <xf numFmtId="0" fontId="35" fillId="28" borderId="0" xfId="0" applyNumberFormat="1" applyFont="1" applyFill="1" applyBorder="1" applyAlignment="1" applyProtection="1">
      <alignment horizontal="left" vertical="center" wrapText="1"/>
    </xf>
    <xf numFmtId="0" fontId="51" fillId="28" borderId="0" xfId="0" applyNumberFormat="1" applyFont="1" applyFill="1" applyBorder="1" applyAlignment="1" applyProtection="1">
      <alignment horizontal="center" vertical="center" wrapText="1"/>
    </xf>
    <xf numFmtId="0" fontId="35" fillId="28" borderId="0" xfId="0" applyNumberFormat="1" applyFont="1" applyFill="1" applyBorder="1" applyAlignment="1" applyProtection="1">
      <alignment horizontal="left" vertical="center"/>
    </xf>
    <xf numFmtId="0" fontId="35" fillId="31" borderId="0" xfId="0" applyNumberFormat="1" applyFont="1" applyFill="1" applyBorder="1" applyAlignment="1" applyProtection="1">
      <alignment horizontal="left" vertical="center" wrapText="1"/>
    </xf>
    <xf numFmtId="0" fontId="51" fillId="28" borderId="0" xfId="0" applyNumberFormat="1" applyFont="1" applyFill="1" applyBorder="1" applyAlignment="1" applyProtection="1">
      <alignment horizontal="center" wrapText="1"/>
    </xf>
    <xf numFmtId="0" fontId="0" fillId="25" borderId="0" xfId="0" applyFont="1" applyFill="1" applyBorder="1"/>
    <xf numFmtId="0" fontId="0" fillId="25" borderId="0" xfId="0" applyFont="1" applyFill="1" applyBorder="1" applyAlignment="1">
      <alignment vertical="center"/>
    </xf>
    <xf numFmtId="0" fontId="29" fillId="32" borderId="16" xfId="63" applyFont="1" applyFill="1" applyBorder="1" applyAlignment="1">
      <alignment vertical="center" wrapText="1"/>
    </xf>
    <xf numFmtId="0" fontId="29" fillId="32" borderId="17" xfId="63" applyFont="1" applyFill="1" applyBorder="1" applyAlignment="1">
      <alignment vertical="center" wrapText="1"/>
    </xf>
    <xf numFmtId="0" fontId="32" fillId="32" borderId="9" xfId="63" applyFont="1" applyFill="1" applyBorder="1" applyAlignment="1">
      <alignment horizontal="center" vertical="center" wrapText="1"/>
    </xf>
    <xf numFmtId="0" fontId="32" fillId="32" borderId="19" xfId="63" applyFont="1" applyFill="1" applyBorder="1" applyAlignment="1">
      <alignment horizontal="center" vertical="center" wrapText="1"/>
    </xf>
    <xf numFmtId="0" fontId="68" fillId="35" borderId="49" xfId="0" applyNumberFormat="1" applyFont="1" applyFill="1" applyBorder="1" applyAlignment="1" applyProtection="1">
      <alignment horizontal="left" vertical="center" wrapText="1"/>
    </xf>
    <xf numFmtId="0" fontId="68" fillId="34" borderId="49" xfId="0" applyNumberFormat="1" applyFont="1" applyFill="1" applyBorder="1" applyAlignment="1" applyProtection="1">
      <alignment horizontal="center" vertical="center" wrapText="1"/>
    </xf>
    <xf numFmtId="0" fontId="69" fillId="34" borderId="49" xfId="0" applyNumberFormat="1" applyFont="1" applyFill="1" applyBorder="1" applyAlignment="1" applyProtection="1">
      <alignment horizontal="left" vertical="center" wrapText="1"/>
    </xf>
    <xf numFmtId="0" fontId="70" fillId="34" borderId="49" xfId="0" applyFont="1" applyFill="1" applyBorder="1" applyAlignment="1">
      <alignment horizontal="center" vertical="center" wrapText="1"/>
    </xf>
    <xf numFmtId="0" fontId="71" fillId="34" borderId="49" xfId="0" applyFont="1" applyFill="1" applyBorder="1" applyAlignment="1">
      <alignment horizontal="left" vertical="center" wrapText="1"/>
    </xf>
    <xf numFmtId="0" fontId="36" fillId="32" borderId="9" xfId="0" applyNumberFormat="1" applyFont="1" applyFill="1" applyBorder="1" applyAlignment="1" applyProtection="1">
      <alignment horizontal="center" vertical="center" wrapText="1"/>
    </xf>
    <xf numFmtId="0" fontId="36" fillId="32" borderId="9" xfId="0" applyNumberFormat="1" applyFont="1" applyFill="1" applyBorder="1" applyAlignment="1" applyProtection="1">
      <alignment horizontal="left" vertical="center" wrapText="1"/>
    </xf>
    <xf numFmtId="0" fontId="36" fillId="32" borderId="9" xfId="0" applyNumberFormat="1" applyFont="1" applyFill="1" applyBorder="1" applyAlignment="1" applyProtection="1">
      <alignment horizontal="center" vertical="center"/>
    </xf>
    <xf numFmtId="0" fontId="36" fillId="32" borderId="9" xfId="0" applyNumberFormat="1" applyFont="1" applyFill="1" applyBorder="1" applyAlignment="1" applyProtection="1">
      <alignment horizontal="center" vertical="center" wrapText="1"/>
      <protection locked="0"/>
    </xf>
    <xf numFmtId="0" fontId="42" fillId="32" borderId="9" xfId="0" applyNumberFormat="1" applyFont="1" applyFill="1" applyBorder="1" applyAlignment="1" applyProtection="1">
      <alignment horizontal="left" vertical="center" wrapText="1"/>
    </xf>
    <xf numFmtId="0" fontId="36" fillId="32" borderId="16" xfId="0" applyNumberFormat="1" applyFont="1" applyFill="1" applyBorder="1" applyAlignment="1" applyProtection="1">
      <alignment horizontal="center" vertical="center" wrapText="1"/>
    </xf>
    <xf numFmtId="0" fontId="36" fillId="32" borderId="27" xfId="0" applyNumberFormat="1" applyFont="1" applyFill="1" applyBorder="1" applyAlignment="1" applyProtection="1">
      <alignment horizontal="center" vertical="center" wrapText="1"/>
    </xf>
    <xf numFmtId="0" fontId="36" fillId="32" borderId="46" xfId="0" applyNumberFormat="1" applyFont="1" applyFill="1" applyBorder="1" applyAlignment="1" applyProtection="1">
      <alignment horizontal="center" vertical="center" wrapText="1"/>
    </xf>
    <xf numFmtId="0" fontId="36" fillId="32" borderId="46" xfId="0" applyNumberFormat="1" applyFont="1" applyFill="1" applyBorder="1" applyAlignment="1" applyProtection="1">
      <alignment horizontal="left" vertical="center" wrapText="1"/>
    </xf>
    <xf numFmtId="0" fontId="36" fillId="32" borderId="46" xfId="0" applyNumberFormat="1" applyFont="1" applyFill="1" applyBorder="1" applyAlignment="1" applyProtection="1">
      <alignment horizontal="center" vertical="center"/>
    </xf>
    <xf numFmtId="0" fontId="36" fillId="32" borderId="46" xfId="0" applyNumberFormat="1" applyFont="1" applyFill="1" applyBorder="1" applyAlignment="1" applyProtection="1">
      <alignment horizontal="center" vertical="center" wrapText="1"/>
      <protection locked="0"/>
    </xf>
    <xf numFmtId="0" fontId="48" fillId="34" borderId="46" xfId="0" applyNumberFormat="1" applyFont="1" applyFill="1" applyBorder="1" applyAlignment="1" applyProtection="1">
      <alignment horizontal="left" vertical="center" wrapText="1"/>
    </xf>
    <xf numFmtId="0" fontId="33" fillId="34" borderId="46" xfId="0" applyNumberFormat="1" applyFont="1" applyFill="1" applyBorder="1" applyAlignment="1" applyProtection="1">
      <alignment horizontal="center" vertical="center" wrapText="1"/>
    </xf>
    <xf numFmtId="0" fontId="42" fillId="32" borderId="46" xfId="0" applyNumberFormat="1" applyFont="1" applyFill="1" applyBorder="1" applyAlignment="1" applyProtection="1">
      <alignment horizontal="left" vertical="center" wrapText="1"/>
      <protection locked="0"/>
    </xf>
    <xf numFmtId="0" fontId="45" fillId="34" borderId="46" xfId="0" applyNumberFormat="1" applyFont="1" applyFill="1" applyBorder="1" applyAlignment="1" applyProtection="1">
      <alignment vertical="center" wrapText="1"/>
    </xf>
    <xf numFmtId="0" fontId="24" fillId="34" borderId="46" xfId="0" applyNumberFormat="1" applyFont="1" applyFill="1" applyBorder="1" applyAlignment="1" applyProtection="1">
      <alignment horizontal="center" vertical="center" wrapText="1"/>
    </xf>
    <xf numFmtId="0" fontId="42" fillId="32" borderId="9"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wrapText="1"/>
      <protection locked="0"/>
    </xf>
    <xf numFmtId="0" fontId="48" fillId="0" borderId="47"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48" fillId="0" borderId="52" xfId="0" applyNumberFormat="1" applyFont="1" applyFill="1" applyBorder="1" applyAlignment="1" applyProtection="1">
      <alignment horizontal="left" vertical="center" wrapText="1"/>
      <protection locked="0"/>
    </xf>
    <xf numFmtId="0" fontId="45" fillId="0" borderId="50" xfId="0" applyNumberFormat="1" applyFont="1" applyFill="1" applyBorder="1" applyAlignment="1" applyProtection="1">
      <alignment horizontal="left" vertical="center" wrapText="1"/>
      <protection locked="0"/>
    </xf>
    <xf numFmtId="0" fontId="45" fillId="0" borderId="51"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top"/>
      <protection locked="0"/>
    </xf>
    <xf numFmtId="0" fontId="33" fillId="0" borderId="51" xfId="0" applyNumberFormat="1" applyFont="1" applyFill="1" applyBorder="1" applyAlignment="1" applyProtection="1">
      <alignment vertical="center" wrapText="1"/>
    </xf>
    <xf numFmtId="0" fontId="66" fillId="0" borderId="52" xfId="0" applyNumberFormat="1" applyFont="1" applyFill="1" applyBorder="1" applyAlignment="1" applyProtection="1">
      <alignment vertical="center" wrapText="1"/>
    </xf>
    <xf numFmtId="0" fontId="35" fillId="0" borderId="33" xfId="0" applyNumberFormat="1" applyFont="1" applyFill="1" applyBorder="1" applyAlignment="1" applyProtection="1">
      <alignment vertical="center" wrapText="1"/>
    </xf>
    <xf numFmtId="0" fontId="35" fillId="0" borderId="33" xfId="0" applyFont="1" applyFill="1" applyBorder="1" applyAlignment="1">
      <alignment vertical="center" wrapText="1"/>
    </xf>
    <xf numFmtId="0" fontId="35" fillId="0" borderId="47" xfId="0" applyNumberFormat="1" applyFont="1" applyFill="1" applyBorder="1" applyAlignment="1" applyProtection="1">
      <alignment vertical="center" wrapText="1"/>
    </xf>
    <xf numFmtId="0" fontId="74" fillId="0" borderId="51" xfId="0" applyFont="1" applyFill="1" applyBorder="1" applyAlignment="1">
      <alignment vertical="center"/>
    </xf>
    <xf numFmtId="0" fontId="35" fillId="0" borderId="51" xfId="0" applyFont="1" applyFill="1" applyBorder="1" applyAlignment="1">
      <alignment horizontal="left" vertical="center" wrapText="1"/>
    </xf>
    <xf numFmtId="165" fontId="25" fillId="32" borderId="53" xfId="63" applyNumberFormat="1" applyFont="1" applyFill="1" applyBorder="1" applyAlignment="1" applyProtection="1">
      <alignment horizontal="center" vertical="center"/>
      <protection locked="0"/>
    </xf>
    <xf numFmtId="0" fontId="20" fillId="0" borderId="39" xfId="63" applyFont="1" applyBorder="1" applyAlignment="1">
      <alignment vertical="center"/>
    </xf>
    <xf numFmtId="0" fontId="20" fillId="0" borderId="39" xfId="63" applyFont="1" applyBorder="1" applyAlignment="1">
      <alignment horizontal="right" vertical="center"/>
    </xf>
    <xf numFmtId="0" fontId="20" fillId="0" borderId="39" xfId="63" applyFont="1" applyBorder="1" applyAlignment="1">
      <alignment horizontal="center" vertical="center"/>
    </xf>
    <xf numFmtId="0" fontId="20" fillId="0" borderId="13" xfId="63" applyFont="1" applyBorder="1" applyAlignment="1">
      <alignment horizontal="right" vertical="center"/>
    </xf>
    <xf numFmtId="0" fontId="20" fillId="0" borderId="14" xfId="63" applyFont="1" applyBorder="1" applyAlignment="1">
      <alignment vertical="center"/>
    </xf>
    <xf numFmtId="0" fontId="20" fillId="0" borderId="15" xfId="63" applyFont="1" applyBorder="1" applyAlignment="1">
      <alignment vertical="center"/>
    </xf>
    <xf numFmtId="0" fontId="20" fillId="0" borderId="28" xfId="63" applyFont="1" applyBorder="1" applyAlignment="1">
      <alignment horizontal="right" vertical="center"/>
    </xf>
    <xf numFmtId="165" fontId="25" fillId="32" borderId="49" xfId="63" applyNumberFormat="1" applyFont="1" applyFill="1" applyBorder="1" applyAlignment="1" applyProtection="1">
      <alignment horizontal="center" vertical="center"/>
      <protection locked="0"/>
    </xf>
    <xf numFmtId="0" fontId="33" fillId="0" borderId="50" xfId="0" applyNumberFormat="1" applyFont="1" applyFill="1" applyBorder="1" applyAlignment="1" applyProtection="1">
      <alignment vertical="center" wrapText="1"/>
    </xf>
    <xf numFmtId="0" fontId="33" fillId="0" borderId="50" xfId="0" applyNumberFormat="1" applyFont="1" applyFill="1" applyBorder="1" applyAlignment="1" applyProtection="1">
      <alignment horizontal="center" vertical="center"/>
    </xf>
    <xf numFmtId="0" fontId="48" fillId="0" borderId="50" xfId="0" applyNumberFormat="1" applyFont="1" applyFill="1" applyBorder="1" applyAlignment="1" applyProtection="1">
      <alignment horizontal="left" vertical="center" wrapText="1"/>
      <protection locked="0"/>
    </xf>
    <xf numFmtId="0" fontId="48" fillId="0" borderId="50" xfId="0" applyNumberFormat="1" applyFont="1" applyFill="1" applyBorder="1" applyAlignment="1" applyProtection="1">
      <alignment horizontal="left" vertical="center" wrapText="1"/>
    </xf>
    <xf numFmtId="0" fontId="33" fillId="0" borderId="51" xfId="0" applyNumberFormat="1" applyFont="1" applyFill="1" applyBorder="1" applyAlignment="1" applyProtection="1">
      <alignment horizontal="center" vertical="center"/>
    </xf>
    <xf numFmtId="0" fontId="33" fillId="0" borderId="51" xfId="0" applyNumberFormat="1" applyFont="1" applyFill="1" applyBorder="1" applyAlignment="1" applyProtection="1">
      <alignment horizontal="center" vertical="center" wrapText="1"/>
      <protection locked="0"/>
    </xf>
    <xf numFmtId="0" fontId="48" fillId="0" borderId="51" xfId="0" applyNumberFormat="1" applyFont="1" applyFill="1" applyBorder="1" applyAlignment="1" applyProtection="1">
      <alignment horizontal="left" vertical="center" wrapText="1"/>
      <protection locked="0"/>
    </xf>
    <xf numFmtId="0" fontId="48" fillId="0" borderId="51" xfId="0" applyNumberFormat="1" applyFont="1" applyFill="1" applyBorder="1" applyAlignment="1" applyProtection="1">
      <alignment horizontal="left" vertical="center" wrapText="1"/>
    </xf>
    <xf numFmtId="0" fontId="33" fillId="0" borderId="51" xfId="0" applyFont="1" applyFill="1" applyBorder="1" applyAlignment="1">
      <alignment vertical="center" wrapText="1"/>
    </xf>
    <xf numFmtId="0" fontId="33" fillId="0" borderId="34" xfId="0" applyNumberFormat="1" applyFont="1" applyFill="1" applyBorder="1" applyAlignment="1" applyProtection="1">
      <alignment horizontal="center" vertical="center"/>
    </xf>
    <xf numFmtId="0" fontId="33" fillId="0" borderId="34" xfId="0" applyNumberFormat="1" applyFont="1" applyFill="1" applyBorder="1" applyAlignment="1" applyProtection="1">
      <alignment horizontal="center" vertical="center" wrapText="1"/>
      <protection locked="0"/>
    </xf>
    <xf numFmtId="0" fontId="48" fillId="0" borderId="34" xfId="0" applyNumberFormat="1" applyFont="1" applyFill="1" applyBorder="1" applyAlignment="1" applyProtection="1">
      <alignment horizontal="left" vertical="center" wrapText="1"/>
      <protection locked="0"/>
    </xf>
    <xf numFmtId="0" fontId="48" fillId="0" borderId="34" xfId="0" applyNumberFormat="1" applyFont="1" applyFill="1" applyBorder="1" applyAlignment="1" applyProtection="1">
      <alignment horizontal="left" vertical="center" wrapText="1"/>
    </xf>
    <xf numFmtId="0" fontId="33" fillId="0" borderId="58" xfId="0" applyNumberFormat="1" applyFont="1" applyFill="1" applyBorder="1" applyAlignment="1" applyProtection="1">
      <alignment vertical="center" wrapText="1"/>
    </xf>
    <xf numFmtId="0" fontId="33" fillId="0" borderId="58" xfId="0" applyNumberFormat="1" applyFont="1" applyFill="1" applyBorder="1" applyAlignment="1" applyProtection="1">
      <alignment horizontal="center" vertical="center"/>
    </xf>
    <xf numFmtId="0" fontId="33" fillId="0" borderId="58" xfId="0" applyNumberFormat="1" applyFont="1" applyFill="1" applyBorder="1" applyAlignment="1" applyProtection="1">
      <alignment horizontal="center" vertical="center" wrapText="1"/>
      <protection locked="0"/>
    </xf>
    <xf numFmtId="0" fontId="48" fillId="0" borderId="58" xfId="0" applyNumberFormat="1" applyFont="1" applyFill="1" applyBorder="1" applyAlignment="1" applyProtection="1">
      <alignment horizontal="left" vertical="center" wrapText="1"/>
      <protection locked="0"/>
    </xf>
    <xf numFmtId="0" fontId="48" fillId="0" borderId="58" xfId="0" applyNumberFormat="1" applyFont="1" applyFill="1" applyBorder="1" applyAlignment="1" applyProtection="1">
      <alignment horizontal="left" vertical="center" wrapText="1"/>
    </xf>
    <xf numFmtId="0" fontId="33" fillId="0" borderId="60" xfId="0" applyNumberFormat="1" applyFont="1" applyFill="1" applyBorder="1" applyAlignment="1" applyProtection="1">
      <alignment vertical="center" wrapText="1"/>
    </xf>
    <xf numFmtId="0" fontId="33" fillId="0" borderId="60" xfId="0" applyNumberFormat="1" applyFont="1" applyFill="1" applyBorder="1" applyAlignment="1" applyProtection="1">
      <alignment horizontal="center" vertical="center"/>
    </xf>
    <xf numFmtId="0" fontId="33"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left" vertical="center" wrapText="1"/>
      <protection locked="0"/>
    </xf>
    <xf numFmtId="0" fontId="48" fillId="0" borderId="60" xfId="0" applyNumberFormat="1" applyFont="1" applyFill="1" applyBorder="1" applyAlignment="1" applyProtection="1">
      <alignment horizontal="left" vertical="center" wrapText="1"/>
    </xf>
    <xf numFmtId="0" fontId="33" fillId="0" borderId="59" xfId="0" applyNumberFormat="1" applyFont="1" applyFill="1" applyBorder="1" applyAlignment="1" applyProtection="1">
      <alignment vertical="center" wrapText="1"/>
    </xf>
    <xf numFmtId="0" fontId="33" fillId="0" borderId="59" xfId="0" applyNumberFormat="1" applyFont="1" applyFill="1" applyBorder="1" applyAlignment="1" applyProtection="1">
      <alignment horizontal="center" vertical="center"/>
    </xf>
    <xf numFmtId="0" fontId="33" fillId="0" borderId="59" xfId="0" applyNumberFormat="1" applyFont="1" applyFill="1" applyBorder="1" applyAlignment="1" applyProtection="1">
      <alignment horizontal="center" vertical="center" wrapText="1"/>
      <protection locked="0"/>
    </xf>
    <xf numFmtId="0" fontId="48" fillId="0" borderId="59" xfId="0" applyNumberFormat="1" applyFont="1" applyFill="1" applyBorder="1" applyAlignment="1" applyProtection="1">
      <alignment horizontal="left" vertical="center" wrapText="1"/>
      <protection locked="0"/>
    </xf>
    <xf numFmtId="0" fontId="48" fillId="0" borderId="59" xfId="0" applyNumberFormat="1" applyFont="1" applyFill="1" applyBorder="1" applyAlignment="1" applyProtection="1">
      <alignment horizontal="left" vertical="center" wrapText="1"/>
    </xf>
    <xf numFmtId="0" fontId="66" fillId="0" borderId="57" xfId="0" applyFont="1" applyBorder="1" applyAlignment="1">
      <alignment horizontal="center" vertical="center" wrapText="1"/>
    </xf>
    <xf numFmtId="0" fontId="66" fillId="0" borderId="57" xfId="0" applyFont="1" applyBorder="1" applyAlignment="1">
      <alignment wrapText="1"/>
    </xf>
    <xf numFmtId="0" fontId="66" fillId="0" borderId="57" xfId="0" applyFont="1" applyBorder="1" applyAlignment="1">
      <alignment horizontal="center" wrapText="1"/>
    </xf>
    <xf numFmtId="0" fontId="72" fillId="0" borderId="57" xfId="0" applyFont="1" applyBorder="1" applyAlignment="1">
      <alignment horizontal="left" vertical="center" wrapText="1"/>
    </xf>
    <xf numFmtId="0" fontId="66" fillId="0" borderId="57" xfId="0" applyFont="1" applyBorder="1" applyAlignment="1">
      <alignment horizontal="left" vertical="center" wrapText="1"/>
    </xf>
    <xf numFmtId="0" fontId="55" fillId="0" borderId="61" xfId="65" applyNumberFormat="1" applyFont="1" applyFill="1" applyBorder="1" applyAlignment="1" applyProtection="1">
      <alignment horizontal="left" wrapText="1"/>
    </xf>
    <xf numFmtId="0" fontId="35" fillId="0" borderId="62" xfId="65" applyNumberFormat="1" applyFont="1" applyFill="1" applyBorder="1" applyAlignment="1" applyProtection="1">
      <alignment wrapText="1"/>
    </xf>
    <xf numFmtId="0" fontId="33" fillId="0" borderId="62" xfId="65" applyNumberFormat="1" applyFont="1" applyFill="1" applyBorder="1" applyAlignment="1" applyProtection="1">
      <alignment horizontal="center"/>
    </xf>
    <xf numFmtId="0" fontId="33" fillId="0" borderId="62" xfId="0" applyNumberFormat="1" applyFont="1" applyFill="1" applyBorder="1" applyAlignment="1" applyProtection="1">
      <alignment horizontal="center" wrapText="1"/>
      <protection locked="0"/>
    </xf>
    <xf numFmtId="0" fontId="48" fillId="0" borderId="62" xfId="0" applyNumberFormat="1" applyFont="1" applyFill="1" applyBorder="1" applyAlignment="1" applyProtection="1">
      <alignment horizontal="left" vertical="center" wrapText="1"/>
      <protection locked="0"/>
    </xf>
    <xf numFmtId="0" fontId="48" fillId="0" borderId="62" xfId="0" applyNumberFormat="1" applyFont="1" applyFill="1" applyBorder="1" applyAlignment="1" applyProtection="1">
      <alignment horizontal="left" vertical="center" wrapText="1"/>
    </xf>
    <xf numFmtId="0" fontId="33" fillId="0" borderId="62" xfId="65" applyNumberFormat="1" applyFont="1" applyFill="1" applyBorder="1" applyAlignment="1" applyProtection="1">
      <alignment horizontal="center" wrapText="1"/>
    </xf>
    <xf numFmtId="0" fontId="33" fillId="0" borderId="63" xfId="0" applyNumberFormat="1" applyFont="1" applyFill="1" applyBorder="1" applyAlignment="1" applyProtection="1">
      <alignment vertical="center" wrapText="1"/>
    </xf>
    <xf numFmtId="0" fontId="33" fillId="0" borderId="63" xfId="0" applyNumberFormat="1" applyFont="1" applyFill="1" applyBorder="1" applyAlignment="1" applyProtection="1">
      <alignment horizontal="center" vertical="center"/>
    </xf>
    <xf numFmtId="0" fontId="33" fillId="0" borderId="63" xfId="0" applyNumberFormat="1" applyFont="1" applyFill="1" applyBorder="1" applyAlignment="1" applyProtection="1">
      <alignment horizontal="center" vertical="center" wrapText="1"/>
      <protection locked="0"/>
    </xf>
    <xf numFmtId="0" fontId="48" fillId="0" borderId="63" xfId="0" applyNumberFormat="1" applyFont="1" applyFill="1" applyBorder="1" applyAlignment="1" applyProtection="1">
      <alignment horizontal="left" vertical="center" wrapText="1"/>
      <protection locked="0"/>
    </xf>
    <xf numFmtId="0" fontId="48" fillId="0" borderId="63" xfId="0" applyNumberFormat="1" applyFont="1" applyFill="1" applyBorder="1" applyAlignment="1" applyProtection="1">
      <alignment horizontal="left" vertical="center" wrapText="1"/>
    </xf>
    <xf numFmtId="0" fontId="29" fillId="32" borderId="9" xfId="63" applyFont="1" applyFill="1" applyBorder="1" applyAlignment="1">
      <alignment horizontal="left" vertical="center" wrapText="1"/>
    </xf>
    <xf numFmtId="0" fontId="21" fillId="0" borderId="0" xfId="63" applyFont="1" applyBorder="1" applyAlignment="1">
      <alignment horizontal="center" vertical="center" textRotation="90"/>
    </xf>
    <xf numFmtId="0" fontId="26" fillId="32" borderId="9" xfId="63" applyFont="1" applyFill="1" applyBorder="1" applyAlignment="1">
      <alignment horizontal="center" vertical="center"/>
    </xf>
    <xf numFmtId="0" fontId="28" fillId="33" borderId="54" xfId="63" applyFont="1" applyFill="1" applyBorder="1" applyAlignment="1" applyProtection="1">
      <alignment horizontal="center" vertical="center"/>
      <protection locked="0"/>
    </xf>
    <xf numFmtId="0" fontId="28" fillId="33" borderId="55" xfId="63" applyFont="1" applyFill="1" applyBorder="1" applyAlignment="1" applyProtection="1">
      <alignment horizontal="center" vertical="center"/>
      <protection locked="0"/>
    </xf>
    <xf numFmtId="0" fontId="28" fillId="33" borderId="56" xfId="63" applyFont="1" applyFill="1" applyBorder="1" applyAlignment="1" applyProtection="1">
      <alignment horizontal="center" vertical="center"/>
      <protection locked="0"/>
    </xf>
    <xf numFmtId="0" fontId="29" fillId="32" borderId="9" xfId="63" applyFont="1" applyFill="1" applyBorder="1" applyAlignment="1" applyProtection="1">
      <alignment horizontal="center" vertical="center" wrapText="1"/>
      <protection locked="0"/>
    </xf>
    <xf numFmtId="166" fontId="25" fillId="32" borderId="9" xfId="63" applyNumberFormat="1" applyFont="1" applyFill="1" applyBorder="1" applyAlignment="1" applyProtection="1">
      <alignment horizontal="center" vertical="center"/>
      <protection locked="0"/>
    </xf>
    <xf numFmtId="0" fontId="25" fillId="32" borderId="9" xfId="63" applyFont="1" applyFill="1" applyBorder="1" applyAlignment="1" applyProtection="1">
      <alignment horizontal="center" vertical="center"/>
      <protection locked="0"/>
    </xf>
    <xf numFmtId="0" fontId="20" fillId="0" borderId="11" xfId="63" applyFont="1" applyFill="1" applyBorder="1" applyAlignment="1">
      <alignment horizontal="right" vertical="center"/>
    </xf>
    <xf numFmtId="0" fontId="29" fillId="32" borderId="16" xfId="63" applyFont="1" applyFill="1" applyBorder="1" applyAlignment="1">
      <alignment horizontal="left" vertical="center" wrapText="1"/>
    </xf>
    <xf numFmtId="0" fontId="73" fillId="32" borderId="9" xfId="63" applyFont="1" applyFill="1" applyBorder="1" applyAlignment="1">
      <alignment horizontal="left" vertical="center" wrapText="1"/>
    </xf>
    <xf numFmtId="0" fontId="35" fillId="0" borderId="9" xfId="65" applyFont="1" applyBorder="1" applyAlignment="1">
      <alignment horizontal="center" wrapText="1"/>
    </xf>
    <xf numFmtId="0" fontId="65" fillId="34" borderId="43" xfId="0" applyFont="1" applyFill="1" applyBorder="1" applyAlignment="1">
      <alignment horizontal="center" vertical="center"/>
    </xf>
    <xf numFmtId="0" fontId="65" fillId="34" borderId="48" xfId="0" applyFont="1" applyFill="1" applyBorder="1" applyAlignment="1">
      <alignment horizontal="center" vertical="center"/>
    </xf>
    <xf numFmtId="0" fontId="65" fillId="34" borderId="45" xfId="0" applyFont="1" applyFill="1" applyBorder="1" applyAlignment="1">
      <alignment horizontal="center" vertical="center"/>
    </xf>
    <xf numFmtId="0" fontId="26" fillId="28" borderId="9" xfId="0" applyFont="1" applyFill="1" applyBorder="1" applyAlignment="1">
      <alignment horizontal="center" vertical="center"/>
    </xf>
  </cellXfs>
  <cellStyles count="83">
    <cellStyle name="20 % - Accent1 2" xfId="7"/>
    <cellStyle name="20 % - Accent2 2" xfId="8"/>
    <cellStyle name="20 % - Accent3 2" xfId="9"/>
    <cellStyle name="20 % - Accent4 2" xfId="10"/>
    <cellStyle name="20 % - Accent5 2" xfId="11"/>
    <cellStyle name="20 % - Accent6 2" xfId="12"/>
    <cellStyle name="20% - Accent1" xfId="1"/>
    <cellStyle name="20% - Accent2" xfId="2"/>
    <cellStyle name="20% - Accent3" xfId="3"/>
    <cellStyle name="20% - Accent4" xfId="4"/>
    <cellStyle name="20% - Accent5" xfId="5"/>
    <cellStyle name="20% - Accent6" xfId="6"/>
    <cellStyle name="40 % - Accent1 2" xfId="19"/>
    <cellStyle name="40 % - Accent2 2" xfId="20"/>
    <cellStyle name="40 % - Accent3 2" xfId="21"/>
    <cellStyle name="40 % - Accent4 2" xfId="22"/>
    <cellStyle name="40 % - Accent5 2" xfId="23"/>
    <cellStyle name="40 % - Accent6 2" xfId="24"/>
    <cellStyle name="40% - Accent1" xfId="13"/>
    <cellStyle name="40% - Accent2" xfId="14"/>
    <cellStyle name="40% - Accent3" xfId="15"/>
    <cellStyle name="40% - Accent4" xfId="16"/>
    <cellStyle name="40% - Accent5" xfId="17"/>
    <cellStyle name="40% - Accent6" xfId="18"/>
    <cellStyle name="60 % - Accent1 2" xfId="31"/>
    <cellStyle name="60 % - Accent2 2" xfId="32"/>
    <cellStyle name="60 % - Accent3 2" xfId="33"/>
    <cellStyle name="60 % - Accent4 2" xfId="34"/>
    <cellStyle name="60 % - Accent5 2" xfId="35"/>
    <cellStyle name="60 % - Accent6 2" xfId="36"/>
    <cellStyle name="60% - Accent1" xfId="25"/>
    <cellStyle name="60% - Accent2" xfId="26"/>
    <cellStyle name="60% - Accent3" xfId="27"/>
    <cellStyle name="60% - Accent4" xfId="28"/>
    <cellStyle name="60% - Accent5" xfId="29"/>
    <cellStyle name="60% - Accent6" xfId="30"/>
    <cellStyle name="Accent1 2" xfId="37"/>
    <cellStyle name="Accent2 2" xfId="38"/>
    <cellStyle name="Accent3 2" xfId="39"/>
    <cellStyle name="Accent4 2" xfId="40"/>
    <cellStyle name="Accent5 2" xfId="41"/>
    <cellStyle name="Accent6 2" xfId="42"/>
    <cellStyle name="Avertissement 2" xfId="43"/>
    <cellStyle name="Bad" xfId="44"/>
    <cellStyle name="Calcul 2" xfId="45"/>
    <cellStyle name="Calculation" xfId="46"/>
    <cellStyle name="Cellule liée 2" xfId="47"/>
    <cellStyle name="Check Cell" xfId="48"/>
    <cellStyle name="Commentaire 2" xfId="49"/>
    <cellStyle name="Entrée 2" xfId="50"/>
    <cellStyle name="Explanatory Text" xfId="51"/>
    <cellStyle name="Good" xfId="52"/>
    <cellStyle name="Heading 1" xfId="53"/>
    <cellStyle name="Heading 2" xfId="54"/>
    <cellStyle name="Heading 3" xfId="55"/>
    <cellStyle name="Heading 4" xfId="56"/>
    <cellStyle name="Input" xfId="57"/>
    <cellStyle name="Insatisfaisant 2" xfId="58"/>
    <cellStyle name="Linked Cell" xfId="59"/>
    <cellStyle name="Neutral" xfId="60"/>
    <cellStyle name="Neutre 2" xfId="61"/>
    <cellStyle name="Normal" xfId="0" builtinId="0"/>
    <cellStyle name="Normal 2" xfId="62"/>
    <cellStyle name="Normal 2 2" xfId="63"/>
    <cellStyle name="Normal 2 3" xfId="64"/>
    <cellStyle name="Normal 3" xfId="65"/>
    <cellStyle name="Normal 4" xfId="66"/>
    <cellStyle name="Normal_Table_de_correspondance_18062009_pour_site_internet" xfId="67"/>
    <cellStyle name="Note" xfId="68"/>
    <cellStyle name="Output" xfId="69"/>
    <cellStyle name="Satisfaisant 2" xfId="70"/>
    <cellStyle name="Sortie 2" xfId="71"/>
    <cellStyle name="styPerc1d" xfId="72"/>
    <cellStyle name="Texte explicatif 2" xfId="73"/>
    <cellStyle name="Title" xfId="74"/>
    <cellStyle name="Titre 1" xfId="75"/>
    <cellStyle name="Titre 1 2" xfId="76"/>
    <cellStyle name="Titre 2 2" xfId="77"/>
    <cellStyle name="Titre 3 2" xfId="78"/>
    <cellStyle name="Titre 4 2" xfId="79"/>
    <cellStyle name="Total 2" xfId="80"/>
    <cellStyle name="Vérification 2" xfId="81"/>
    <cellStyle name="Warning Text" xfId="82"/>
  </cellStyles>
  <dxfs count="66">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C7B38"/>
      <rgbColor rgb="00008000"/>
      <rgbColor rgb="00000080"/>
      <rgbColor rgb="007F9A48"/>
      <rgbColor rgb="00800080"/>
      <rgbColor rgb="003C8DA3"/>
      <rgbColor rgb="00C0C0C0"/>
      <rgbColor rgb="00808080"/>
      <rgbColor rgb="00AABAD7"/>
      <rgbColor rgb="009E413E"/>
      <rgbColor rgb="00FFFFCC"/>
      <rgbColor rgb="00CCFFFF"/>
      <rgbColor rgb="00660066"/>
      <rgbColor rgb="00FF8080"/>
      <rgbColor rgb="000066CC"/>
      <rgbColor rgb="00CCCCFF"/>
      <rgbColor rgb="00000080"/>
      <rgbColor rgb="00FF00FF"/>
      <rgbColor rgb="00F79646"/>
      <rgbColor rgb="0000FFFF"/>
      <rgbColor rgb="008064A2"/>
      <rgbColor rgb="00800000"/>
      <rgbColor rgb="004F81BD"/>
      <rgbColor rgb="000000FF"/>
      <rgbColor rgb="004BACC6"/>
      <rgbColor rgb="009BBB59"/>
      <rgbColor rgb="00CCFFCC"/>
      <rgbColor rgb="00FFFF99"/>
      <rgbColor rgb="0099CCFF"/>
      <rgbColor rgb="00FF99CC"/>
      <rgbColor rgb="00CC99FF"/>
      <rgbColor rgb="00FFCC99"/>
      <rgbColor rgb="0040699C"/>
      <rgbColor rgb="0033CCCC"/>
      <rgbColor rgb="0099CC00"/>
      <rgbColor rgb="00FFCC00"/>
      <rgbColor rgb="00FF9900"/>
      <rgbColor rgb="00FF6600"/>
      <rgbColor rgb="00666699"/>
      <rgbColor rgb="00969696"/>
      <rgbColor rgb="00003366"/>
      <rgbColor rgb="00339966"/>
      <rgbColor rgb="00003300"/>
      <rgbColor rgb="00695185"/>
      <rgbColor rgb="00993300"/>
      <rgbColor rgb="00C0504D"/>
      <rgbColor rgb="00333399"/>
      <rgbColor rgb="00333333"/>
    </indexedColors>
    <mruColors>
      <color rgb="FF283C89"/>
      <color rgb="FFFF9966"/>
      <color rgb="FF66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hPercent val="140"/>
      <c:rotY val="7"/>
      <c:depthPercent val="100"/>
      <c:rAngAx val="1"/>
    </c:view3D>
    <c:floor>
      <c:thickness val="0"/>
      <c:spPr>
        <a:noFill/>
      </c:spPr>
    </c:floor>
    <c:sideWall>
      <c:thickness val="0"/>
      <c:spPr>
        <a:noFill/>
        <a:ln w="25400">
          <a:noFill/>
        </a:ln>
      </c:spPr>
    </c:sideWall>
    <c:backWall>
      <c:thickness val="0"/>
      <c:spPr>
        <a:noFill/>
        <a:ln w="25400">
          <a:noFill/>
        </a:ln>
      </c:spPr>
    </c:backWall>
    <c:plotArea>
      <c:layout>
        <c:manualLayout>
          <c:layoutTarget val="inner"/>
          <c:xMode val="edge"/>
          <c:yMode val="edge"/>
          <c:x val="0.38752801177355589"/>
          <c:y val="3.1552988665943978E-2"/>
          <c:w val="0.58040666203710956"/>
          <c:h val="0.9129895027457996"/>
        </c:manualLayout>
      </c:layout>
      <c:bar3DChart>
        <c:barDir val="bar"/>
        <c:grouping val="clustered"/>
        <c:varyColors val="0"/>
        <c:ser>
          <c:idx val="0"/>
          <c:order val="0"/>
          <c:spPr>
            <a:solidFill>
              <a:srgbClr val="4F81BD"/>
            </a:solidFill>
            <a:ln w="25400">
              <a:noFill/>
            </a:ln>
          </c:spPr>
          <c:invertIfNegative val="0"/>
          <c:dPt>
            <c:idx val="0"/>
            <c:invertIfNegative val="0"/>
            <c:bubble3D val="0"/>
            <c:spPr>
              <a:solidFill>
                <a:srgbClr val="40699C"/>
              </a:solidFill>
              <a:ln w="25400">
                <a:noFill/>
              </a:ln>
            </c:spPr>
          </c:dPt>
          <c:dPt>
            <c:idx val="1"/>
            <c:invertIfNegative val="0"/>
            <c:bubble3D val="0"/>
            <c:spPr>
              <a:solidFill>
                <a:srgbClr val="9E413E"/>
              </a:solidFill>
              <a:ln w="25400">
                <a:noFill/>
              </a:ln>
            </c:spPr>
          </c:dPt>
          <c:dPt>
            <c:idx val="2"/>
            <c:invertIfNegative val="0"/>
            <c:bubble3D val="0"/>
            <c:spPr>
              <a:solidFill>
                <a:srgbClr val="7F9A48"/>
              </a:solidFill>
              <a:ln w="25400">
                <a:noFill/>
              </a:ln>
            </c:spPr>
          </c:dPt>
          <c:dPt>
            <c:idx val="3"/>
            <c:invertIfNegative val="0"/>
            <c:bubble3D val="0"/>
            <c:spPr>
              <a:solidFill>
                <a:srgbClr val="695185"/>
              </a:solidFill>
              <a:ln w="25400">
                <a:noFill/>
              </a:ln>
            </c:spPr>
          </c:dPt>
          <c:dPt>
            <c:idx val="4"/>
            <c:invertIfNegative val="0"/>
            <c:bubble3D val="0"/>
            <c:spPr>
              <a:solidFill>
                <a:srgbClr val="3C8DA3"/>
              </a:solidFill>
              <a:ln w="25400">
                <a:noFill/>
              </a:ln>
            </c:spPr>
          </c:dPt>
          <c:dPt>
            <c:idx val="5"/>
            <c:invertIfNegative val="0"/>
            <c:bubble3D val="0"/>
            <c:spPr>
              <a:solidFill>
                <a:srgbClr val="CC7B38"/>
              </a:solidFill>
              <a:ln w="25400">
                <a:noFill/>
              </a:ln>
            </c:spPr>
          </c:dPt>
          <c:dPt>
            <c:idx val="7"/>
            <c:invertIfNegative val="0"/>
            <c:bubble3D val="0"/>
            <c:spPr>
              <a:solidFill>
                <a:srgbClr val="C0504D"/>
              </a:solidFill>
              <a:ln w="25400">
                <a:noFill/>
              </a:ln>
            </c:spPr>
          </c:dPt>
          <c:dPt>
            <c:idx val="8"/>
            <c:invertIfNegative val="0"/>
            <c:bubble3D val="0"/>
            <c:spPr>
              <a:solidFill>
                <a:srgbClr val="9BBB59"/>
              </a:solidFill>
              <a:ln w="25400">
                <a:noFill/>
              </a:ln>
            </c:spPr>
          </c:dPt>
          <c:dPt>
            <c:idx val="9"/>
            <c:invertIfNegative val="0"/>
            <c:bubble3D val="0"/>
            <c:spPr>
              <a:solidFill>
                <a:srgbClr val="8064A2"/>
              </a:solidFill>
              <a:ln w="25400">
                <a:noFill/>
              </a:ln>
            </c:spPr>
          </c:dPt>
          <c:dPt>
            <c:idx val="10"/>
            <c:invertIfNegative val="0"/>
            <c:bubble3D val="0"/>
            <c:spPr>
              <a:solidFill>
                <a:srgbClr val="4BACC6"/>
              </a:solidFill>
              <a:ln w="25400">
                <a:noFill/>
              </a:ln>
            </c:spPr>
          </c:dPt>
          <c:dPt>
            <c:idx val="11"/>
            <c:invertIfNegative val="0"/>
            <c:bubble3D val="0"/>
            <c:spPr>
              <a:solidFill>
                <a:srgbClr val="F79646"/>
              </a:solidFill>
              <a:ln w="25400">
                <a:noFill/>
              </a:ln>
            </c:spPr>
          </c:dPt>
          <c:dPt>
            <c:idx val="12"/>
            <c:invertIfNegative val="0"/>
            <c:bubble3D val="0"/>
            <c:spPr>
              <a:solidFill>
                <a:srgbClr val="AABAD7"/>
              </a:solidFill>
              <a:ln w="25400">
                <a:noFill/>
              </a:ln>
            </c:spPr>
          </c:dPt>
          <c:dLbls>
            <c:spPr>
              <a:noFill/>
              <a:ln w="25400">
                <a:noFill/>
              </a:ln>
            </c:spPr>
            <c:txPr>
              <a:bodyPr/>
              <a:lstStyle/>
              <a:p>
                <a:pPr>
                  <a:defRPr sz="10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'RESULTAT GLOBAL'!$C$148:$C$161</c:f>
              <c:strCache>
                <c:ptCount val="14"/>
                <c:pt idx="0">
                  <c:v>14 – LES DISPOSITIONS DE MANAGEMENT</c:v>
                </c:pt>
                <c:pt idx="1">
                  <c:v>13 - LE DEVELOPPEMENT DURABLE</c:v>
                </c:pt>
                <c:pt idx="2">
                  <c:v>12 - LE SUIVI DE LA QUALITE ET LA FIDELISATION DU CLIENT</c:v>
                </c:pt>
                <c:pt idx="3">
                  <c:v>11 - LE PETIT DEJEUNER</c:v>
                </c:pt>
                <c:pt idx="4">
                  <c:v>10 - LE RESTAURANT</c:v>
                </c:pt>
                <c:pt idx="5">
                  <c:v>9 - LE BAR (si existant)</c:v>
                </c:pt>
                <c:pt idx="6">
                  <c:v>8 - LES CHAMBRES SUPPLEMENTAIRES </c:v>
                </c:pt>
                <c:pt idx="7">
                  <c:v>7 - LA SALLE DE BAINS</c:v>
                </c:pt>
                <c:pt idx="8">
                  <c:v>6 - LA CHAMBRE </c:v>
                </c:pt>
                <c:pt idx="9">
                  <c:v>5 - LES ESPACES COMMUNS</c:v>
                </c:pt>
                <c:pt idx="10">
                  <c:v>4 - L'ACCUEIL DU CLIENT - LA PRISE EN CHARGE DURANT LE SEJOUR - LE DEPART </c:v>
                </c:pt>
                <c:pt idx="11">
                  <c:v>3 - L'ACHEMINEMENT SUR LE LIEU - LES EXTERIEURS - LA SIGNALISATION - LA TERRASSE (SI EXISTANTE)</c:v>
                </c:pt>
                <c:pt idx="12">
                  <c:v>2 - LA RESERVATION TELEPHONIQUE - LA DEMANDE D'INFORMATIONS</c:v>
                </c:pt>
                <c:pt idx="13">
                  <c:v>1 - PROMOTION ET COMMUNICATION</c:v>
                </c:pt>
              </c:strCache>
            </c:strRef>
          </c:cat>
          <c:val>
            <c:numRef>
              <c:f>'RESULTAT GLOBAL'!$F$148:$F$161</c:f>
              <c:numCache>
                <c:formatCode>0.00%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shape val="cylinder"/>
        </c:ser>
        <c:dLbls>
          <c:showLegendKey val="0"/>
          <c:showVal val="0"/>
          <c:showCatName val="0"/>
          <c:showSerName val="0"/>
          <c:showPercent val="0"/>
          <c:showBubbleSize val="0"/>
        </c:dLbls>
        <c:gapWidth val="66"/>
        <c:shape val="box"/>
        <c:axId val="96992256"/>
        <c:axId val="97923840"/>
        <c:axId val="0"/>
      </c:bar3DChart>
      <c:catAx>
        <c:axId val="96992256"/>
        <c:scaling>
          <c:orientation val="minMax"/>
        </c:scaling>
        <c:delete val="0"/>
        <c:axPos val="l"/>
        <c:majorGridlines>
          <c:spPr>
            <a:ln w="3175">
              <a:solidFill>
                <a:srgbClr val="808080"/>
              </a:solidFill>
              <a:prstDash val="solid"/>
            </a:ln>
          </c:spPr>
        </c:majorGridlines>
        <c:numFmt formatCode="General"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97923840"/>
        <c:crossesAt val="0"/>
        <c:auto val="1"/>
        <c:lblAlgn val="ctr"/>
        <c:lblOffset val="100"/>
        <c:tickLblSkip val="1"/>
        <c:tickMarkSkip val="1"/>
        <c:noMultiLvlLbl val="0"/>
      </c:catAx>
      <c:valAx>
        <c:axId val="97923840"/>
        <c:scaling>
          <c:orientation val="minMax"/>
          <c:max val="1"/>
          <c:min val="0"/>
        </c:scaling>
        <c:delete val="0"/>
        <c:axPos val="b"/>
        <c:majorGridlines>
          <c:spPr>
            <a:ln w="3175">
              <a:solidFill>
                <a:srgbClr val="808080"/>
              </a:solidFill>
              <a:prstDash val="solid"/>
            </a:ln>
          </c:spPr>
        </c:majorGridlines>
        <c:numFmt formatCode="0.00%" sourceLinked="1"/>
        <c:majorTickMark val="cross"/>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96992256"/>
        <c:crossesAt val="1"/>
        <c:crossBetween val="between"/>
        <c:majorUnit val="0.2"/>
        <c:minorUnit val="0.05"/>
      </c:valAx>
      <c:spPr>
        <a:noFill/>
        <a:ln w="25400">
          <a:noFill/>
        </a:ln>
        <a:scene3d>
          <a:camera prst="orthographicFront"/>
          <a:lightRig rig="threePt" dir="t"/>
        </a:scene3d>
        <a:sp3d>
          <a:bevelB w="6350"/>
        </a:sp3d>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horizontalDpi="0"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http://www.entreprises.gouv.fr/marques-nationales-tourisme/presentation-la-marque-qualite-tourisme" TargetMode="External"/><Relationship Id="rId1" Type="http://schemas.openxmlformats.org/officeDocument/2006/relationships/chart" Target="../charts/chart1.xml"/><Relationship Id="rId5" Type="http://schemas.openxmlformats.org/officeDocument/2006/relationships/image" Target="../media/image2.jpeg"/><Relationship Id="rId4" Type="http://schemas.openxmlformats.org/officeDocument/2006/relationships/hyperlink" Target="http://www.entreprises.gouv.fr/" TargetMode="External"/></Relationships>
</file>

<file path=xl/drawings/drawing1.xml><?xml version="1.0" encoding="utf-8"?>
<xdr:wsDr xmlns:xdr="http://schemas.openxmlformats.org/drawingml/2006/spreadsheetDrawing" xmlns:a="http://schemas.openxmlformats.org/drawingml/2006/main">
  <xdr:twoCellAnchor>
    <xdr:from>
      <xdr:col>2</xdr:col>
      <xdr:colOff>116416</xdr:colOff>
      <xdr:row>45</xdr:row>
      <xdr:rowOff>197908</xdr:rowOff>
    </xdr:from>
    <xdr:to>
      <xdr:col>9</xdr:col>
      <xdr:colOff>624415</xdr:colOff>
      <xdr:row>76</xdr:row>
      <xdr:rowOff>42333</xdr:rowOff>
    </xdr:to>
    <xdr:graphicFrame macro="">
      <xdr:nvGraphicFramePr>
        <xdr:cNvPr id="1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90487</xdr:colOff>
      <xdr:row>27</xdr:row>
      <xdr:rowOff>81643</xdr:rowOff>
    </xdr:from>
    <xdr:to>
      <xdr:col>9</xdr:col>
      <xdr:colOff>604837</xdr:colOff>
      <xdr:row>36</xdr:row>
      <xdr:rowOff>136072</xdr:rowOff>
    </xdr:to>
    <xdr:pic>
      <xdr:nvPicPr>
        <xdr:cNvPr id="1026" name="Image 3">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cstate="print"/>
        <a:srcRect t="7172"/>
        <a:stretch/>
      </xdr:blipFill>
      <xdr:spPr bwMode="auto">
        <a:xfrm>
          <a:off x="9098416" y="5225143"/>
          <a:ext cx="2705100" cy="2367643"/>
        </a:xfrm>
        <a:prstGeom prst="rect">
          <a:avLst/>
        </a:prstGeom>
        <a:noFill/>
        <a:ln w="9525">
          <a:noFill/>
          <a:round/>
          <a:headEnd/>
          <a:tailEnd/>
        </a:ln>
        <a:effectLst/>
      </xdr:spPr>
    </xdr:pic>
    <xdr:clientData/>
  </xdr:twoCellAnchor>
  <xdr:twoCellAnchor editAs="oneCell">
    <xdr:from>
      <xdr:col>7</xdr:col>
      <xdr:colOff>476249</xdr:colOff>
      <xdr:row>35</xdr:row>
      <xdr:rowOff>190499</xdr:rowOff>
    </xdr:from>
    <xdr:to>
      <xdr:col>9</xdr:col>
      <xdr:colOff>266699</xdr:colOff>
      <xdr:row>41</xdr:row>
      <xdr:rowOff>200869</xdr:rowOff>
    </xdr:to>
    <xdr:pic>
      <xdr:nvPicPr>
        <xdr:cNvPr id="2" name="Image 1">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22593" y="7596187"/>
          <a:ext cx="1981200" cy="125882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83C89"/>
  </sheetPr>
  <dimension ref="A1:AO161"/>
  <sheetViews>
    <sheetView showGridLines="0" tabSelected="1" view="pageBreakPreview" zoomScale="80" zoomScaleNormal="75" zoomScaleSheetLayoutView="80" workbookViewId="0">
      <selection activeCell="C3" sqref="C3:J3"/>
    </sheetView>
  </sheetViews>
  <sheetFormatPr baseColWidth="10" defaultColWidth="8.28515625" defaultRowHeight="12.75" x14ac:dyDescent="0.2"/>
  <cols>
    <col min="1" max="1" width="2.140625" style="1" customWidth="1"/>
    <col min="2" max="2" width="4.140625" style="1" customWidth="1"/>
    <col min="3" max="3" width="73.85546875" style="1" customWidth="1"/>
    <col min="4" max="4" width="14.42578125" style="1" customWidth="1"/>
    <col min="5" max="5" width="12.7109375" style="1" customWidth="1"/>
    <col min="6" max="6" width="15" style="1" customWidth="1"/>
    <col min="7" max="7" width="12.7109375" style="1" customWidth="1"/>
    <col min="8" max="8" width="21.42578125" style="1" customWidth="1"/>
    <col min="9" max="9" width="11.42578125" style="1" customWidth="1"/>
    <col min="10" max="10" width="11" style="1" customWidth="1"/>
    <col min="11" max="11" width="6.7109375" style="1" customWidth="1"/>
    <col min="12" max="21" width="0" style="1" hidden="1" customWidth="1"/>
    <col min="22" max="22" width="66" style="1" hidden="1" customWidth="1"/>
    <col min="23" max="23" width="15.28515625" style="2" hidden="1" customWidth="1"/>
    <col min="24" max="24" width="16.5703125" style="2" hidden="1" customWidth="1"/>
    <col min="25" max="25" width="14.85546875" style="2" hidden="1" customWidth="1"/>
    <col min="26" max="28" width="4" style="2" customWidth="1"/>
    <col min="29" max="29" width="15.85546875" style="2" customWidth="1"/>
    <col min="30" max="30" width="15.5703125" style="2" customWidth="1"/>
    <col min="31" max="31" width="12.5703125" style="2" customWidth="1"/>
    <col min="32" max="32" width="12.28515625" style="2" customWidth="1"/>
    <col min="33" max="33" width="3.140625" style="2" customWidth="1"/>
    <col min="34" max="34" width="4.140625" style="2" hidden="1" customWidth="1"/>
    <col min="35" max="35" width="0" style="1" hidden="1" customWidth="1"/>
    <col min="36" max="36" width="43.5703125" style="3" hidden="1" customWidth="1"/>
    <col min="37" max="37" width="20.42578125" style="4" customWidth="1"/>
    <col min="38" max="38" width="39.42578125" style="5" customWidth="1"/>
    <col min="39" max="39" width="30.42578125" style="5" customWidth="1"/>
    <col min="40" max="40" width="25.140625" style="5" customWidth="1"/>
    <col min="41" max="41" width="10" style="5" customWidth="1"/>
    <col min="42" max="16384" width="8.28515625" style="1"/>
  </cols>
  <sheetData>
    <row r="1" spans="1:41" x14ac:dyDescent="0.2">
      <c r="B1" s="6"/>
      <c r="C1" s="6"/>
      <c r="D1" s="6"/>
      <c r="E1" s="6"/>
      <c r="F1" s="6"/>
      <c r="G1" s="6"/>
      <c r="H1" s="6"/>
      <c r="I1" s="6"/>
      <c r="J1" s="6"/>
      <c r="K1" s="6"/>
      <c r="L1" s="6"/>
      <c r="M1" s="6"/>
    </row>
    <row r="2" spans="1:41" x14ac:dyDescent="0.2">
      <c r="A2" s="6"/>
      <c r="B2" s="6"/>
      <c r="C2" s="6"/>
      <c r="D2" s="6"/>
      <c r="E2" s="6"/>
      <c r="F2" s="6"/>
      <c r="H2" s="6"/>
      <c r="I2" s="6"/>
      <c r="J2" s="6"/>
      <c r="K2" s="6"/>
      <c r="T2" s="508"/>
      <c r="U2" s="6"/>
      <c r="V2" s="8"/>
      <c r="W2" s="9" t="s">
        <v>0</v>
      </c>
      <c r="X2" s="10"/>
      <c r="Y2" s="11"/>
      <c r="Z2" s="12"/>
      <c r="AA2" s="13"/>
      <c r="AB2" s="12"/>
      <c r="AC2" s="14"/>
      <c r="AD2" s="11"/>
      <c r="AE2" s="15"/>
      <c r="AF2" s="15"/>
      <c r="AG2" s="15"/>
      <c r="AH2" s="15"/>
      <c r="AJ2" s="16"/>
      <c r="AL2" s="17"/>
      <c r="AM2" s="17"/>
      <c r="AN2" s="17"/>
      <c r="AO2" s="17"/>
    </row>
    <row r="3" spans="1:41" ht="37.5" customHeight="1" x14ac:dyDescent="0.2">
      <c r="A3" s="6"/>
      <c r="B3" s="6"/>
      <c r="C3" s="509" t="s">
        <v>955</v>
      </c>
      <c r="D3" s="509"/>
      <c r="E3" s="509"/>
      <c r="F3" s="509"/>
      <c r="G3" s="509"/>
      <c r="H3" s="509"/>
      <c r="I3" s="509"/>
      <c r="J3" s="509"/>
      <c r="K3" s="6"/>
      <c r="T3" s="508"/>
      <c r="U3" s="6"/>
      <c r="V3" s="6"/>
      <c r="W3" s="9" t="s">
        <v>1</v>
      </c>
      <c r="X3" s="10"/>
      <c r="Y3" s="11"/>
      <c r="Z3" s="12"/>
      <c r="AA3" s="13"/>
      <c r="AB3" s="12"/>
      <c r="AC3" s="14"/>
      <c r="AD3" s="11"/>
      <c r="AE3" s="15"/>
      <c r="AF3" s="15"/>
      <c r="AG3" s="15"/>
      <c r="AH3" s="15"/>
      <c r="AJ3" s="16"/>
      <c r="AL3" s="17"/>
      <c r="AM3" s="17"/>
      <c r="AN3" s="17"/>
      <c r="AO3" s="17"/>
    </row>
    <row r="4" spans="1:41" ht="18" customHeight="1" x14ac:dyDescent="0.2">
      <c r="A4" s="6"/>
      <c r="B4" s="6"/>
      <c r="C4" s="6"/>
      <c r="D4" s="6"/>
      <c r="E4" s="6"/>
      <c r="F4" s="6"/>
      <c r="G4" s="6"/>
      <c r="H4" s="6"/>
      <c r="I4" s="6"/>
      <c r="J4" s="6"/>
      <c r="K4" s="6"/>
      <c r="T4" s="508"/>
      <c r="U4" s="6"/>
      <c r="V4" s="6"/>
      <c r="W4" s="18" t="s">
        <v>2</v>
      </c>
      <c r="X4" s="10"/>
      <c r="Y4" s="19"/>
      <c r="Z4" s="13"/>
      <c r="AA4" s="13"/>
      <c r="AB4" s="13"/>
      <c r="AC4" s="14"/>
      <c r="AD4" s="19"/>
      <c r="AE4" s="15"/>
      <c r="AF4" s="15"/>
      <c r="AG4" s="15"/>
      <c r="AH4" s="15"/>
      <c r="AJ4" s="16"/>
      <c r="AL4" s="17"/>
      <c r="AM4" s="17"/>
      <c r="AN4" s="17"/>
      <c r="AO4" s="17"/>
    </row>
    <row r="5" spans="1:41" ht="29.25" customHeight="1" x14ac:dyDescent="0.2">
      <c r="A5" s="6"/>
      <c r="B5" s="20"/>
      <c r="C5" s="510" t="s">
        <v>3</v>
      </c>
      <c r="D5" s="511"/>
      <c r="E5" s="511"/>
      <c r="F5" s="511"/>
      <c r="G5" s="511"/>
      <c r="H5" s="511"/>
      <c r="I5" s="511"/>
      <c r="J5" s="512"/>
      <c r="K5" s="6"/>
      <c r="T5" s="508"/>
      <c r="U5" s="6"/>
      <c r="V5" s="6"/>
      <c r="W5" s="21"/>
      <c r="X5" s="10"/>
      <c r="Y5" s="11"/>
      <c r="Z5" s="13"/>
      <c r="AA5" s="13"/>
      <c r="AB5" s="13"/>
      <c r="AC5" s="14"/>
      <c r="AD5" s="11"/>
      <c r="AE5" s="15"/>
      <c r="AF5" s="15"/>
      <c r="AG5" s="15"/>
      <c r="AH5" s="15"/>
      <c r="AJ5" s="16"/>
      <c r="AL5" s="17"/>
      <c r="AM5" s="17"/>
      <c r="AN5" s="17"/>
      <c r="AO5" s="17"/>
    </row>
    <row r="6" spans="1:41" ht="9" customHeight="1" x14ac:dyDescent="0.2">
      <c r="A6" s="6"/>
      <c r="B6" s="6"/>
      <c r="C6" s="454"/>
      <c r="D6" s="6"/>
      <c r="E6" s="6"/>
      <c r="F6" s="6"/>
      <c r="G6" s="6"/>
      <c r="H6" s="6"/>
      <c r="I6" s="6"/>
      <c r="J6" s="262"/>
      <c r="K6" s="6"/>
      <c r="T6" s="508"/>
      <c r="U6" s="6"/>
      <c r="V6" s="6"/>
      <c r="W6" s="21"/>
      <c r="X6" s="24"/>
      <c r="Y6" s="11"/>
      <c r="Z6" s="13"/>
      <c r="AA6" s="13"/>
      <c r="AB6" s="13"/>
      <c r="AC6" s="14"/>
      <c r="AD6" s="11"/>
      <c r="AE6" s="15"/>
      <c r="AF6" s="15"/>
      <c r="AG6" s="15"/>
      <c r="AH6" s="15"/>
      <c r="AJ6" s="16"/>
      <c r="AL6" s="17"/>
      <c r="AM6" s="17"/>
      <c r="AN6" s="17"/>
      <c r="AO6" s="17"/>
    </row>
    <row r="7" spans="1:41" hidden="1" x14ac:dyDescent="0.2">
      <c r="A7" s="6"/>
      <c r="B7" s="6"/>
      <c r="C7" s="454"/>
      <c r="D7" s="6"/>
      <c r="E7" s="6"/>
      <c r="F7" s="6"/>
      <c r="G7" s="6"/>
      <c r="H7" s="6"/>
      <c r="I7" s="6"/>
      <c r="J7" s="262"/>
      <c r="K7" s="6"/>
      <c r="T7" s="508"/>
      <c r="U7" s="6"/>
      <c r="V7" s="6"/>
      <c r="W7" s="21"/>
      <c r="X7" s="24"/>
      <c r="Y7" s="11"/>
      <c r="Z7" s="13"/>
      <c r="AA7" s="13"/>
      <c r="AB7" s="13"/>
      <c r="AC7" s="14"/>
      <c r="AD7" s="11"/>
      <c r="AE7" s="15"/>
      <c r="AF7" s="15"/>
      <c r="AG7" s="15"/>
      <c r="AH7" s="15"/>
      <c r="AJ7" s="16"/>
      <c r="AL7" s="17"/>
      <c r="AM7" s="17"/>
      <c r="AN7" s="17"/>
      <c r="AO7" s="17"/>
    </row>
    <row r="8" spans="1:41" ht="18.75" customHeight="1" x14ac:dyDescent="0.2">
      <c r="A8" s="6"/>
      <c r="B8" s="6"/>
      <c r="C8" s="455" t="s">
        <v>4</v>
      </c>
      <c r="D8" s="513"/>
      <c r="E8" s="513"/>
      <c r="F8" s="513"/>
      <c r="G8" s="513"/>
      <c r="H8" s="513"/>
      <c r="I8" s="513"/>
      <c r="J8" s="262"/>
      <c r="K8" s="6"/>
      <c r="T8" s="508"/>
      <c r="U8" s="6"/>
      <c r="V8" s="26"/>
      <c r="W8" s="21"/>
      <c r="X8" s="10"/>
      <c r="Y8" s="11"/>
      <c r="Z8" s="13"/>
      <c r="AA8" s="13"/>
      <c r="AB8" s="13"/>
      <c r="AC8" s="14"/>
      <c r="AD8" s="11"/>
      <c r="AE8" s="15"/>
      <c r="AF8" s="15"/>
      <c r="AG8" s="15"/>
      <c r="AH8" s="15"/>
      <c r="AJ8" s="16"/>
      <c r="AL8" s="17"/>
      <c r="AM8" s="17"/>
      <c r="AN8" s="17"/>
      <c r="AO8" s="17"/>
    </row>
    <row r="9" spans="1:41" ht="6" customHeight="1" x14ac:dyDescent="0.2">
      <c r="A9" s="6"/>
      <c r="B9" s="6"/>
      <c r="C9" s="455"/>
      <c r="D9" s="27"/>
      <c r="E9" s="6"/>
      <c r="F9" s="6"/>
      <c r="G9" s="6"/>
      <c r="H9" s="6"/>
      <c r="I9" s="6"/>
      <c r="J9" s="262"/>
      <c r="K9" s="6"/>
      <c r="T9" s="508"/>
      <c r="U9" s="6"/>
      <c r="V9" s="26"/>
      <c r="W9" s="21"/>
      <c r="X9" s="24"/>
      <c r="Y9" s="11"/>
      <c r="Z9" s="13"/>
      <c r="AA9" s="13"/>
      <c r="AB9" s="13"/>
      <c r="AC9" s="14"/>
      <c r="AD9" s="11"/>
      <c r="AE9" s="15"/>
      <c r="AF9" s="15"/>
      <c r="AG9" s="15"/>
      <c r="AH9" s="15"/>
      <c r="AJ9" s="16"/>
      <c r="AL9" s="17"/>
      <c r="AM9" s="17"/>
      <c r="AN9" s="17"/>
      <c r="AO9" s="17"/>
    </row>
    <row r="10" spans="1:41" ht="18.75" customHeight="1" x14ac:dyDescent="0.2">
      <c r="A10" s="6"/>
      <c r="B10" s="6"/>
      <c r="C10" s="455" t="s">
        <v>5</v>
      </c>
      <c r="D10" s="513"/>
      <c r="E10" s="513"/>
      <c r="F10" s="513"/>
      <c r="G10" s="513"/>
      <c r="H10" s="513"/>
      <c r="I10" s="513"/>
      <c r="J10" s="262"/>
      <c r="K10" s="6"/>
      <c r="T10" s="508"/>
      <c r="U10" s="6"/>
      <c r="V10" s="28"/>
      <c r="W10" s="21"/>
      <c r="X10" s="10"/>
      <c r="Y10" s="11"/>
      <c r="Z10" s="13"/>
      <c r="AA10" s="13"/>
      <c r="AB10" s="13"/>
      <c r="AC10" s="14"/>
      <c r="AD10" s="11"/>
      <c r="AE10" s="15"/>
      <c r="AF10" s="15"/>
      <c r="AG10" s="15"/>
      <c r="AH10" s="15"/>
      <c r="AJ10" s="16"/>
      <c r="AL10" s="17"/>
      <c r="AM10" s="17"/>
      <c r="AN10" s="17"/>
      <c r="AO10" s="17"/>
    </row>
    <row r="11" spans="1:41" ht="6" customHeight="1" x14ac:dyDescent="0.2">
      <c r="A11" s="6"/>
      <c r="B11" s="6"/>
      <c r="C11" s="455"/>
      <c r="D11" s="27"/>
      <c r="E11" s="6"/>
      <c r="F11" s="6"/>
      <c r="G11" s="6"/>
      <c r="H11" s="6"/>
      <c r="I11" s="6"/>
      <c r="J11" s="262"/>
      <c r="K11" s="6"/>
      <c r="T11" s="508"/>
      <c r="U11" s="6"/>
      <c r="V11" s="28"/>
      <c r="W11" s="21"/>
      <c r="X11" s="10"/>
      <c r="Y11" s="11"/>
      <c r="Z11" s="13"/>
      <c r="AA11" s="13"/>
      <c r="AB11" s="13"/>
      <c r="AC11" s="14"/>
      <c r="AD11" s="11"/>
      <c r="AE11" s="15"/>
      <c r="AF11" s="15"/>
      <c r="AG11" s="15"/>
      <c r="AH11" s="15"/>
      <c r="AJ11" s="16"/>
      <c r="AL11" s="17"/>
      <c r="AM11" s="17"/>
      <c r="AN11" s="17"/>
      <c r="AO11" s="17"/>
    </row>
    <row r="12" spans="1:41" ht="18.75" customHeight="1" x14ac:dyDescent="0.2">
      <c r="A12" s="6"/>
      <c r="B12" s="6"/>
      <c r="C12" s="455" t="s">
        <v>6</v>
      </c>
      <c r="D12" s="513"/>
      <c r="E12" s="513"/>
      <c r="F12" s="513"/>
      <c r="G12" s="513"/>
      <c r="H12" s="513"/>
      <c r="I12" s="513"/>
      <c r="J12" s="262"/>
      <c r="K12" s="6"/>
      <c r="T12" s="508"/>
      <c r="U12" s="6"/>
      <c r="V12" s="28"/>
      <c r="W12" s="21"/>
      <c r="X12" s="10"/>
      <c r="Y12" s="11"/>
      <c r="Z12" s="13"/>
      <c r="AA12" s="13"/>
      <c r="AB12" s="13"/>
      <c r="AC12" s="14"/>
      <c r="AD12" s="11"/>
      <c r="AE12" s="15"/>
      <c r="AF12" s="15"/>
      <c r="AG12" s="15"/>
      <c r="AH12" s="15"/>
      <c r="AJ12" s="16"/>
      <c r="AL12" s="17"/>
      <c r="AM12" s="17"/>
      <c r="AN12" s="17"/>
      <c r="AO12" s="17"/>
    </row>
    <row r="13" spans="1:41" ht="6" customHeight="1" x14ac:dyDescent="0.2">
      <c r="A13" s="6"/>
      <c r="B13" s="6"/>
      <c r="C13" s="455"/>
      <c r="D13" s="27"/>
      <c r="E13" s="6"/>
      <c r="F13" s="6"/>
      <c r="G13" s="6"/>
      <c r="H13" s="6"/>
      <c r="I13" s="6"/>
      <c r="J13" s="262"/>
      <c r="K13" s="6"/>
      <c r="T13" s="508"/>
      <c r="U13" s="6"/>
      <c r="V13" s="28"/>
      <c r="W13" s="21"/>
      <c r="X13" s="10"/>
      <c r="Y13" s="11"/>
      <c r="Z13" s="13"/>
      <c r="AA13" s="13"/>
      <c r="AB13" s="13"/>
      <c r="AC13" s="14"/>
      <c r="AD13" s="11"/>
      <c r="AE13" s="15"/>
      <c r="AF13" s="15"/>
      <c r="AG13" s="15"/>
      <c r="AH13" s="15"/>
      <c r="AJ13" s="16"/>
      <c r="AL13" s="17"/>
      <c r="AM13" s="17"/>
      <c r="AN13" s="17"/>
      <c r="AO13" s="17"/>
    </row>
    <row r="14" spans="1:41" ht="18.75" customHeight="1" x14ac:dyDescent="0.2">
      <c r="A14" s="6"/>
      <c r="B14" s="6"/>
      <c r="C14" s="455" t="s">
        <v>7</v>
      </c>
      <c r="D14" s="513" t="s">
        <v>8</v>
      </c>
      <c r="E14" s="513"/>
      <c r="F14" s="513"/>
      <c r="G14" s="513"/>
      <c r="H14" s="513"/>
      <c r="I14" s="513"/>
      <c r="J14" s="262"/>
      <c r="K14" s="6"/>
      <c r="M14" s="1" t="s">
        <v>8</v>
      </c>
      <c r="N14" s="1" t="s">
        <v>9</v>
      </c>
      <c r="T14" s="508"/>
      <c r="U14" s="6"/>
      <c r="V14" s="28"/>
      <c r="W14" s="21"/>
      <c r="X14" s="10"/>
      <c r="Y14" s="11"/>
      <c r="Z14" s="13"/>
      <c r="AA14" s="13"/>
      <c r="AB14" s="13"/>
      <c r="AC14" s="14"/>
      <c r="AD14" s="11"/>
      <c r="AE14" s="15"/>
      <c r="AF14" s="15"/>
      <c r="AG14" s="15"/>
      <c r="AH14" s="15"/>
      <c r="AJ14" s="16"/>
      <c r="AL14" s="17"/>
      <c r="AM14" s="17"/>
      <c r="AN14" s="17"/>
      <c r="AO14" s="17"/>
    </row>
    <row r="15" spans="1:41" ht="6" customHeight="1" x14ac:dyDescent="0.2">
      <c r="A15" s="6"/>
      <c r="B15" s="6"/>
      <c r="C15" s="455"/>
      <c r="D15" s="27"/>
      <c r="E15" s="6"/>
      <c r="F15" s="6"/>
      <c r="G15" s="6"/>
      <c r="H15" s="6"/>
      <c r="I15" s="6"/>
      <c r="J15" s="262"/>
      <c r="K15" s="6"/>
      <c r="T15" s="508"/>
      <c r="U15" s="6"/>
      <c r="V15" s="28"/>
      <c r="W15" s="21"/>
      <c r="X15" s="10"/>
      <c r="Y15" s="11"/>
      <c r="Z15" s="13"/>
      <c r="AA15" s="13"/>
      <c r="AB15" s="13"/>
      <c r="AC15" s="14"/>
      <c r="AD15" s="11"/>
      <c r="AE15" s="15"/>
      <c r="AF15" s="15"/>
      <c r="AG15" s="15"/>
      <c r="AH15" s="15"/>
      <c r="AJ15" s="16"/>
      <c r="AL15" s="17"/>
      <c r="AM15" s="17"/>
      <c r="AN15" s="17"/>
      <c r="AO15" s="17"/>
    </row>
    <row r="16" spans="1:41" ht="18.75" customHeight="1" x14ac:dyDescent="0.2">
      <c r="A16" s="6"/>
      <c r="B16" s="6"/>
      <c r="C16" s="455" t="s">
        <v>10</v>
      </c>
      <c r="D16" s="513"/>
      <c r="E16" s="513"/>
      <c r="F16" s="513"/>
      <c r="G16" s="513"/>
      <c r="H16" s="513"/>
      <c r="I16" s="513"/>
      <c r="J16" s="262"/>
      <c r="K16" s="6"/>
      <c r="M16" s="1" t="s">
        <v>8</v>
      </c>
      <c r="N16" s="1" t="s">
        <v>9</v>
      </c>
      <c r="T16" s="508"/>
      <c r="U16" s="6"/>
      <c r="V16" s="28"/>
      <c r="W16" s="21"/>
      <c r="X16" s="10"/>
      <c r="Y16" s="11"/>
      <c r="Z16" s="13"/>
      <c r="AA16" s="13"/>
      <c r="AB16" s="13"/>
      <c r="AC16" s="14"/>
      <c r="AD16" s="11"/>
      <c r="AE16" s="15"/>
      <c r="AF16" s="15"/>
      <c r="AG16" s="15"/>
      <c r="AH16" s="15"/>
      <c r="AJ16" s="16"/>
      <c r="AL16" s="17"/>
      <c r="AM16" s="17"/>
      <c r="AN16" s="17"/>
      <c r="AO16" s="17"/>
    </row>
    <row r="17" spans="1:41" ht="6" customHeight="1" x14ac:dyDescent="0.2">
      <c r="A17" s="6"/>
      <c r="B17" s="6"/>
      <c r="C17" s="456"/>
      <c r="D17" s="27"/>
      <c r="E17" s="6"/>
      <c r="F17" s="6"/>
      <c r="G17" s="6"/>
      <c r="H17" s="6"/>
      <c r="I17" s="6"/>
      <c r="J17" s="262"/>
      <c r="K17" s="6"/>
      <c r="T17" s="508"/>
      <c r="U17" s="6"/>
      <c r="V17" s="28"/>
      <c r="W17" s="21"/>
      <c r="X17" s="10"/>
      <c r="Y17" s="11"/>
      <c r="Z17" s="13"/>
      <c r="AA17" s="13"/>
      <c r="AB17" s="13"/>
      <c r="AC17" s="14"/>
      <c r="AD17" s="11"/>
      <c r="AE17" s="15"/>
      <c r="AF17" s="15"/>
      <c r="AG17" s="15"/>
      <c r="AH17" s="15"/>
      <c r="AJ17" s="16"/>
      <c r="AL17" s="17"/>
      <c r="AM17" s="17"/>
      <c r="AN17" s="17"/>
      <c r="AO17" s="17"/>
    </row>
    <row r="18" spans="1:41" ht="18.75" customHeight="1" x14ac:dyDescent="0.2">
      <c r="A18" s="6"/>
      <c r="B18" s="6"/>
      <c r="C18" s="455" t="s">
        <v>11</v>
      </c>
      <c r="D18" s="514">
        <v>41383</v>
      </c>
      <c r="E18" s="514"/>
      <c r="F18" s="29"/>
      <c r="G18" s="515" t="s">
        <v>12</v>
      </c>
      <c r="H18" s="515"/>
      <c r="I18" s="515"/>
      <c r="J18" s="262"/>
      <c r="K18" s="6"/>
      <c r="T18" s="508"/>
      <c r="U18" s="6"/>
      <c r="V18" s="28"/>
      <c r="W18" s="21"/>
      <c r="X18" s="10"/>
      <c r="Y18" s="11"/>
      <c r="Z18" s="13"/>
      <c r="AA18" s="13"/>
      <c r="AB18" s="13"/>
      <c r="AC18" s="14"/>
      <c r="AD18" s="11"/>
      <c r="AE18" s="15"/>
      <c r="AF18" s="15"/>
      <c r="AG18" s="15"/>
      <c r="AH18" s="15"/>
      <c r="AJ18" s="16"/>
      <c r="AL18" s="17"/>
      <c r="AM18" s="17"/>
      <c r="AN18" s="17"/>
      <c r="AO18" s="17"/>
    </row>
    <row r="19" spans="1:41" ht="6" customHeight="1" x14ac:dyDescent="0.2">
      <c r="A19" s="6"/>
      <c r="B19" s="6"/>
      <c r="C19" s="456"/>
      <c r="D19" s="27"/>
      <c r="E19" s="6"/>
      <c r="F19" s="6"/>
      <c r="G19" s="6"/>
      <c r="H19" s="6"/>
      <c r="I19" s="6"/>
      <c r="J19" s="262"/>
      <c r="K19" s="6"/>
      <c r="T19" s="508"/>
      <c r="U19" s="6"/>
      <c r="V19" s="28"/>
      <c r="W19" s="21"/>
      <c r="X19" s="10"/>
      <c r="Y19" s="11"/>
      <c r="Z19" s="13"/>
      <c r="AA19" s="13"/>
      <c r="AB19" s="13"/>
      <c r="AC19" s="14"/>
      <c r="AD19" s="11"/>
      <c r="AE19" s="15"/>
      <c r="AF19" s="15"/>
      <c r="AG19" s="15"/>
      <c r="AH19" s="15"/>
      <c r="AJ19" s="16"/>
      <c r="AL19" s="17"/>
      <c r="AM19" s="17"/>
      <c r="AN19" s="17"/>
      <c r="AO19" s="17"/>
    </row>
    <row r="20" spans="1:41" ht="18.75" customHeight="1" x14ac:dyDescent="0.2">
      <c r="A20" s="6"/>
      <c r="B20" s="6"/>
      <c r="C20" s="455" t="s">
        <v>13</v>
      </c>
      <c r="D20" s="513"/>
      <c r="E20" s="513"/>
      <c r="F20" s="513"/>
      <c r="G20" s="513"/>
      <c r="H20" s="513"/>
      <c r="I20" s="513"/>
      <c r="J20" s="262"/>
      <c r="K20" s="6"/>
      <c r="T20" s="508"/>
      <c r="U20" s="6"/>
      <c r="V20" s="28"/>
      <c r="W20" s="21"/>
      <c r="X20" s="10"/>
      <c r="Y20" s="11"/>
      <c r="Z20" s="13"/>
      <c r="AA20" s="13"/>
      <c r="AB20" s="13"/>
      <c r="AC20" s="14"/>
      <c r="AD20" s="11"/>
      <c r="AE20" s="15"/>
      <c r="AF20" s="15"/>
      <c r="AG20" s="15"/>
      <c r="AH20" s="15"/>
      <c r="AJ20" s="16"/>
      <c r="AL20" s="17"/>
      <c r="AM20" s="17"/>
      <c r="AN20" s="17"/>
      <c r="AO20" s="17"/>
    </row>
    <row r="21" spans="1:41" ht="6" customHeight="1" x14ac:dyDescent="0.2">
      <c r="A21" s="6"/>
      <c r="B21" s="6"/>
      <c r="C21" s="456"/>
      <c r="D21" s="27"/>
      <c r="E21" s="6"/>
      <c r="F21" s="6"/>
      <c r="G21" s="6"/>
      <c r="H21" s="6"/>
      <c r="I21" s="6"/>
      <c r="J21" s="262"/>
      <c r="K21" s="6"/>
      <c r="T21" s="508"/>
      <c r="U21" s="6"/>
      <c r="V21" s="28"/>
      <c r="W21" s="21"/>
      <c r="X21" s="10"/>
      <c r="Y21" s="11"/>
      <c r="Z21" s="13"/>
      <c r="AA21" s="13"/>
      <c r="AB21" s="13"/>
      <c r="AC21" s="14"/>
      <c r="AD21" s="11"/>
      <c r="AE21" s="15"/>
      <c r="AF21" s="15"/>
      <c r="AG21" s="15"/>
      <c r="AH21" s="15"/>
      <c r="AJ21" s="16"/>
      <c r="AL21" s="17"/>
      <c r="AM21" s="17"/>
      <c r="AN21" s="17"/>
      <c r="AO21" s="17"/>
    </row>
    <row r="22" spans="1:41" ht="18.75" customHeight="1" x14ac:dyDescent="0.2">
      <c r="A22" s="6"/>
      <c r="B22" s="6"/>
      <c r="C22" s="455" t="s">
        <v>14</v>
      </c>
      <c r="D22" s="453" t="s">
        <v>0</v>
      </c>
      <c r="E22" s="516" t="s">
        <v>15</v>
      </c>
      <c r="F22" s="516"/>
      <c r="G22" s="516"/>
      <c r="H22" s="516"/>
      <c r="I22" s="453" t="s">
        <v>0</v>
      </c>
      <c r="J22" s="262"/>
      <c r="K22" s="6"/>
      <c r="R22" s="1" t="s">
        <v>0</v>
      </c>
      <c r="S22" s="1" t="s">
        <v>1</v>
      </c>
      <c r="T22" s="508"/>
      <c r="U22" s="6"/>
      <c r="V22" s="28"/>
      <c r="W22" s="21"/>
      <c r="X22" s="10"/>
      <c r="Y22" s="11"/>
      <c r="Z22" s="13"/>
      <c r="AA22" s="13"/>
      <c r="AB22" s="13"/>
      <c r="AC22" s="14"/>
      <c r="AD22" s="11"/>
      <c r="AE22" s="15"/>
      <c r="AF22" s="15"/>
      <c r="AG22" s="15"/>
      <c r="AH22" s="15"/>
      <c r="AJ22" s="16"/>
      <c r="AL22" s="17"/>
      <c r="AM22" s="17"/>
      <c r="AN22" s="17"/>
      <c r="AO22" s="17"/>
    </row>
    <row r="23" spans="1:41" ht="7.5" customHeight="1" x14ac:dyDescent="0.2">
      <c r="A23" s="6"/>
      <c r="B23" s="6"/>
      <c r="C23" s="454"/>
      <c r="D23" s="6"/>
      <c r="E23" s="6"/>
      <c r="F23" s="6"/>
      <c r="G23" s="6"/>
      <c r="H23" s="6"/>
      <c r="I23" s="6"/>
      <c r="J23" s="262"/>
      <c r="K23" s="6"/>
      <c r="T23" s="508"/>
      <c r="U23" s="6"/>
      <c r="V23" s="26"/>
      <c r="W23" s="21"/>
      <c r="X23" s="10"/>
      <c r="Y23" s="11"/>
      <c r="Z23" s="13"/>
      <c r="AA23" s="13"/>
      <c r="AB23" s="13"/>
      <c r="AC23" s="19"/>
      <c r="AD23" s="19"/>
      <c r="AE23" s="15"/>
      <c r="AF23" s="15"/>
      <c r="AG23" s="15"/>
      <c r="AH23" s="15"/>
      <c r="AJ23" s="16"/>
      <c r="AL23" s="17"/>
      <c r="AM23" s="17"/>
      <c r="AN23" s="17"/>
      <c r="AO23" s="17"/>
    </row>
    <row r="24" spans="1:41" ht="18.75" customHeight="1" x14ac:dyDescent="0.2">
      <c r="A24" s="6"/>
      <c r="B24" s="6"/>
      <c r="C24" s="460" t="s">
        <v>922</v>
      </c>
      <c r="D24" s="461" t="s">
        <v>0</v>
      </c>
      <c r="E24" s="6"/>
      <c r="F24" s="6"/>
      <c r="G24" s="6"/>
      <c r="H24" s="6"/>
      <c r="I24" s="6"/>
      <c r="J24" s="262"/>
      <c r="K24" s="6"/>
      <c r="T24" s="508"/>
      <c r="U24" s="6"/>
      <c r="V24" s="26"/>
      <c r="W24" s="21"/>
      <c r="X24" s="10"/>
      <c r="Y24" s="11"/>
      <c r="Z24" s="13"/>
      <c r="AA24" s="13"/>
      <c r="AB24" s="13"/>
      <c r="AC24" s="19"/>
      <c r="AD24" s="19"/>
      <c r="AE24" s="15"/>
      <c r="AF24" s="15"/>
      <c r="AG24" s="15"/>
      <c r="AH24" s="15"/>
      <c r="AJ24" s="16"/>
      <c r="AL24" s="17"/>
      <c r="AM24" s="17"/>
      <c r="AN24" s="17"/>
      <c r="AO24" s="17"/>
    </row>
    <row r="25" spans="1:41" ht="9.75" customHeight="1" x14ac:dyDescent="0.2">
      <c r="A25" s="6"/>
      <c r="B25" s="20"/>
      <c r="C25" s="457"/>
      <c r="D25" s="458"/>
      <c r="E25" s="458"/>
      <c r="F25" s="458"/>
      <c r="G25" s="458"/>
      <c r="H25" s="458"/>
      <c r="I25" s="458"/>
      <c r="J25" s="459"/>
      <c r="K25" s="6"/>
      <c r="T25" s="508"/>
      <c r="U25" s="6"/>
      <c r="V25" s="6"/>
      <c r="W25" s="28"/>
      <c r="X25" s="15"/>
      <c r="Y25" s="15"/>
      <c r="Z25" s="42"/>
      <c r="AA25" s="42"/>
      <c r="AB25" s="42"/>
      <c r="AC25" s="15"/>
      <c r="AD25" s="15"/>
      <c r="AE25" s="43"/>
      <c r="AF25" s="15"/>
      <c r="AG25" s="15"/>
      <c r="AH25" s="15"/>
      <c r="AJ25" s="16"/>
      <c r="AL25" s="17"/>
      <c r="AM25" s="17"/>
      <c r="AN25" s="17"/>
      <c r="AO25" s="17"/>
    </row>
    <row r="26" spans="1:41" ht="18" customHeight="1" x14ac:dyDescent="0.2">
      <c r="A26" s="6"/>
      <c r="B26" s="6"/>
      <c r="C26" s="6"/>
      <c r="D26" s="6"/>
      <c r="E26" s="6"/>
      <c r="F26" s="6"/>
      <c r="G26" s="6"/>
      <c r="H26" s="6"/>
      <c r="I26" s="6"/>
      <c r="J26" s="6"/>
      <c r="K26" s="6"/>
      <c r="T26" s="508"/>
      <c r="U26" s="6"/>
      <c r="V26" s="26"/>
      <c r="W26" s="21"/>
      <c r="X26" s="10"/>
      <c r="Y26" s="11"/>
      <c r="Z26" s="13"/>
      <c r="AA26" s="13"/>
      <c r="AB26" s="13"/>
      <c r="AC26" s="19"/>
      <c r="AD26" s="19"/>
      <c r="AE26" s="15"/>
      <c r="AF26" s="15"/>
      <c r="AG26" s="15"/>
      <c r="AH26" s="15"/>
      <c r="AJ26" s="16"/>
      <c r="AL26" s="17"/>
      <c r="AM26" s="17"/>
      <c r="AN26" s="17"/>
      <c r="AO26" s="17"/>
    </row>
    <row r="27" spans="1:41" s="31" customFormat="1" ht="32.25" customHeight="1" x14ac:dyDescent="0.2">
      <c r="A27" s="30"/>
      <c r="B27" s="30"/>
      <c r="C27" s="509" t="s">
        <v>16</v>
      </c>
      <c r="D27" s="509"/>
      <c r="E27" s="509"/>
      <c r="F27" s="509"/>
      <c r="G27" s="509"/>
      <c r="H27" s="509"/>
      <c r="I27" s="509"/>
      <c r="J27" s="509"/>
      <c r="K27" s="30"/>
      <c r="T27" s="7"/>
      <c r="U27" s="30"/>
      <c r="V27" s="32"/>
      <c r="W27" s="33"/>
      <c r="X27" s="34"/>
      <c r="Y27" s="35"/>
      <c r="Z27" s="36"/>
      <c r="AA27" s="36"/>
      <c r="AB27" s="36"/>
      <c r="AC27" s="37"/>
      <c r="AD27" s="37"/>
      <c r="AE27" s="38"/>
      <c r="AF27" s="38"/>
      <c r="AG27" s="38"/>
      <c r="AH27" s="38"/>
      <c r="AJ27" s="39"/>
      <c r="AK27" s="40"/>
      <c r="AL27" s="41"/>
      <c r="AM27" s="41"/>
      <c r="AN27" s="41"/>
      <c r="AO27" s="41"/>
    </row>
    <row r="28" spans="1:41" ht="9.75" customHeight="1" x14ac:dyDescent="0.2">
      <c r="A28" s="6"/>
      <c r="B28" s="20"/>
      <c r="C28" s="25"/>
      <c r="D28" s="6"/>
      <c r="E28" s="6"/>
      <c r="F28" s="6"/>
      <c r="G28" s="6"/>
      <c r="H28" s="6"/>
      <c r="I28" s="6"/>
      <c r="J28" s="23"/>
      <c r="K28" s="6"/>
      <c r="T28" s="7"/>
      <c r="U28" s="6"/>
      <c r="V28" s="6"/>
      <c r="W28" s="28"/>
      <c r="X28" s="15"/>
      <c r="Y28" s="15"/>
      <c r="Z28" s="42"/>
      <c r="AA28" s="42"/>
      <c r="AB28" s="42"/>
      <c r="AC28" s="15"/>
      <c r="AD28" s="15"/>
      <c r="AE28" s="43"/>
      <c r="AF28" s="15"/>
      <c r="AG28" s="15"/>
      <c r="AH28" s="15"/>
      <c r="AJ28" s="16"/>
      <c r="AL28" s="17"/>
      <c r="AM28" s="17"/>
      <c r="AN28" s="17"/>
      <c r="AO28" s="17"/>
    </row>
    <row r="29" spans="1:41" s="46" customFormat="1" ht="30" customHeight="1" x14ac:dyDescent="0.3">
      <c r="A29" s="6"/>
      <c r="B29" s="20"/>
      <c r="C29" s="412" t="s">
        <v>17</v>
      </c>
      <c r="D29" s="413"/>
      <c r="E29" s="414" t="s">
        <v>18</v>
      </c>
      <c r="F29" s="414" t="s">
        <v>19</v>
      </c>
      <c r="G29" s="414" t="s">
        <v>20</v>
      </c>
      <c r="H29" s="44"/>
      <c r="I29" s="44"/>
      <c r="J29" s="45"/>
      <c r="K29" s="44"/>
      <c r="M29" s="47"/>
      <c r="N29" s="48"/>
      <c r="O29" s="49"/>
      <c r="W29" s="50"/>
      <c r="X29" s="50"/>
      <c r="Y29" s="50"/>
      <c r="Z29" s="50"/>
      <c r="AA29" s="50"/>
      <c r="AB29" s="50"/>
      <c r="AC29" s="50"/>
      <c r="AD29" s="50"/>
      <c r="AE29" s="50"/>
      <c r="AF29" s="50"/>
      <c r="AG29" s="50"/>
      <c r="AH29" s="50"/>
      <c r="AJ29" s="51"/>
      <c r="AK29" s="52"/>
      <c r="AL29" s="53"/>
      <c r="AM29" s="53"/>
      <c r="AN29" s="53"/>
      <c r="AO29" s="53"/>
    </row>
    <row r="30" spans="1:41" s="62" customFormat="1" ht="18" customHeight="1" x14ac:dyDescent="0.2">
      <c r="A30" s="54"/>
      <c r="B30" s="55"/>
      <c r="C30" s="56" t="s">
        <v>21</v>
      </c>
      <c r="D30" s="57"/>
      <c r="E30" s="58">
        <v>0.85</v>
      </c>
      <c r="F30" s="59">
        <f>'SAISIE HOTEL RESTAURANT'!AC526</f>
        <v>1</v>
      </c>
      <c r="G30" s="60" t="str">
        <f>IF(F30&gt;=E30,"OUI","NON")</f>
        <v>OUI</v>
      </c>
      <c r="H30" s="54"/>
      <c r="I30" s="54"/>
      <c r="J30" s="61"/>
      <c r="M30" s="54"/>
      <c r="N30" s="63"/>
      <c r="V30" s="64"/>
      <c r="W30" s="64"/>
      <c r="X30" s="64"/>
      <c r="Y30" s="64"/>
      <c r="Z30" s="64"/>
      <c r="AA30" s="64"/>
      <c r="AB30" s="64"/>
      <c r="AC30" s="64"/>
      <c r="AD30" s="64"/>
      <c r="AE30" s="64"/>
      <c r="AF30" s="64"/>
      <c r="AG30" s="64"/>
      <c r="AI30" s="65"/>
      <c r="AJ30" s="66"/>
      <c r="AK30" s="67"/>
      <c r="AL30" s="67"/>
      <c r="AM30" s="67"/>
      <c r="AN30" s="67"/>
    </row>
    <row r="31" spans="1:41" s="62" customFormat="1" ht="9.75" customHeight="1" x14ac:dyDescent="0.2">
      <c r="A31" s="54"/>
      <c r="B31" s="55"/>
      <c r="C31" s="68"/>
      <c r="D31" s="69"/>
      <c r="E31" s="70"/>
      <c r="F31" s="70"/>
      <c r="G31" s="71"/>
      <c r="H31" s="54"/>
      <c r="I31" s="54"/>
      <c r="J31" s="61"/>
      <c r="M31" s="54"/>
      <c r="N31" s="63"/>
      <c r="V31" s="64"/>
      <c r="W31" s="64"/>
      <c r="X31" s="64"/>
      <c r="Y31" s="64"/>
      <c r="Z31" s="64"/>
      <c r="AA31" s="64"/>
      <c r="AB31" s="64"/>
      <c r="AC31" s="64"/>
      <c r="AD31" s="64"/>
      <c r="AE31" s="64"/>
      <c r="AF31" s="64"/>
      <c r="AG31" s="64"/>
      <c r="AI31" s="65"/>
      <c r="AJ31" s="66"/>
      <c r="AK31" s="67"/>
      <c r="AL31" s="67"/>
      <c r="AM31" s="67"/>
      <c r="AN31" s="67"/>
    </row>
    <row r="32" spans="1:41" s="62" customFormat="1" ht="42" customHeight="1" x14ac:dyDescent="0.2">
      <c r="A32" s="54"/>
      <c r="B32" s="55"/>
      <c r="C32" s="517" t="s">
        <v>22</v>
      </c>
      <c r="D32" s="517"/>
      <c r="E32" s="414" t="s">
        <v>23</v>
      </c>
      <c r="F32" s="415" t="s">
        <v>19</v>
      </c>
      <c r="G32" s="414" t="s">
        <v>20</v>
      </c>
      <c r="H32" s="54"/>
      <c r="I32" s="54"/>
      <c r="J32" s="61"/>
      <c r="M32" s="54"/>
      <c r="N32" s="63"/>
      <c r="V32" s="64"/>
      <c r="W32" s="64"/>
      <c r="X32" s="64"/>
      <c r="Y32" s="64"/>
      <c r="Z32" s="64"/>
      <c r="AA32" s="64"/>
      <c r="AB32" s="64"/>
      <c r="AC32" s="64"/>
      <c r="AD32" s="64"/>
      <c r="AE32" s="64"/>
      <c r="AF32" s="64"/>
      <c r="AG32" s="64"/>
      <c r="AI32" s="72"/>
      <c r="AJ32" s="66"/>
      <c r="AK32" s="67"/>
      <c r="AL32" s="67"/>
      <c r="AM32" s="67"/>
      <c r="AN32" s="67"/>
    </row>
    <row r="33" spans="1:41" s="62" customFormat="1" ht="18" customHeight="1" x14ac:dyDescent="0.2">
      <c r="A33" s="54"/>
      <c r="B33" s="55"/>
      <c r="C33" s="56" t="str">
        <f>'SAISIE HOTEL RESTAURANT'!AH520</f>
        <v>INFORMATION ET COMMUNICATION</v>
      </c>
      <c r="D33" s="73"/>
      <c r="E33" s="58">
        <v>0.8</v>
      </c>
      <c r="F33" s="74">
        <f>'SAISIE HOTEL RESTAURANT'!AK522</f>
        <v>1</v>
      </c>
      <c r="G33" s="60" t="str">
        <f>IF(F33&gt;=E33,"OUI","NON")</f>
        <v>OUI</v>
      </c>
      <c r="H33" s="54"/>
      <c r="I33" s="54"/>
      <c r="J33" s="61"/>
      <c r="M33" s="54"/>
      <c r="N33" s="63"/>
      <c r="V33" s="64"/>
      <c r="W33" s="64"/>
      <c r="X33" s="64"/>
      <c r="Y33" s="64"/>
      <c r="Z33" s="64"/>
      <c r="AA33" s="64"/>
      <c r="AB33" s="64"/>
      <c r="AC33" s="64"/>
      <c r="AD33" s="64"/>
      <c r="AE33" s="64"/>
      <c r="AF33" s="64"/>
      <c r="AG33" s="64"/>
      <c r="AI33" s="72"/>
      <c r="AJ33" s="66"/>
      <c r="AK33" s="67"/>
      <c r="AL33" s="67"/>
      <c r="AM33" s="67"/>
      <c r="AN33" s="67"/>
    </row>
    <row r="34" spans="1:41" s="62" customFormat="1" ht="18" customHeight="1" x14ac:dyDescent="0.2">
      <c r="A34" s="54"/>
      <c r="B34" s="55"/>
      <c r="C34" s="56" t="str">
        <f>'SAISIE HOTEL RESTAURANT'!AP520</f>
        <v>SAVOIR-FAIRE ET SAVOIR-ETRE</v>
      </c>
      <c r="D34" s="73"/>
      <c r="E34" s="75">
        <v>0.8</v>
      </c>
      <c r="F34" s="76">
        <f>'SAISIE HOTEL RESTAURANT'!AS522</f>
        <v>1</v>
      </c>
      <c r="G34" s="60" t="str">
        <f>IF(F34&gt;=E34,"OUI","NON")</f>
        <v>OUI</v>
      </c>
      <c r="H34" s="54"/>
      <c r="I34" s="54"/>
      <c r="J34" s="61"/>
      <c r="M34" s="54"/>
      <c r="N34" s="63"/>
      <c r="V34" s="64"/>
      <c r="W34" s="64"/>
      <c r="X34" s="64"/>
      <c r="Y34" s="64"/>
      <c r="Z34" s="64"/>
      <c r="AA34" s="64"/>
      <c r="AB34" s="64"/>
      <c r="AC34" s="64"/>
      <c r="AD34" s="64"/>
      <c r="AE34" s="64"/>
      <c r="AF34" s="64"/>
      <c r="AG34" s="64"/>
      <c r="AI34" s="72"/>
      <c r="AJ34" s="66"/>
      <c r="AK34" s="67"/>
      <c r="AL34" s="67"/>
      <c r="AM34" s="67"/>
      <c r="AN34" s="67"/>
    </row>
    <row r="35" spans="1:41" s="62" customFormat="1" ht="18" customHeight="1" x14ac:dyDescent="0.2">
      <c r="A35" s="54"/>
      <c r="B35" s="55"/>
      <c r="C35" s="56" t="s">
        <v>24</v>
      </c>
      <c r="D35" s="77"/>
      <c r="E35" s="75">
        <v>0.95</v>
      </c>
      <c r="F35" s="76">
        <f>'SAISIE HOTEL RESTAURANT'!BA522</f>
        <v>1</v>
      </c>
      <c r="G35" s="60" t="str">
        <f>IF(F35&gt;=E35,"OUI","NON")</f>
        <v>OUI</v>
      </c>
      <c r="H35" s="54"/>
      <c r="I35" s="54"/>
      <c r="J35" s="61"/>
      <c r="M35" s="54"/>
      <c r="N35" s="63"/>
      <c r="V35" s="64"/>
      <c r="W35" s="64"/>
      <c r="X35" s="64"/>
      <c r="Y35" s="64"/>
      <c r="Z35" s="64"/>
      <c r="AA35" s="64"/>
      <c r="AB35" s="64"/>
      <c r="AC35" s="64"/>
      <c r="AD35" s="64"/>
      <c r="AE35" s="64"/>
      <c r="AF35" s="64"/>
      <c r="AG35" s="64"/>
      <c r="AI35" s="72"/>
      <c r="AJ35" s="66"/>
      <c r="AK35" s="67"/>
      <c r="AL35" s="67"/>
      <c r="AM35" s="67"/>
      <c r="AN35" s="67"/>
    </row>
    <row r="36" spans="1:41" s="62" customFormat="1" ht="18" customHeight="1" x14ac:dyDescent="0.2">
      <c r="A36" s="54"/>
      <c r="B36" s="55"/>
      <c r="C36" s="78" t="s">
        <v>25</v>
      </c>
      <c r="D36" s="57"/>
      <c r="E36" s="79"/>
      <c r="F36" s="80">
        <f>'SAISIE HOTEL RESTAURANT'!BY522</f>
        <v>1</v>
      </c>
      <c r="G36" s="81"/>
      <c r="H36" s="54"/>
      <c r="I36" s="54"/>
      <c r="J36" s="61"/>
      <c r="M36" s="54"/>
      <c r="N36" s="63"/>
      <c r="V36" s="64"/>
      <c r="W36" s="64"/>
      <c r="X36" s="64"/>
      <c r="Y36" s="64"/>
      <c r="Z36" s="64"/>
      <c r="AA36" s="64"/>
      <c r="AB36" s="64"/>
      <c r="AC36" s="64"/>
      <c r="AD36" s="64"/>
      <c r="AE36" s="64"/>
      <c r="AF36" s="64"/>
      <c r="AG36" s="64"/>
      <c r="AI36" s="72"/>
      <c r="AJ36" s="66"/>
      <c r="AK36" s="67"/>
      <c r="AL36" s="67"/>
      <c r="AM36" s="67"/>
      <c r="AN36" s="67"/>
    </row>
    <row r="37" spans="1:41" s="62" customFormat="1" ht="18" customHeight="1" x14ac:dyDescent="0.2">
      <c r="A37" s="54"/>
      <c r="B37" s="55"/>
      <c r="C37" s="78" t="s">
        <v>26</v>
      </c>
      <c r="D37" s="57"/>
      <c r="E37" s="79"/>
      <c r="F37" s="80">
        <f>'SAISIE HOTEL RESTAURANT'!CG522</f>
        <v>1</v>
      </c>
      <c r="G37" s="82"/>
      <c r="H37" s="54"/>
      <c r="I37" s="54"/>
      <c r="J37" s="61"/>
      <c r="M37" s="54"/>
      <c r="N37" s="63"/>
      <c r="V37" s="64"/>
      <c r="W37" s="64"/>
      <c r="X37" s="64"/>
      <c r="Y37" s="64"/>
      <c r="Z37" s="64"/>
      <c r="AA37" s="64"/>
      <c r="AB37" s="64"/>
      <c r="AC37" s="64"/>
      <c r="AD37" s="64"/>
      <c r="AE37" s="64"/>
      <c r="AF37" s="64"/>
      <c r="AG37" s="64"/>
      <c r="AI37" s="72"/>
      <c r="AJ37" s="66"/>
      <c r="AK37" s="67"/>
      <c r="AL37" s="67"/>
      <c r="AM37" s="67"/>
      <c r="AN37" s="67"/>
    </row>
    <row r="38" spans="1:41" s="62" customFormat="1" ht="18" customHeight="1" x14ac:dyDescent="0.2">
      <c r="A38" s="54"/>
      <c r="B38" s="55"/>
      <c r="C38" s="78" t="s">
        <v>27</v>
      </c>
      <c r="D38" s="57"/>
      <c r="E38" s="79"/>
      <c r="F38" s="80">
        <f>'SAISIE HOTEL RESTAURANT'!CO522</f>
        <v>1</v>
      </c>
      <c r="G38" s="83"/>
      <c r="H38" s="54"/>
      <c r="I38" s="54"/>
      <c r="J38" s="61"/>
      <c r="M38" s="54"/>
      <c r="N38" s="63"/>
      <c r="V38" s="64"/>
      <c r="W38" s="64"/>
      <c r="X38" s="64"/>
      <c r="Y38" s="64"/>
      <c r="Z38" s="64"/>
      <c r="AA38" s="64"/>
      <c r="AB38" s="64"/>
      <c r="AC38" s="64"/>
      <c r="AD38" s="64"/>
      <c r="AE38" s="64"/>
      <c r="AF38" s="64"/>
      <c r="AG38" s="64"/>
      <c r="AI38" s="72"/>
      <c r="AJ38" s="66"/>
      <c r="AK38" s="67"/>
      <c r="AL38" s="67"/>
      <c r="AM38" s="67"/>
      <c r="AN38" s="67"/>
    </row>
    <row r="39" spans="1:41" s="62" customFormat="1" ht="18" customHeight="1" x14ac:dyDescent="0.2">
      <c r="A39" s="54"/>
      <c r="B39" s="55"/>
      <c r="C39" s="56" t="str">
        <f>'SAISIE HOTEL RESTAURANT'!BF520</f>
        <v>DEVELOPPEMENT DURABLE</v>
      </c>
      <c r="D39" s="84"/>
      <c r="E39" s="75">
        <v>0.8</v>
      </c>
      <c r="F39" s="74">
        <f>'SAISIE HOTEL RESTAURANT'!BI522</f>
        <v>1</v>
      </c>
      <c r="G39" s="60" t="str">
        <f>IF(F39&gt;=E39,"OUI","NON")</f>
        <v>OUI</v>
      </c>
      <c r="H39" s="54"/>
      <c r="I39" s="54"/>
      <c r="J39" s="61"/>
      <c r="M39" s="54"/>
      <c r="N39" s="63"/>
      <c r="V39" s="64"/>
      <c r="W39" s="64"/>
      <c r="X39" s="64"/>
      <c r="Y39" s="64"/>
      <c r="Z39" s="64"/>
      <c r="AA39" s="64"/>
      <c r="AB39" s="64"/>
      <c r="AC39" s="64"/>
      <c r="AD39" s="64"/>
      <c r="AE39" s="64"/>
      <c r="AF39" s="64"/>
      <c r="AG39" s="64"/>
      <c r="AI39" s="72"/>
      <c r="AJ39" s="66"/>
      <c r="AK39" s="67"/>
      <c r="AL39" s="67"/>
      <c r="AM39" s="67"/>
      <c r="AN39" s="67"/>
    </row>
    <row r="40" spans="1:41" s="62" customFormat="1" ht="18" customHeight="1" x14ac:dyDescent="0.2">
      <c r="A40" s="54"/>
      <c r="B40" s="55"/>
      <c r="C40" s="56" t="str">
        <f>'SAISIE HOTEL RESTAURANT'!BN520</f>
        <v>QUALITE DE LA PRESTATION</v>
      </c>
      <c r="D40" s="84"/>
      <c r="E40" s="75">
        <v>0.8</v>
      </c>
      <c r="F40" s="74">
        <f>'SAISIE HOTEL RESTAURANT'!BQ522</f>
        <v>1</v>
      </c>
      <c r="G40" s="60" t="str">
        <f>IF(F40&gt;=E40,"OUI","NON")</f>
        <v>OUI</v>
      </c>
      <c r="H40" s="54"/>
      <c r="I40" s="54"/>
      <c r="J40" s="61"/>
      <c r="M40" s="54"/>
      <c r="N40" s="63"/>
      <c r="V40" s="64"/>
      <c r="W40" s="64"/>
      <c r="X40" s="64"/>
      <c r="Y40" s="64"/>
      <c r="Z40" s="64"/>
      <c r="AA40" s="64"/>
      <c r="AB40" s="64"/>
      <c r="AC40" s="64"/>
      <c r="AD40" s="64"/>
      <c r="AE40" s="64"/>
      <c r="AF40" s="64"/>
      <c r="AG40" s="64"/>
      <c r="AI40" s="72"/>
      <c r="AJ40" s="66"/>
      <c r="AK40" s="67"/>
      <c r="AL40" s="67"/>
      <c r="AM40" s="67"/>
      <c r="AN40" s="67"/>
    </row>
    <row r="41" spans="1:41" s="62" customFormat="1" ht="9.75" customHeight="1" x14ac:dyDescent="0.2">
      <c r="A41" s="54"/>
      <c r="B41" s="55"/>
      <c r="C41" s="68"/>
      <c r="D41" s="69"/>
      <c r="E41" s="70"/>
      <c r="F41" s="85"/>
      <c r="G41" s="54"/>
      <c r="H41" s="54"/>
      <c r="I41" s="54"/>
      <c r="J41" s="61"/>
      <c r="K41" s="54"/>
      <c r="M41" s="86"/>
      <c r="N41" s="63"/>
      <c r="W41" s="64"/>
      <c r="X41" s="64"/>
      <c r="Y41" s="64"/>
      <c r="Z41" s="64"/>
      <c r="AA41" s="64"/>
      <c r="AB41" s="64"/>
      <c r="AC41" s="64"/>
      <c r="AD41" s="64"/>
      <c r="AE41" s="64"/>
      <c r="AF41" s="64"/>
      <c r="AG41" s="64"/>
      <c r="AH41" s="64"/>
      <c r="AJ41" s="65"/>
      <c r="AK41" s="66"/>
      <c r="AL41" s="67"/>
      <c r="AM41" s="67"/>
      <c r="AN41" s="67"/>
      <c r="AO41" s="67"/>
    </row>
    <row r="42" spans="1:41" s="62" customFormat="1" ht="24" customHeight="1" x14ac:dyDescent="0.2">
      <c r="A42" s="54"/>
      <c r="B42" s="55"/>
      <c r="C42" s="518" t="s">
        <v>28</v>
      </c>
      <c r="D42" s="518"/>
      <c r="E42" s="518"/>
      <c r="F42" s="518"/>
      <c r="G42" s="87" t="str">
        <f>IF(OR('SAISIE HOTEL RESTAURANT'!N465="NON",'SAISIE HOTEL RESTAURANT'!N468="NON",'SAISIE HOTEL RESTAURANT'!N472="NON",'SAISIE HOTEL RESTAURANT'!N475="NON",'SAISIE HOTEL RESTAURANT'!N479="NON"),"NON","OUI")</f>
        <v>OUI</v>
      </c>
      <c r="H42" s="54"/>
      <c r="I42" s="54"/>
      <c r="J42" s="61"/>
      <c r="M42" s="54"/>
      <c r="N42" s="63"/>
      <c r="V42" s="64"/>
      <c r="W42" s="64"/>
      <c r="X42" s="64"/>
      <c r="Y42" s="64"/>
      <c r="Z42" s="64"/>
      <c r="AA42" s="64"/>
      <c r="AB42" s="64"/>
      <c r="AC42" s="64"/>
      <c r="AD42" s="64"/>
      <c r="AE42" s="64"/>
      <c r="AF42" s="64"/>
      <c r="AG42" s="64"/>
      <c r="AI42" s="72"/>
      <c r="AJ42" s="66"/>
      <c r="AK42" s="67"/>
      <c r="AL42" s="67"/>
      <c r="AM42" s="67"/>
      <c r="AN42" s="67"/>
    </row>
    <row r="43" spans="1:41" s="94" customFormat="1" ht="8.25" customHeight="1" x14ac:dyDescent="0.2">
      <c r="A43" s="69"/>
      <c r="B43" s="88"/>
      <c r="C43" s="89"/>
      <c r="D43" s="90"/>
      <c r="E43" s="90"/>
      <c r="F43" s="90"/>
      <c r="G43" s="91"/>
      <c r="H43" s="92"/>
      <c r="I43" s="92"/>
      <c r="J43" s="93"/>
      <c r="M43" s="69"/>
      <c r="N43" s="95"/>
      <c r="V43" s="96"/>
      <c r="W43" s="96"/>
      <c r="X43" s="96"/>
      <c r="Y43" s="96"/>
      <c r="Z43" s="96"/>
      <c r="AA43" s="96"/>
      <c r="AB43" s="96"/>
      <c r="AC43" s="96"/>
      <c r="AD43" s="96"/>
      <c r="AE43" s="96"/>
      <c r="AF43" s="96"/>
      <c r="AG43" s="96"/>
      <c r="AI43" s="72"/>
      <c r="AJ43" s="66"/>
      <c r="AK43" s="67"/>
      <c r="AL43" s="67"/>
      <c r="AM43" s="67"/>
      <c r="AN43" s="67"/>
    </row>
    <row r="44" spans="1:41" s="62" customFormat="1" ht="18" customHeight="1" x14ac:dyDescent="0.2">
      <c r="A44" s="54"/>
      <c r="B44" s="55"/>
      <c r="C44" s="69"/>
      <c r="D44" s="69"/>
      <c r="E44" s="70"/>
      <c r="F44" s="85"/>
      <c r="K44" s="54"/>
      <c r="M44" s="86"/>
      <c r="N44" s="63"/>
      <c r="W44" s="64"/>
      <c r="X44" s="64"/>
      <c r="Y44" s="64"/>
      <c r="Z44" s="64"/>
      <c r="AA44" s="64"/>
      <c r="AB44" s="64"/>
      <c r="AC44" s="64"/>
      <c r="AD44" s="64"/>
      <c r="AE44" s="64"/>
      <c r="AF44" s="64"/>
      <c r="AG44" s="64"/>
      <c r="AH44" s="64"/>
      <c r="AJ44" s="65"/>
      <c r="AK44" s="66"/>
      <c r="AL44" s="67"/>
      <c r="AM44" s="67"/>
      <c r="AN44" s="67"/>
      <c r="AO44" s="67"/>
    </row>
    <row r="45" spans="1:41" ht="24" customHeight="1" x14ac:dyDescent="0.2">
      <c r="A45" s="6"/>
      <c r="B45" s="20"/>
      <c r="C45" s="507" t="s">
        <v>29</v>
      </c>
      <c r="D45" s="507"/>
      <c r="E45" s="507"/>
      <c r="F45" s="507"/>
      <c r="G45" s="97"/>
      <c r="H45" s="97"/>
      <c r="I45" s="97"/>
      <c r="J45" s="98"/>
      <c r="K45" s="6"/>
      <c r="M45" s="99"/>
      <c r="N45" s="63"/>
      <c r="AJ45" s="16"/>
      <c r="AL45" s="17"/>
      <c r="AM45" s="17"/>
      <c r="AN45" s="17"/>
      <c r="AO45" s="17"/>
    </row>
    <row r="46" spans="1:41" s="62" customFormat="1" ht="18" customHeight="1" x14ac:dyDescent="0.2">
      <c r="A46" s="54"/>
      <c r="B46" s="55"/>
      <c r="C46" s="100"/>
      <c r="D46" s="54"/>
      <c r="E46" s="54"/>
      <c r="F46" s="54"/>
      <c r="G46" s="54"/>
      <c r="H46" s="54"/>
      <c r="I46" s="54"/>
      <c r="J46" s="61"/>
      <c r="K46" s="54"/>
      <c r="M46" s="54"/>
      <c r="N46" s="63"/>
      <c r="W46" s="64"/>
      <c r="X46" s="64"/>
      <c r="Y46" s="64"/>
      <c r="Z46" s="64"/>
      <c r="AA46" s="64"/>
      <c r="AB46" s="64"/>
      <c r="AC46" s="64"/>
      <c r="AD46" s="64"/>
      <c r="AE46" s="64"/>
      <c r="AF46" s="64"/>
      <c r="AG46" s="64"/>
      <c r="AH46" s="64"/>
      <c r="AJ46" s="65"/>
      <c r="AK46" s="66"/>
      <c r="AL46" s="67"/>
      <c r="AM46" s="67"/>
      <c r="AN46" s="67"/>
      <c r="AO46" s="67"/>
    </row>
    <row r="47" spans="1:41" s="62" customFormat="1" ht="18" customHeight="1" x14ac:dyDescent="0.2">
      <c r="A47" s="54"/>
      <c r="B47" s="55"/>
      <c r="C47" s="100"/>
      <c r="D47" s="54"/>
      <c r="E47" s="54"/>
      <c r="F47" s="54"/>
      <c r="G47" s="54"/>
      <c r="H47" s="54"/>
      <c r="I47" s="54"/>
      <c r="J47" s="61"/>
      <c r="K47" s="54"/>
      <c r="M47" s="101"/>
      <c r="N47" s="63"/>
      <c r="W47" s="64"/>
      <c r="X47" s="64"/>
      <c r="Y47" s="64"/>
      <c r="Z47" s="64"/>
      <c r="AA47" s="64"/>
      <c r="AB47" s="64"/>
      <c r="AC47" s="64"/>
      <c r="AD47" s="64"/>
      <c r="AE47" s="64"/>
      <c r="AF47" s="64"/>
      <c r="AG47" s="64"/>
      <c r="AH47" s="64"/>
      <c r="AJ47" s="65"/>
      <c r="AK47" s="66"/>
      <c r="AL47" s="67"/>
      <c r="AM47" s="67"/>
      <c r="AN47" s="67"/>
      <c r="AO47" s="67"/>
    </row>
    <row r="48" spans="1:41" s="62" customFormat="1" ht="18" customHeight="1" x14ac:dyDescent="0.2">
      <c r="A48" s="54"/>
      <c r="B48" s="55"/>
      <c r="C48" s="100"/>
      <c r="D48" s="54"/>
      <c r="E48" s="54"/>
      <c r="F48" s="54"/>
      <c r="G48" s="54"/>
      <c r="H48" s="54"/>
      <c r="I48" s="54"/>
      <c r="J48" s="61"/>
      <c r="K48" s="54"/>
      <c r="W48" s="64"/>
      <c r="X48" s="64"/>
      <c r="Y48" s="64"/>
      <c r="Z48" s="64"/>
      <c r="AA48" s="64"/>
      <c r="AB48" s="64"/>
      <c r="AC48" s="64"/>
      <c r="AD48" s="64"/>
      <c r="AE48" s="64"/>
      <c r="AF48" s="64"/>
      <c r="AG48" s="64"/>
      <c r="AH48" s="64"/>
      <c r="AJ48" s="65"/>
      <c r="AK48" s="66"/>
      <c r="AL48" s="67"/>
      <c r="AM48" s="67"/>
      <c r="AN48" s="67"/>
      <c r="AO48" s="67"/>
    </row>
    <row r="49" spans="1:41" s="62" customFormat="1" ht="18" customHeight="1" x14ac:dyDescent="0.2">
      <c r="A49" s="54"/>
      <c r="B49" s="55"/>
      <c r="C49" s="100"/>
      <c r="D49" s="54"/>
      <c r="E49" s="54"/>
      <c r="F49" s="54"/>
      <c r="G49" s="54"/>
      <c r="H49" s="54"/>
      <c r="I49" s="54"/>
      <c r="J49" s="61"/>
      <c r="K49" s="54"/>
      <c r="W49" s="64"/>
      <c r="X49" s="64"/>
      <c r="Y49" s="64"/>
      <c r="Z49" s="64"/>
      <c r="AA49" s="64"/>
      <c r="AB49" s="64"/>
      <c r="AC49" s="64"/>
      <c r="AD49" s="64"/>
      <c r="AE49" s="64"/>
      <c r="AF49" s="64"/>
      <c r="AG49" s="64"/>
      <c r="AH49" s="64"/>
      <c r="AJ49" s="65"/>
      <c r="AK49" s="66"/>
      <c r="AL49" s="67"/>
      <c r="AM49" s="67"/>
      <c r="AN49" s="67"/>
      <c r="AO49" s="67"/>
    </row>
    <row r="50" spans="1:41" s="62" customFormat="1" ht="18" customHeight="1" x14ac:dyDescent="0.2">
      <c r="A50" s="54"/>
      <c r="B50" s="55"/>
      <c r="C50" s="100"/>
      <c r="D50" s="54"/>
      <c r="E50" s="54"/>
      <c r="F50" s="54"/>
      <c r="G50" s="54"/>
      <c r="H50" s="54"/>
      <c r="I50" s="54"/>
      <c r="J50" s="61"/>
      <c r="K50" s="54"/>
      <c r="W50" s="64"/>
      <c r="X50" s="64"/>
      <c r="Y50" s="64"/>
      <c r="Z50" s="64"/>
      <c r="AA50" s="64"/>
      <c r="AB50" s="64"/>
      <c r="AC50" s="64"/>
      <c r="AD50" s="64"/>
      <c r="AE50" s="64"/>
      <c r="AF50" s="64"/>
      <c r="AG50" s="64"/>
      <c r="AH50" s="64"/>
      <c r="AJ50" s="65"/>
      <c r="AK50" s="66"/>
      <c r="AL50" s="67"/>
      <c r="AM50" s="67"/>
      <c r="AN50" s="67"/>
      <c r="AO50" s="67"/>
    </row>
    <row r="51" spans="1:41" s="62" customFormat="1" ht="18" customHeight="1" x14ac:dyDescent="0.2">
      <c r="A51" s="54"/>
      <c r="B51" s="55"/>
      <c r="C51" s="100"/>
      <c r="D51" s="54"/>
      <c r="E51" s="54"/>
      <c r="F51" s="54"/>
      <c r="G51" s="54"/>
      <c r="H51" s="54"/>
      <c r="I51" s="54"/>
      <c r="J51" s="61"/>
      <c r="K51" s="54"/>
      <c r="W51" s="64"/>
      <c r="X51" s="64"/>
      <c r="Y51" s="64"/>
      <c r="Z51" s="64"/>
      <c r="AA51" s="64"/>
      <c r="AB51" s="64"/>
      <c r="AC51" s="64"/>
      <c r="AD51" s="64"/>
      <c r="AE51" s="64"/>
      <c r="AF51" s="64"/>
      <c r="AG51" s="64"/>
      <c r="AH51" s="64"/>
      <c r="AJ51" s="65"/>
      <c r="AK51" s="66"/>
      <c r="AL51" s="67"/>
      <c r="AM51" s="67"/>
      <c r="AN51" s="67"/>
      <c r="AO51" s="67"/>
    </row>
    <row r="52" spans="1:41" s="62" customFormat="1" ht="18" customHeight="1" x14ac:dyDescent="0.2">
      <c r="A52" s="54"/>
      <c r="B52" s="55"/>
      <c r="C52" s="100"/>
      <c r="D52" s="54"/>
      <c r="E52" s="54"/>
      <c r="F52" s="54"/>
      <c r="G52" s="95"/>
      <c r="H52" s="95"/>
      <c r="I52" s="54"/>
      <c r="J52" s="61"/>
      <c r="K52" s="54"/>
      <c r="W52" s="64"/>
      <c r="X52" s="64"/>
      <c r="Y52" s="64"/>
      <c r="Z52" s="64"/>
      <c r="AA52" s="64"/>
      <c r="AB52" s="64"/>
      <c r="AC52" s="64"/>
      <c r="AD52" s="64"/>
      <c r="AE52" s="64"/>
      <c r="AF52" s="64"/>
      <c r="AG52" s="64"/>
      <c r="AH52" s="64"/>
      <c r="AJ52" s="65"/>
      <c r="AK52" s="66"/>
      <c r="AL52" s="67"/>
      <c r="AM52" s="67"/>
      <c r="AN52" s="67"/>
      <c r="AO52" s="67"/>
    </row>
    <row r="53" spans="1:41" s="62" customFormat="1" ht="18" customHeight="1" x14ac:dyDescent="0.2">
      <c r="A53" s="54"/>
      <c r="B53" s="55"/>
      <c r="C53" s="100"/>
      <c r="D53" s="54"/>
      <c r="E53" s="54"/>
      <c r="F53" s="54"/>
      <c r="G53" s="95"/>
      <c r="H53" s="95"/>
      <c r="I53" s="54"/>
      <c r="J53" s="61"/>
      <c r="K53" s="54"/>
      <c r="W53" s="64"/>
      <c r="X53" s="64"/>
      <c r="Y53" s="64"/>
      <c r="Z53" s="64"/>
      <c r="AA53" s="64"/>
      <c r="AB53" s="64"/>
      <c r="AC53" s="64"/>
      <c r="AD53" s="64"/>
      <c r="AE53" s="64"/>
      <c r="AF53" s="64"/>
      <c r="AG53" s="64"/>
      <c r="AH53" s="64"/>
      <c r="AJ53" s="65"/>
      <c r="AK53" s="66"/>
      <c r="AL53" s="67"/>
      <c r="AM53" s="67"/>
      <c r="AN53" s="67"/>
      <c r="AO53" s="67"/>
    </row>
    <row r="54" spans="1:41" s="62" customFormat="1" ht="18" customHeight="1" x14ac:dyDescent="0.2">
      <c r="A54" s="54"/>
      <c r="B54" s="55"/>
      <c r="C54" s="100"/>
      <c r="D54" s="54"/>
      <c r="E54" s="54"/>
      <c r="F54" s="54"/>
      <c r="G54" s="95"/>
      <c r="H54" s="95"/>
      <c r="I54" s="54"/>
      <c r="J54" s="61"/>
      <c r="K54" s="54"/>
      <c r="W54" s="64"/>
      <c r="X54" s="64"/>
      <c r="Y54" s="64"/>
      <c r="Z54" s="64"/>
      <c r="AA54" s="64"/>
      <c r="AB54" s="64"/>
      <c r="AC54" s="64"/>
      <c r="AD54" s="64"/>
      <c r="AE54" s="64"/>
      <c r="AF54" s="64"/>
      <c r="AG54" s="64"/>
      <c r="AH54" s="64"/>
      <c r="AJ54" s="65"/>
      <c r="AK54" s="66"/>
      <c r="AL54" s="67"/>
      <c r="AM54" s="67"/>
      <c r="AN54" s="67"/>
      <c r="AO54" s="67"/>
    </row>
    <row r="55" spans="1:41" s="62" customFormat="1" ht="18" customHeight="1" x14ac:dyDescent="0.2">
      <c r="A55" s="54"/>
      <c r="B55" s="55"/>
      <c r="C55" s="100"/>
      <c r="D55" s="54"/>
      <c r="E55" s="54"/>
      <c r="F55" s="54"/>
      <c r="G55" s="95"/>
      <c r="H55" s="95"/>
      <c r="I55" s="54"/>
      <c r="J55" s="61"/>
      <c r="K55" s="54"/>
      <c r="W55" s="64"/>
      <c r="X55" s="64"/>
      <c r="Y55" s="64"/>
      <c r="Z55" s="64"/>
      <c r="AA55" s="64"/>
      <c r="AB55" s="64"/>
      <c r="AC55" s="64"/>
      <c r="AD55" s="64"/>
      <c r="AE55" s="64"/>
      <c r="AF55" s="64"/>
      <c r="AG55" s="64"/>
      <c r="AH55" s="64"/>
      <c r="AJ55" s="65"/>
      <c r="AK55" s="66"/>
      <c r="AL55" s="67"/>
      <c r="AM55" s="67"/>
      <c r="AN55" s="67"/>
      <c r="AO55" s="67"/>
    </row>
    <row r="56" spans="1:41" s="62" customFormat="1" ht="18" customHeight="1" x14ac:dyDescent="0.2">
      <c r="A56" s="54"/>
      <c r="B56" s="55"/>
      <c r="C56" s="100"/>
      <c r="D56" s="54"/>
      <c r="E56" s="54"/>
      <c r="F56" s="54"/>
      <c r="G56" s="95"/>
      <c r="H56" s="95"/>
      <c r="I56" s="54"/>
      <c r="J56" s="61"/>
      <c r="K56" s="54"/>
      <c r="W56" s="64"/>
      <c r="X56" s="64"/>
      <c r="Y56" s="64"/>
      <c r="Z56" s="64"/>
      <c r="AA56" s="64"/>
      <c r="AB56" s="64"/>
      <c r="AC56" s="64"/>
      <c r="AD56" s="64"/>
      <c r="AE56" s="64"/>
      <c r="AF56" s="64"/>
      <c r="AG56" s="64"/>
      <c r="AH56" s="64"/>
      <c r="AJ56" s="65"/>
      <c r="AK56" s="66"/>
      <c r="AL56" s="67"/>
      <c r="AM56" s="67"/>
      <c r="AN56" s="67"/>
      <c r="AO56" s="67"/>
    </row>
    <row r="57" spans="1:41" s="62" customFormat="1" ht="58.5" customHeight="1" x14ac:dyDescent="0.2">
      <c r="A57" s="54"/>
      <c r="B57" s="55"/>
      <c r="C57" s="100"/>
      <c r="D57" s="54"/>
      <c r="E57" s="54"/>
      <c r="F57" s="54"/>
      <c r="G57" s="95"/>
      <c r="H57" s="95"/>
      <c r="I57" s="54"/>
      <c r="J57" s="61"/>
      <c r="K57" s="54"/>
      <c r="W57" s="64"/>
      <c r="X57" s="64"/>
      <c r="Y57" s="64"/>
      <c r="Z57" s="64"/>
      <c r="AA57" s="64"/>
      <c r="AB57" s="64"/>
      <c r="AC57" s="64"/>
      <c r="AD57" s="64"/>
      <c r="AE57" s="64"/>
      <c r="AF57" s="64"/>
      <c r="AG57" s="64"/>
      <c r="AH57" s="64"/>
      <c r="AJ57" s="65"/>
      <c r="AK57" s="66"/>
      <c r="AL57" s="67"/>
      <c r="AM57" s="67"/>
      <c r="AN57" s="67"/>
      <c r="AO57" s="67"/>
    </row>
    <row r="58" spans="1:41" x14ac:dyDescent="0.2">
      <c r="C58" s="22"/>
      <c r="D58" s="6"/>
      <c r="E58" s="6"/>
      <c r="F58" s="6"/>
      <c r="G58" s="6"/>
      <c r="H58" s="6"/>
      <c r="I58" s="6"/>
      <c r="J58" s="23"/>
      <c r="AJ58" s="16"/>
      <c r="AL58" s="17"/>
      <c r="AM58" s="17"/>
      <c r="AN58" s="17"/>
      <c r="AO58" s="17"/>
    </row>
    <row r="59" spans="1:41" x14ac:dyDescent="0.2">
      <c r="C59" s="22"/>
      <c r="D59" s="6"/>
      <c r="E59" s="6"/>
      <c r="F59" s="6"/>
      <c r="G59" s="6"/>
      <c r="H59" s="6"/>
      <c r="I59" s="6"/>
      <c r="J59" s="23"/>
      <c r="AJ59" s="16"/>
      <c r="AL59" s="17"/>
      <c r="AM59" s="17"/>
      <c r="AN59" s="17"/>
      <c r="AO59" s="17"/>
    </row>
    <row r="60" spans="1:41" x14ac:dyDescent="0.2">
      <c r="C60" s="22"/>
      <c r="D60" s="6"/>
      <c r="E60" s="6"/>
      <c r="F60" s="6"/>
      <c r="G60" s="6"/>
      <c r="H60" s="6"/>
      <c r="I60" s="6"/>
      <c r="J60" s="23"/>
      <c r="AJ60" s="16"/>
      <c r="AL60" s="17"/>
      <c r="AM60" s="17"/>
      <c r="AN60" s="17"/>
      <c r="AO60" s="17"/>
    </row>
    <row r="61" spans="1:41" x14ac:dyDescent="0.2">
      <c r="C61" s="22"/>
      <c r="D61" s="6"/>
      <c r="E61" s="6"/>
      <c r="F61" s="6"/>
      <c r="G61" s="6"/>
      <c r="H61" s="6"/>
      <c r="I61" s="6"/>
      <c r="J61" s="23"/>
      <c r="AJ61" s="16"/>
      <c r="AL61" s="17"/>
      <c r="AM61" s="17"/>
      <c r="AN61" s="17"/>
      <c r="AO61" s="17"/>
    </row>
    <row r="62" spans="1:41" x14ac:dyDescent="0.2">
      <c r="C62" s="22"/>
      <c r="D62" s="6"/>
      <c r="E62" s="6"/>
      <c r="F62" s="6"/>
      <c r="G62" s="6"/>
      <c r="H62" s="6"/>
      <c r="I62" s="6"/>
      <c r="J62" s="23"/>
      <c r="AJ62" s="16"/>
      <c r="AL62" s="17"/>
      <c r="AM62" s="17"/>
      <c r="AN62" s="17"/>
      <c r="AO62" s="17"/>
    </row>
    <row r="63" spans="1:41" x14ac:dyDescent="0.2">
      <c r="C63" s="22"/>
      <c r="D63" s="6"/>
      <c r="E63" s="6"/>
      <c r="F63" s="6"/>
      <c r="G63" s="6"/>
      <c r="H63" s="6"/>
      <c r="I63" s="6"/>
      <c r="J63" s="23"/>
      <c r="AJ63" s="16"/>
      <c r="AL63" s="17"/>
      <c r="AM63" s="17"/>
      <c r="AN63" s="17"/>
      <c r="AO63" s="17"/>
    </row>
    <row r="64" spans="1:41" x14ac:dyDescent="0.2">
      <c r="C64" s="22"/>
      <c r="D64" s="6"/>
      <c r="E64" s="6"/>
      <c r="F64" s="6"/>
      <c r="G64" s="6"/>
      <c r="H64" s="6"/>
      <c r="I64" s="6"/>
      <c r="J64" s="23"/>
      <c r="AJ64" s="16"/>
      <c r="AL64" s="17"/>
      <c r="AM64" s="17"/>
      <c r="AN64" s="17"/>
      <c r="AO64" s="17"/>
    </row>
    <row r="65" spans="3:41" x14ac:dyDescent="0.2">
      <c r="C65" s="22"/>
      <c r="D65" s="6"/>
      <c r="E65" s="6"/>
      <c r="F65" s="6"/>
      <c r="G65" s="6"/>
      <c r="H65" s="6"/>
      <c r="I65" s="6"/>
      <c r="J65" s="23"/>
      <c r="AJ65" s="16"/>
      <c r="AL65" s="17"/>
      <c r="AM65" s="17"/>
      <c r="AN65" s="17"/>
      <c r="AO65" s="17"/>
    </row>
    <row r="66" spans="3:41" x14ac:dyDescent="0.2">
      <c r="C66" s="22"/>
      <c r="D66" s="6"/>
      <c r="E66" s="6"/>
      <c r="F66" s="6"/>
      <c r="G66" s="6"/>
      <c r="H66" s="6"/>
      <c r="I66" s="6"/>
      <c r="J66" s="23"/>
      <c r="AJ66" s="16"/>
      <c r="AL66" s="17"/>
      <c r="AM66" s="17"/>
      <c r="AN66" s="17"/>
      <c r="AO66" s="17"/>
    </row>
    <row r="67" spans="3:41" x14ac:dyDescent="0.2">
      <c r="C67" s="261"/>
      <c r="D67" s="6"/>
      <c r="E67" s="6"/>
      <c r="F67" s="6"/>
      <c r="G67" s="6"/>
      <c r="H67" s="6"/>
      <c r="I67" s="6"/>
      <c r="J67" s="262"/>
      <c r="AJ67" s="16"/>
      <c r="AL67" s="17"/>
      <c r="AM67" s="17"/>
      <c r="AN67" s="17"/>
      <c r="AO67" s="17"/>
    </row>
    <row r="68" spans="3:41" x14ac:dyDescent="0.2">
      <c r="C68" s="261"/>
      <c r="D68" s="6"/>
      <c r="E68" s="6"/>
      <c r="F68" s="6"/>
      <c r="G68" s="6"/>
      <c r="H68" s="6"/>
      <c r="I68" s="6"/>
      <c r="J68" s="262"/>
      <c r="AJ68" s="16"/>
    </row>
    <row r="69" spans="3:41" x14ac:dyDescent="0.2">
      <c r="C69" s="261"/>
      <c r="D69" s="6"/>
      <c r="E69" s="6"/>
      <c r="F69" s="6"/>
      <c r="G69" s="6"/>
      <c r="H69" s="6"/>
      <c r="I69" s="6"/>
      <c r="J69" s="262"/>
      <c r="AJ69" s="16"/>
      <c r="AL69" s="17"/>
      <c r="AM69" s="17"/>
      <c r="AN69" s="17"/>
      <c r="AO69" s="17"/>
    </row>
    <row r="70" spans="3:41" x14ac:dyDescent="0.2">
      <c r="C70" s="261"/>
      <c r="D70" s="6"/>
      <c r="E70" s="6"/>
      <c r="F70" s="6"/>
      <c r="G70" s="6"/>
      <c r="H70" s="6"/>
      <c r="I70" s="6"/>
      <c r="J70" s="262"/>
      <c r="AJ70" s="16"/>
      <c r="AL70" s="17"/>
      <c r="AM70" s="17"/>
      <c r="AN70" s="17"/>
      <c r="AO70" s="17"/>
    </row>
    <row r="71" spans="3:41" x14ac:dyDescent="0.2">
      <c r="C71" s="261"/>
      <c r="D71" s="6"/>
      <c r="E71" s="6"/>
      <c r="F71" s="6"/>
      <c r="G71" s="6"/>
      <c r="H71" s="6"/>
      <c r="I71" s="6"/>
      <c r="J71" s="262"/>
      <c r="AJ71" s="16"/>
      <c r="AL71" s="17"/>
      <c r="AM71" s="17"/>
      <c r="AN71" s="17"/>
      <c r="AO71" s="17"/>
    </row>
    <row r="72" spans="3:41" x14ac:dyDescent="0.2">
      <c r="C72" s="261"/>
      <c r="D72" s="6"/>
      <c r="E72" s="6"/>
      <c r="F72" s="6"/>
      <c r="G72" s="6"/>
      <c r="H72" s="6"/>
      <c r="I72" s="6"/>
      <c r="J72" s="262"/>
      <c r="AJ72" s="16"/>
      <c r="AL72" s="17"/>
      <c r="AM72" s="17"/>
      <c r="AN72" s="17"/>
      <c r="AO72" s="17"/>
    </row>
    <row r="73" spans="3:41" x14ac:dyDescent="0.2">
      <c r="C73" s="261"/>
      <c r="D73" s="6"/>
      <c r="E73" s="6"/>
      <c r="F73" s="6"/>
      <c r="G73" s="6"/>
      <c r="H73" s="6"/>
      <c r="I73" s="6"/>
      <c r="J73" s="262"/>
      <c r="AJ73" s="16"/>
      <c r="AL73" s="17"/>
      <c r="AM73" s="17"/>
      <c r="AN73" s="17"/>
      <c r="AO73" s="17"/>
    </row>
    <row r="74" spans="3:41" x14ac:dyDescent="0.2">
      <c r="C74" s="261"/>
      <c r="D74" s="6"/>
      <c r="E74" s="6"/>
      <c r="F74" s="6"/>
      <c r="G74" s="6"/>
      <c r="H74" s="6"/>
      <c r="I74" s="6"/>
      <c r="J74" s="262"/>
      <c r="AJ74" s="16"/>
      <c r="AL74" s="17"/>
      <c r="AM74" s="17"/>
      <c r="AN74" s="17"/>
      <c r="AO74" s="17"/>
    </row>
    <row r="75" spans="3:41" x14ac:dyDescent="0.2">
      <c r="C75" s="261"/>
      <c r="D75" s="6"/>
      <c r="E75" s="6"/>
      <c r="F75" s="6"/>
      <c r="G75" s="6"/>
      <c r="H75" s="6"/>
      <c r="I75" s="6"/>
      <c r="J75" s="262"/>
      <c r="AJ75" s="16"/>
      <c r="AL75" s="17"/>
      <c r="AM75" s="17"/>
      <c r="AN75" s="17"/>
      <c r="AO75" s="17"/>
    </row>
    <row r="76" spans="3:41" x14ac:dyDescent="0.2">
      <c r="C76" s="261"/>
      <c r="D76" s="6"/>
      <c r="E76" s="6"/>
      <c r="F76" s="6"/>
      <c r="G76" s="6"/>
      <c r="H76" s="6"/>
      <c r="I76" s="6"/>
      <c r="J76" s="262"/>
      <c r="AJ76" s="16"/>
      <c r="AL76" s="17"/>
      <c r="AM76" s="17"/>
      <c r="AN76" s="17"/>
      <c r="AO76" s="17"/>
    </row>
    <row r="77" spans="3:41" x14ac:dyDescent="0.2">
      <c r="C77" s="261"/>
      <c r="D77" s="6"/>
      <c r="E77" s="6"/>
      <c r="F77" s="6"/>
      <c r="G77" s="6"/>
      <c r="H77" s="6"/>
      <c r="I77" s="6"/>
      <c r="J77" s="262"/>
      <c r="AJ77" s="16"/>
      <c r="AL77" s="17"/>
      <c r="AM77" s="17"/>
      <c r="AN77" s="17"/>
      <c r="AO77" s="17"/>
    </row>
    <row r="78" spans="3:41" x14ac:dyDescent="0.2">
      <c r="C78" s="263"/>
      <c r="D78" s="264"/>
      <c r="E78" s="264"/>
      <c r="F78" s="264"/>
      <c r="G78" s="264"/>
      <c r="H78" s="264"/>
      <c r="I78" s="264"/>
      <c r="J78" s="265"/>
      <c r="AJ78" s="16"/>
      <c r="AL78" s="17"/>
      <c r="AM78" s="17"/>
      <c r="AN78" s="17"/>
      <c r="AO78" s="17"/>
    </row>
    <row r="79" spans="3:41" x14ac:dyDescent="0.2">
      <c r="AJ79" s="16"/>
      <c r="AL79" s="17"/>
      <c r="AM79" s="17"/>
      <c r="AN79" s="17"/>
      <c r="AO79" s="17"/>
    </row>
    <row r="80" spans="3:41" x14ac:dyDescent="0.2">
      <c r="AJ80" s="16"/>
      <c r="AL80" s="17"/>
      <c r="AM80" s="17"/>
      <c r="AN80" s="17"/>
      <c r="AO80" s="17"/>
    </row>
    <row r="81" spans="36:41" x14ac:dyDescent="0.2">
      <c r="AJ81" s="16"/>
      <c r="AL81" s="17"/>
      <c r="AM81" s="17"/>
      <c r="AN81" s="17"/>
      <c r="AO81" s="17"/>
    </row>
    <row r="82" spans="36:41" x14ac:dyDescent="0.2">
      <c r="AJ82" s="16"/>
      <c r="AL82" s="17"/>
      <c r="AM82" s="17"/>
      <c r="AN82" s="17"/>
      <c r="AO82" s="17"/>
    </row>
    <row r="83" spans="36:41" x14ac:dyDescent="0.2">
      <c r="AJ83" s="16"/>
      <c r="AL83" s="17"/>
      <c r="AM83" s="17"/>
      <c r="AN83" s="17"/>
      <c r="AO83" s="17"/>
    </row>
    <row r="84" spans="36:41" x14ac:dyDescent="0.2">
      <c r="AJ84" s="16"/>
      <c r="AL84" s="17"/>
      <c r="AM84" s="17"/>
      <c r="AN84" s="17"/>
      <c r="AO84" s="17"/>
    </row>
    <row r="85" spans="36:41" x14ac:dyDescent="0.2">
      <c r="AJ85" s="16"/>
      <c r="AL85" s="17"/>
      <c r="AM85" s="17"/>
      <c r="AN85" s="17"/>
      <c r="AO85" s="17"/>
    </row>
    <row r="86" spans="36:41" x14ac:dyDescent="0.2">
      <c r="AJ86" s="16"/>
      <c r="AL86" s="17"/>
      <c r="AM86" s="17"/>
      <c r="AN86" s="17"/>
      <c r="AO86" s="17"/>
    </row>
    <row r="87" spans="36:41" x14ac:dyDescent="0.2">
      <c r="AJ87" s="16"/>
      <c r="AL87" s="17"/>
      <c r="AM87" s="17"/>
      <c r="AN87" s="17"/>
      <c r="AO87" s="17"/>
    </row>
    <row r="88" spans="36:41" x14ac:dyDescent="0.2">
      <c r="AJ88" s="16"/>
      <c r="AL88" s="17"/>
      <c r="AM88" s="17"/>
      <c r="AN88" s="17"/>
      <c r="AO88" s="17"/>
    </row>
    <row r="89" spans="36:41" x14ac:dyDescent="0.2">
      <c r="AJ89" s="16"/>
      <c r="AL89" s="17"/>
      <c r="AM89" s="17"/>
      <c r="AN89" s="17"/>
      <c r="AO89" s="17"/>
    </row>
    <row r="90" spans="36:41" x14ac:dyDescent="0.2">
      <c r="AJ90" s="16"/>
      <c r="AL90" s="17"/>
      <c r="AM90" s="17"/>
      <c r="AN90" s="17"/>
      <c r="AO90" s="17"/>
    </row>
    <row r="91" spans="36:41" x14ac:dyDescent="0.2">
      <c r="AJ91" s="16"/>
      <c r="AL91" s="17"/>
      <c r="AM91" s="17"/>
      <c r="AN91" s="17"/>
      <c r="AO91" s="17"/>
    </row>
    <row r="92" spans="36:41" x14ac:dyDescent="0.2">
      <c r="AJ92" s="16"/>
      <c r="AL92" s="17"/>
      <c r="AM92" s="17"/>
      <c r="AN92" s="17"/>
      <c r="AO92" s="17"/>
    </row>
    <row r="93" spans="36:41" x14ac:dyDescent="0.2">
      <c r="AJ93" s="16"/>
      <c r="AL93" s="17"/>
      <c r="AM93" s="17"/>
      <c r="AN93" s="17"/>
      <c r="AO93" s="17"/>
    </row>
    <row r="94" spans="36:41" x14ac:dyDescent="0.2">
      <c r="AJ94" s="16"/>
      <c r="AL94" s="17"/>
      <c r="AM94" s="17"/>
      <c r="AN94" s="17"/>
      <c r="AO94" s="17"/>
    </row>
    <row r="95" spans="36:41" x14ac:dyDescent="0.2">
      <c r="AJ95" s="16"/>
      <c r="AL95" s="17"/>
      <c r="AM95" s="17"/>
      <c r="AN95" s="17"/>
      <c r="AO95" s="17"/>
    </row>
    <row r="96" spans="36:41" x14ac:dyDescent="0.2">
      <c r="AJ96" s="16"/>
      <c r="AL96" s="17"/>
      <c r="AM96" s="17"/>
      <c r="AN96" s="17"/>
      <c r="AO96" s="17"/>
    </row>
    <row r="97" spans="36:41" x14ac:dyDescent="0.2">
      <c r="AJ97" s="16"/>
      <c r="AL97" s="17"/>
      <c r="AM97" s="17"/>
      <c r="AN97" s="17"/>
      <c r="AO97" s="17"/>
    </row>
    <row r="98" spans="36:41" x14ac:dyDescent="0.2">
      <c r="AJ98" s="16"/>
      <c r="AL98" s="17"/>
      <c r="AM98" s="17"/>
      <c r="AN98" s="17"/>
      <c r="AO98" s="17"/>
    </row>
    <row r="99" spans="36:41" x14ac:dyDescent="0.2">
      <c r="AJ99" s="16"/>
      <c r="AL99" s="17"/>
      <c r="AM99" s="17"/>
      <c r="AN99" s="17"/>
      <c r="AO99" s="17"/>
    </row>
    <row r="100" spans="36:41" x14ac:dyDescent="0.2">
      <c r="AJ100" s="16"/>
      <c r="AL100" s="17"/>
      <c r="AM100" s="17"/>
      <c r="AN100" s="17"/>
      <c r="AO100" s="17"/>
    </row>
    <row r="101" spans="36:41" x14ac:dyDescent="0.2">
      <c r="AJ101" s="16"/>
      <c r="AL101" s="17"/>
      <c r="AM101" s="17"/>
      <c r="AN101" s="17"/>
      <c r="AO101" s="17"/>
    </row>
    <row r="102" spans="36:41" x14ac:dyDescent="0.2">
      <c r="AJ102" s="16"/>
      <c r="AL102" s="17"/>
      <c r="AM102" s="17"/>
      <c r="AN102" s="17"/>
      <c r="AO102" s="17"/>
    </row>
    <row r="103" spans="36:41" x14ac:dyDescent="0.2">
      <c r="AJ103" s="16"/>
      <c r="AL103" s="17"/>
      <c r="AM103" s="17"/>
      <c r="AN103" s="17"/>
      <c r="AO103" s="17"/>
    </row>
    <row r="104" spans="36:41" x14ac:dyDescent="0.2">
      <c r="AJ104" s="16"/>
      <c r="AL104" s="17"/>
      <c r="AM104" s="17"/>
      <c r="AN104" s="17"/>
      <c r="AO104" s="17"/>
    </row>
    <row r="105" spans="36:41" x14ac:dyDescent="0.2">
      <c r="AJ105" s="16"/>
      <c r="AL105" s="17"/>
      <c r="AM105" s="17"/>
      <c r="AN105" s="17"/>
      <c r="AO105" s="17"/>
    </row>
    <row r="106" spans="36:41" x14ac:dyDescent="0.2">
      <c r="AJ106" s="16"/>
      <c r="AL106" s="17"/>
      <c r="AM106" s="17"/>
      <c r="AN106" s="17"/>
      <c r="AO106" s="17"/>
    </row>
    <row r="107" spans="36:41" x14ac:dyDescent="0.2">
      <c r="AJ107" s="16"/>
      <c r="AL107" s="17"/>
      <c r="AM107" s="17"/>
      <c r="AN107" s="17"/>
      <c r="AO107" s="17"/>
    </row>
    <row r="108" spans="36:41" x14ac:dyDescent="0.2">
      <c r="AJ108" s="16"/>
      <c r="AL108" s="17"/>
      <c r="AM108" s="17"/>
      <c r="AN108" s="17"/>
      <c r="AO108" s="17"/>
    </row>
    <row r="109" spans="36:41" x14ac:dyDescent="0.2">
      <c r="AJ109" s="16"/>
      <c r="AL109" s="17"/>
      <c r="AM109" s="17"/>
      <c r="AN109" s="17"/>
      <c r="AO109" s="17"/>
    </row>
    <row r="110" spans="36:41" x14ac:dyDescent="0.2">
      <c r="AJ110" s="16"/>
      <c r="AL110" s="17"/>
      <c r="AM110" s="17"/>
      <c r="AN110" s="17"/>
      <c r="AO110" s="17"/>
    </row>
    <row r="111" spans="36:41" x14ac:dyDescent="0.2">
      <c r="AJ111" s="16"/>
      <c r="AL111" s="17"/>
      <c r="AM111" s="17"/>
      <c r="AN111" s="17"/>
      <c r="AO111" s="17"/>
    </row>
    <row r="112" spans="36:41" x14ac:dyDescent="0.2">
      <c r="AJ112" s="16"/>
      <c r="AL112" s="17"/>
      <c r="AM112" s="17"/>
      <c r="AN112" s="17"/>
      <c r="AO112" s="17"/>
    </row>
    <row r="113" spans="36:41" x14ac:dyDescent="0.2">
      <c r="AJ113" s="16"/>
      <c r="AL113" s="17"/>
      <c r="AM113" s="17"/>
      <c r="AN113" s="17"/>
      <c r="AO113" s="17"/>
    </row>
    <row r="114" spans="36:41" x14ac:dyDescent="0.2">
      <c r="AJ114" s="16"/>
      <c r="AL114" s="17"/>
      <c r="AM114" s="17"/>
      <c r="AN114" s="17"/>
      <c r="AO114" s="17"/>
    </row>
    <row r="115" spans="36:41" x14ac:dyDescent="0.2">
      <c r="AJ115" s="16"/>
      <c r="AL115" s="17"/>
      <c r="AM115" s="17"/>
      <c r="AN115" s="17"/>
      <c r="AO115" s="17"/>
    </row>
    <row r="116" spans="36:41" x14ac:dyDescent="0.2">
      <c r="AJ116" s="16"/>
      <c r="AL116" s="17"/>
      <c r="AM116" s="17"/>
      <c r="AN116" s="17"/>
      <c r="AO116" s="17"/>
    </row>
    <row r="117" spans="36:41" x14ac:dyDescent="0.2">
      <c r="AJ117" s="16"/>
      <c r="AL117" s="17"/>
      <c r="AM117" s="17"/>
      <c r="AN117" s="17"/>
      <c r="AO117" s="17"/>
    </row>
    <row r="118" spans="36:41" x14ac:dyDescent="0.2">
      <c r="AJ118" s="16"/>
      <c r="AL118" s="17"/>
      <c r="AM118" s="17"/>
      <c r="AN118" s="17"/>
      <c r="AO118" s="17"/>
    </row>
    <row r="119" spans="36:41" x14ac:dyDescent="0.2">
      <c r="AJ119" s="16"/>
      <c r="AL119" s="17"/>
      <c r="AM119" s="17"/>
      <c r="AN119" s="17"/>
      <c r="AO119" s="17"/>
    </row>
    <row r="120" spans="36:41" x14ac:dyDescent="0.2">
      <c r="AJ120" s="16"/>
      <c r="AL120" s="17"/>
      <c r="AM120" s="17"/>
      <c r="AN120" s="17"/>
      <c r="AO120" s="17"/>
    </row>
    <row r="121" spans="36:41" x14ac:dyDescent="0.2">
      <c r="AJ121" s="16"/>
      <c r="AL121" s="17"/>
      <c r="AM121" s="17"/>
      <c r="AN121" s="17"/>
      <c r="AO121" s="17"/>
    </row>
    <row r="122" spans="36:41" x14ac:dyDescent="0.2">
      <c r="AJ122" s="16"/>
      <c r="AL122" s="17"/>
      <c r="AM122" s="17"/>
      <c r="AN122" s="17"/>
      <c r="AO122" s="17"/>
    </row>
    <row r="123" spans="36:41" x14ac:dyDescent="0.2">
      <c r="AJ123" s="16"/>
      <c r="AL123" s="17"/>
      <c r="AM123" s="17"/>
      <c r="AN123" s="17"/>
      <c r="AO123" s="17"/>
    </row>
    <row r="124" spans="36:41" x14ac:dyDescent="0.2">
      <c r="AJ124" s="16"/>
      <c r="AL124" s="17"/>
      <c r="AM124" s="17"/>
      <c r="AN124" s="17"/>
      <c r="AO124" s="17"/>
    </row>
    <row r="125" spans="36:41" x14ac:dyDescent="0.2">
      <c r="AJ125" s="16"/>
      <c r="AL125" s="17"/>
      <c r="AM125" s="17"/>
      <c r="AN125" s="17"/>
      <c r="AO125" s="17"/>
    </row>
    <row r="126" spans="36:41" x14ac:dyDescent="0.2">
      <c r="AJ126" s="16"/>
      <c r="AL126" s="17"/>
      <c r="AM126" s="17"/>
      <c r="AN126" s="17"/>
      <c r="AO126" s="17"/>
    </row>
    <row r="127" spans="36:41" x14ac:dyDescent="0.2">
      <c r="AJ127" s="16"/>
      <c r="AL127" s="17"/>
      <c r="AM127" s="17"/>
      <c r="AN127" s="17"/>
      <c r="AO127" s="17"/>
    </row>
    <row r="128" spans="36:41" x14ac:dyDescent="0.2">
      <c r="AJ128" s="16"/>
      <c r="AL128" s="17"/>
      <c r="AM128" s="17"/>
      <c r="AN128" s="17"/>
      <c r="AO128" s="17"/>
    </row>
    <row r="129" spans="36:41" x14ac:dyDescent="0.2">
      <c r="AJ129" s="16"/>
      <c r="AL129" s="17"/>
      <c r="AM129" s="17"/>
      <c r="AN129" s="17"/>
      <c r="AO129" s="17"/>
    </row>
    <row r="130" spans="36:41" x14ac:dyDescent="0.2">
      <c r="AJ130" s="16"/>
      <c r="AL130" s="17"/>
      <c r="AM130" s="17"/>
      <c r="AN130" s="17"/>
      <c r="AO130" s="17"/>
    </row>
    <row r="131" spans="36:41" x14ac:dyDescent="0.2">
      <c r="AJ131" s="16"/>
      <c r="AL131" s="17"/>
      <c r="AM131" s="17"/>
      <c r="AN131" s="17"/>
      <c r="AO131" s="17"/>
    </row>
    <row r="132" spans="36:41" x14ac:dyDescent="0.2">
      <c r="AJ132" s="16"/>
      <c r="AL132" s="17"/>
      <c r="AM132" s="17"/>
      <c r="AN132" s="17"/>
      <c r="AO132" s="17"/>
    </row>
    <row r="133" spans="36:41" x14ac:dyDescent="0.2">
      <c r="AJ133" s="16"/>
      <c r="AL133" s="17"/>
      <c r="AM133" s="17"/>
      <c r="AN133" s="17"/>
      <c r="AO133" s="17"/>
    </row>
    <row r="134" spans="36:41" x14ac:dyDescent="0.2">
      <c r="AJ134" s="16"/>
      <c r="AL134" s="17"/>
      <c r="AM134" s="17"/>
      <c r="AN134" s="17"/>
      <c r="AO134" s="17"/>
    </row>
    <row r="148" spans="3:6" ht="15.75" x14ac:dyDescent="0.2">
      <c r="C148" s="56" t="str">
        <f>'SAISIE HOTEL RESTAURANT'!L505</f>
        <v>14 – LES DISPOSITIONS DE MANAGEMENT</v>
      </c>
      <c r="D148" s="57"/>
      <c r="E148" s="73"/>
      <c r="F148" s="102">
        <f>'SAISIE HOTEL RESTAURANT'!AC514</f>
        <v>1</v>
      </c>
    </row>
    <row r="149" spans="3:6" ht="15.75" x14ac:dyDescent="0.2">
      <c r="C149" s="56" t="str">
        <f>'SAISIE HOTEL RESTAURANT'!L481</f>
        <v>13 - LE DEVELOPPEMENT DURABLE</v>
      </c>
      <c r="D149" s="57"/>
      <c r="E149" s="73"/>
      <c r="F149" s="102">
        <f>'SAISIE HOTEL RESTAURANT'!AC505</f>
        <v>1</v>
      </c>
    </row>
    <row r="150" spans="3:6" ht="15.75" x14ac:dyDescent="0.2">
      <c r="C150" s="56" t="str">
        <f>'SAISIE HOTEL RESTAURANT'!C459</f>
        <v>12 - LE SUIVI DE LA QUALITE ET LA FIDELISATION DU CLIENT</v>
      </c>
      <c r="D150" s="57"/>
      <c r="E150" s="73"/>
      <c r="F150" s="102">
        <f>'SAISIE HOTEL RESTAURANT'!AC481</f>
        <v>1</v>
      </c>
    </row>
    <row r="151" spans="3:6" ht="15.75" x14ac:dyDescent="0.2">
      <c r="C151" s="103" t="str">
        <f>'SAISIE HOTEL RESTAURANT'!L427</f>
        <v>11 - LE PETIT DEJEUNER</v>
      </c>
      <c r="D151" s="104"/>
      <c r="E151" s="105"/>
      <c r="F151" s="102">
        <f>'SAISIE HOTEL RESTAURANT'!AC457</f>
        <v>1</v>
      </c>
    </row>
    <row r="152" spans="3:6" ht="15.75" x14ac:dyDescent="0.2">
      <c r="C152" s="56" t="str">
        <f>'SAISIE HOTEL RESTAURANT'!L342</f>
        <v>10 - LE RESTAURANT</v>
      </c>
      <c r="D152" s="57"/>
      <c r="E152" s="73"/>
      <c r="F152" s="102">
        <f>'SAISIE HOTEL RESTAURANT'!AC427</f>
        <v>1</v>
      </c>
    </row>
    <row r="153" spans="3:6" ht="15.75" x14ac:dyDescent="0.2">
      <c r="C153" s="56" t="str">
        <f>'SAISIE HOTEL RESTAURANT'!L314</f>
        <v>9 - LE BAR (si existant)</v>
      </c>
      <c r="D153" s="57"/>
      <c r="E153" s="73"/>
      <c r="F153" s="102">
        <f>'SAISIE HOTEL RESTAURANT'!AC342</f>
        <v>1</v>
      </c>
    </row>
    <row r="154" spans="3:6" ht="15.75" x14ac:dyDescent="0.2">
      <c r="C154" s="56" t="str">
        <f>'SAISIE HOTEL RESTAURANT'!L247</f>
        <v xml:space="preserve">8 - LES CHAMBRES SUPPLEMENTAIRES </v>
      </c>
      <c r="D154" s="57"/>
      <c r="E154" s="73"/>
      <c r="F154" s="102">
        <f>'SAISIE HOTEL RESTAURANT'!AC314</f>
        <v>1</v>
      </c>
    </row>
    <row r="155" spans="3:6" ht="15.75" x14ac:dyDescent="0.2">
      <c r="C155" s="103" t="str">
        <f>'SAISIE HOTEL RESTAURANT'!L222</f>
        <v>7 - LA SALLE DE BAINS</v>
      </c>
      <c r="D155" s="104"/>
      <c r="E155" s="105"/>
      <c r="F155" s="102">
        <f>'SAISIE HOTEL RESTAURANT'!AC247</f>
        <v>1</v>
      </c>
    </row>
    <row r="156" spans="3:6" ht="15.75" x14ac:dyDescent="0.2">
      <c r="C156" s="56" t="str">
        <f>'SAISIE HOTEL RESTAURANT'!L174</f>
        <v xml:space="preserve">6 - LA CHAMBRE </v>
      </c>
      <c r="D156" s="57"/>
      <c r="E156" s="73"/>
      <c r="F156" s="102">
        <f>'SAISIE HOTEL RESTAURANT'!AC222</f>
        <v>1</v>
      </c>
    </row>
    <row r="157" spans="3:6" ht="15.75" x14ac:dyDescent="0.2">
      <c r="C157" s="56" t="str">
        <f>'SAISIE HOTEL RESTAURANT'!L121</f>
        <v>5 - LES ESPACES COMMUNS</v>
      </c>
      <c r="D157" s="57"/>
      <c r="E157" s="73"/>
      <c r="F157" s="102">
        <f>'SAISIE HOTEL RESTAURANT'!AC174</f>
        <v>1</v>
      </c>
    </row>
    <row r="158" spans="3:6" ht="15.75" x14ac:dyDescent="0.2">
      <c r="C158" s="56" t="str">
        <f>'SAISIE HOTEL RESTAURANT'!L94</f>
        <v xml:space="preserve">4 - L'ACCUEIL DU CLIENT - LA PRISE EN CHARGE DURANT LE SEJOUR - LE DEPART </v>
      </c>
      <c r="D158" s="57"/>
      <c r="E158" s="73"/>
      <c r="F158" s="102">
        <f>'SAISIE HOTEL RESTAURANT'!AC121</f>
        <v>1</v>
      </c>
    </row>
    <row r="159" spans="3:6" ht="15.75" x14ac:dyDescent="0.2">
      <c r="C159" s="56" t="str">
        <f>'SAISIE HOTEL RESTAURANT'!L64</f>
        <v>3 - L'ACHEMINEMENT SUR LE LIEU - LES EXTERIEURS - LA SIGNALISATION - LA TERRASSE (SI EXISTANTE)</v>
      </c>
      <c r="D159" s="57"/>
      <c r="E159" s="73"/>
      <c r="F159" s="102">
        <f>'SAISIE HOTEL RESTAURANT'!AC94</f>
        <v>1</v>
      </c>
    </row>
    <row r="160" spans="3:6" ht="15.75" x14ac:dyDescent="0.2">
      <c r="C160" s="56" t="str">
        <f>'SAISIE HOTEL RESTAURANT'!L36</f>
        <v>2 - LA RESERVATION TELEPHONIQUE - LA DEMANDE D'INFORMATIONS</v>
      </c>
      <c r="D160" s="57"/>
      <c r="E160" s="73"/>
      <c r="F160" s="102">
        <f>'SAISIE HOTEL RESTAURANT'!AC64</f>
        <v>1</v>
      </c>
    </row>
    <row r="161" spans="3:6" ht="15.75" x14ac:dyDescent="0.2">
      <c r="C161" s="56" t="str">
        <f>'SAISIE HOTEL RESTAURANT'!L1</f>
        <v>1 - PROMOTION ET COMMUNICATION</v>
      </c>
      <c r="D161" s="57"/>
      <c r="E161" s="73"/>
      <c r="F161" s="102">
        <f>'SAISIE HOTEL RESTAURANT'!AC36</f>
        <v>1</v>
      </c>
    </row>
  </sheetData>
  <sheetProtection password="E81C" sheet="1" objects="1" scenarios="1"/>
  <mergeCells count="16">
    <mergeCell ref="C45:F45"/>
    <mergeCell ref="T2:T26"/>
    <mergeCell ref="C3:J3"/>
    <mergeCell ref="C5:J5"/>
    <mergeCell ref="D8:I8"/>
    <mergeCell ref="D10:I10"/>
    <mergeCell ref="D12:I12"/>
    <mergeCell ref="D14:I14"/>
    <mergeCell ref="D16:I16"/>
    <mergeCell ref="D18:E18"/>
    <mergeCell ref="G18:I18"/>
    <mergeCell ref="D20:I20"/>
    <mergeCell ref="E22:H22"/>
    <mergeCell ref="C27:J27"/>
    <mergeCell ref="C32:D32"/>
    <mergeCell ref="C42:F42"/>
  </mergeCells>
  <conditionalFormatting sqref="F33">
    <cfRule type="cellIs" dxfId="65" priority="1" stopIfTrue="1" operator="greaterThan">
      <formula>0.8</formula>
    </cfRule>
    <cfRule type="cellIs" dxfId="64" priority="2" stopIfTrue="1" operator="lessThan">
      <formula>$I$27</formula>
    </cfRule>
  </conditionalFormatting>
  <conditionalFormatting sqref="F34">
    <cfRule type="cellIs" dxfId="63" priority="3" stopIfTrue="1" operator="greaterThan">
      <formula>0.8</formula>
    </cfRule>
    <cfRule type="cellIs" dxfId="62" priority="4" stopIfTrue="1" operator="lessThan">
      <formula>$I$28</formula>
    </cfRule>
  </conditionalFormatting>
  <conditionalFormatting sqref="F39">
    <cfRule type="cellIs" dxfId="61" priority="5" stopIfTrue="1" operator="lessThan">
      <formula>0.8</formula>
    </cfRule>
    <cfRule type="cellIs" dxfId="60" priority="6" stopIfTrue="1" operator="greaterThan">
      <formula>0.8</formula>
    </cfRule>
    <cfRule type="cellIs" dxfId="59" priority="7" stopIfTrue="1" operator="lessThan">
      <formula>$I$30</formula>
    </cfRule>
  </conditionalFormatting>
  <conditionalFormatting sqref="F30 F35">
    <cfRule type="cellIs" dxfId="58" priority="8" stopIfTrue="1" operator="lessThan">
      <formula>0.85</formula>
    </cfRule>
    <cfRule type="cellIs" dxfId="57" priority="9" stopIfTrue="1" operator="greaterThan">
      <formula>0.85</formula>
    </cfRule>
  </conditionalFormatting>
  <conditionalFormatting sqref="F40">
    <cfRule type="cellIs" dxfId="56" priority="10" stopIfTrue="1" operator="lessThan">
      <formula>0.8</formula>
    </cfRule>
    <cfRule type="cellIs" dxfId="55" priority="11" stopIfTrue="1" operator="greaterThan">
      <formula>0.8</formula>
    </cfRule>
  </conditionalFormatting>
  <conditionalFormatting sqref="F36:F38">
    <cfRule type="cellIs" dxfId="54" priority="12" stopIfTrue="1" operator="lessThan">
      <formula>0.9</formula>
    </cfRule>
    <cfRule type="cellIs" dxfId="53" priority="13" stopIfTrue="1" operator="greaterThan">
      <formula>0.9</formula>
    </cfRule>
    <cfRule type="cellIs" dxfId="52" priority="14" stopIfTrue="1" operator="equal">
      <formula>0.9</formula>
    </cfRule>
  </conditionalFormatting>
  <conditionalFormatting sqref="G42:G43">
    <cfRule type="cellIs" dxfId="51" priority="15" stopIfTrue="1" operator="equal">
      <formula>"OUI"</formula>
    </cfRule>
    <cfRule type="cellIs" dxfId="50" priority="16" stopIfTrue="1" operator="equal">
      <formula>"NON"</formula>
    </cfRule>
  </conditionalFormatting>
  <conditionalFormatting sqref="G30:G31 G33:G34 G36:G40">
    <cfRule type="cellIs" dxfId="49" priority="17" stopIfTrue="1" operator="equal">
      <formula>"OUI"</formula>
    </cfRule>
  </conditionalFormatting>
  <conditionalFormatting sqref="G35">
    <cfRule type="cellIs" dxfId="48" priority="18" stopIfTrue="1" operator="equal">
      <formula>"NON"</formula>
    </cfRule>
    <cfRule type="cellIs" dxfId="47" priority="19" stopIfTrue="1" operator="equal">
      <formula>"OUI"</formula>
    </cfRule>
  </conditionalFormatting>
  <dataValidations count="2">
    <dataValidation type="list" allowBlank="1" showErrorMessage="1" sqref="D14:I14">
      <formula1>$L$14:$N$14</formula1>
      <formula2>0</formula2>
    </dataValidation>
    <dataValidation type="list" allowBlank="1" showErrorMessage="1" sqref="D22 I22 D24">
      <formula1>$Q$22:$S$22</formula1>
      <formula2>0</formula2>
    </dataValidation>
  </dataValidations>
  <printOptions horizontalCentered="1"/>
  <pageMargins left="0.78749999999999998" right="0.59027777777777779" top="0.78749999999999998" bottom="0.78749999999999998" header="0.51180555555555551" footer="0.51180555555555551"/>
  <pageSetup paperSize="9" scale="70" firstPageNumber="0" orientation="landscape" horizontalDpi="300" verticalDpi="300" r:id="rId1"/>
  <headerFooter alignWithMargins="0"/>
  <rowBreaks count="1" manualBreakCount="1">
    <brk id="4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A531"/>
  <sheetViews>
    <sheetView view="pageBreakPreview" topLeftCell="K1" zoomScale="70" zoomScaleSheetLayoutView="70" workbookViewId="0">
      <selection activeCell="L1" sqref="L1"/>
    </sheetView>
  </sheetViews>
  <sheetFormatPr baseColWidth="10" defaultColWidth="11.42578125" defaultRowHeight="15.75" x14ac:dyDescent="0.25"/>
  <cols>
    <col min="1" max="1" width="3.7109375" style="106" hidden="1" customWidth="1"/>
    <col min="2" max="2" width="15.5703125" style="107" customWidth="1"/>
    <col min="3" max="3" width="18.140625" style="107" customWidth="1"/>
    <col min="4" max="4" width="14.7109375" style="107" customWidth="1"/>
    <col min="5" max="5" width="18.42578125" style="107" customWidth="1"/>
    <col min="6" max="6" width="14.85546875" style="107" customWidth="1"/>
    <col min="7" max="7" width="13.7109375" style="107" customWidth="1"/>
    <col min="8" max="8" width="16.140625" style="106" customWidth="1"/>
    <col min="9" max="9" width="11.42578125" style="108" customWidth="1"/>
    <col min="10" max="10" width="12.85546875" style="109" customWidth="1"/>
    <col min="11" max="11" width="7.42578125" style="110" customWidth="1"/>
    <col min="12" max="12" width="81.5703125" style="111" customWidth="1"/>
    <col min="13" max="13" width="4.7109375" style="109" customWidth="1"/>
    <col min="14" max="14" width="20.85546875" style="270" customWidth="1"/>
    <col min="15" max="15" width="71" style="445" customWidth="1"/>
    <col min="16" max="16" width="11.42578125" style="112" hidden="1" customWidth="1"/>
    <col min="17" max="17" width="85.140625" style="111" customWidth="1"/>
    <col min="18" max="18" width="23.7109375" style="111" customWidth="1"/>
    <col min="19" max="19" width="11" style="111" customWidth="1"/>
    <col min="20" max="20" width="11" style="106" customWidth="1"/>
    <col min="21" max="23" width="11" style="113" customWidth="1"/>
    <col min="24" max="24" width="11" style="114" customWidth="1"/>
    <col min="25" max="25" width="11" style="113" customWidth="1"/>
    <col min="26" max="26" width="11" style="114" customWidth="1"/>
    <col min="27" max="27" width="11" style="113" customWidth="1"/>
    <col min="28" max="28" width="11" style="114" customWidth="1"/>
    <col min="29" max="29" width="11" style="115" customWidth="1"/>
    <col min="30" max="78" width="11" style="113" customWidth="1"/>
    <col min="79" max="93" width="11" style="106" customWidth="1"/>
    <col min="94" max="136" width="11.42578125" style="106" customWidth="1"/>
    <col min="137" max="137" width="108.85546875" style="106" customWidth="1"/>
    <col min="138" max="156" width="11.42578125" style="106" customWidth="1"/>
    <col min="157" max="16384" width="11.42578125" style="106"/>
  </cols>
  <sheetData>
    <row r="1" spans="2:137" ht="30" customHeight="1" x14ac:dyDescent="0.25">
      <c r="H1" s="116"/>
      <c r="I1" s="403"/>
      <c r="J1" s="404"/>
      <c r="K1" s="421"/>
      <c r="L1" s="422" t="s">
        <v>30</v>
      </c>
      <c r="M1" s="423" t="s">
        <v>31</v>
      </c>
      <c r="N1" s="424" t="s">
        <v>32</v>
      </c>
      <c r="O1" s="437" t="s">
        <v>33</v>
      </c>
      <c r="P1" s="425" t="s">
        <v>33</v>
      </c>
      <c r="Q1" s="426" t="s">
        <v>34</v>
      </c>
      <c r="R1" s="427" t="s">
        <v>813</v>
      </c>
      <c r="S1" s="117"/>
      <c r="U1" s="118" t="s">
        <v>35</v>
      </c>
      <c r="V1" s="118" t="s">
        <v>36</v>
      </c>
      <c r="W1" s="118" t="s">
        <v>37</v>
      </c>
      <c r="X1" s="119" t="s">
        <v>38</v>
      </c>
      <c r="Y1" s="118" t="s">
        <v>39</v>
      </c>
      <c r="Z1" s="118" t="s">
        <v>40</v>
      </c>
      <c r="AA1" s="118" t="s">
        <v>41</v>
      </c>
      <c r="AB1" s="118" t="s">
        <v>42</v>
      </c>
      <c r="AC1" s="120" t="s">
        <v>43</v>
      </c>
      <c r="AD1" s="121"/>
      <c r="AE1" s="118" t="s">
        <v>44</v>
      </c>
      <c r="AF1" s="118" t="s">
        <v>45</v>
      </c>
      <c r="AG1" s="118" t="s">
        <v>39</v>
      </c>
      <c r="AH1" s="118" t="s">
        <v>40</v>
      </c>
      <c r="AI1" s="118" t="s">
        <v>41</v>
      </c>
      <c r="AJ1" s="122" t="s">
        <v>46</v>
      </c>
      <c r="AK1" s="123" t="s">
        <v>43</v>
      </c>
      <c r="AL1" s="124"/>
      <c r="AM1" s="118" t="s">
        <v>44</v>
      </c>
      <c r="AN1" s="118" t="s">
        <v>47</v>
      </c>
      <c r="AO1" s="118" t="s">
        <v>39</v>
      </c>
      <c r="AP1" s="118" t="s">
        <v>40</v>
      </c>
      <c r="AQ1" s="118" t="s">
        <v>41</v>
      </c>
      <c r="AR1" s="120" t="s">
        <v>42</v>
      </c>
      <c r="AS1" s="123" t="s">
        <v>43</v>
      </c>
      <c r="AT1" s="124"/>
      <c r="AU1" s="120" t="s">
        <v>44</v>
      </c>
      <c r="AV1" s="118" t="s">
        <v>47</v>
      </c>
      <c r="AW1" s="118" t="s">
        <v>39</v>
      </c>
      <c r="AX1" s="118" t="s">
        <v>40</v>
      </c>
      <c r="AY1" s="118" t="s">
        <v>41</v>
      </c>
      <c r="AZ1" s="120" t="s">
        <v>42</v>
      </c>
      <c r="BA1" s="123" t="s">
        <v>43</v>
      </c>
      <c r="BB1" s="124"/>
      <c r="BC1" s="120" t="s">
        <v>44</v>
      </c>
      <c r="BD1" s="118" t="s">
        <v>47</v>
      </c>
      <c r="BE1" s="118" t="s">
        <v>39</v>
      </c>
      <c r="BF1" s="118" t="s">
        <v>40</v>
      </c>
      <c r="BG1" s="118" t="s">
        <v>41</v>
      </c>
      <c r="BH1" s="120" t="s">
        <v>42</v>
      </c>
      <c r="BI1" s="123" t="s">
        <v>43</v>
      </c>
      <c r="BJ1" s="125"/>
      <c r="BK1" s="120" t="s">
        <v>44</v>
      </c>
      <c r="BL1" s="118" t="s">
        <v>47</v>
      </c>
      <c r="BM1" s="118" t="s">
        <v>39</v>
      </c>
      <c r="BN1" s="118" t="s">
        <v>40</v>
      </c>
      <c r="BO1" s="118" t="s">
        <v>41</v>
      </c>
      <c r="BP1" s="120" t="s">
        <v>42</v>
      </c>
      <c r="BQ1" s="123" t="s">
        <v>43</v>
      </c>
      <c r="BR1" s="125"/>
      <c r="BS1" s="120" t="s">
        <v>44</v>
      </c>
      <c r="BT1" s="118" t="s">
        <v>47</v>
      </c>
      <c r="BU1" s="118" t="s">
        <v>39</v>
      </c>
      <c r="BV1" s="118" t="s">
        <v>40</v>
      </c>
      <c r="BW1" s="118" t="s">
        <v>41</v>
      </c>
      <c r="BX1" s="120" t="s">
        <v>42</v>
      </c>
      <c r="BY1" s="123" t="s">
        <v>43</v>
      </c>
      <c r="BZ1" s="126"/>
      <c r="CA1" s="120" t="s">
        <v>44</v>
      </c>
      <c r="CB1" s="118" t="s">
        <v>47</v>
      </c>
      <c r="CC1" s="118" t="s">
        <v>39</v>
      </c>
      <c r="CD1" s="118" t="s">
        <v>40</v>
      </c>
      <c r="CE1" s="118" t="s">
        <v>41</v>
      </c>
      <c r="CF1" s="120" t="s">
        <v>42</v>
      </c>
      <c r="CG1" s="123" t="s">
        <v>43</v>
      </c>
      <c r="CI1" s="120" t="s">
        <v>44</v>
      </c>
      <c r="CJ1" s="118" t="s">
        <v>47</v>
      </c>
      <c r="CK1" s="118" t="s">
        <v>39</v>
      </c>
      <c r="CL1" s="118" t="s">
        <v>40</v>
      </c>
      <c r="CM1" s="118" t="s">
        <v>41</v>
      </c>
      <c r="CN1" s="120" t="s">
        <v>42</v>
      </c>
      <c r="CO1" s="123" t="s">
        <v>43</v>
      </c>
    </row>
    <row r="2" spans="2:137" s="127" customFormat="1" ht="18" customHeight="1" x14ac:dyDescent="0.25">
      <c r="B2" s="128"/>
      <c r="C2" s="128"/>
      <c r="D2" s="128"/>
      <c r="E2" s="128"/>
      <c r="F2" s="128"/>
      <c r="G2" s="128"/>
      <c r="H2" s="129"/>
      <c r="I2" s="130"/>
      <c r="J2" s="131"/>
      <c r="K2" s="131"/>
      <c r="L2" s="130" t="s">
        <v>48</v>
      </c>
      <c r="M2" s="132"/>
      <c r="N2" s="266"/>
      <c r="O2" s="438"/>
      <c r="P2" s="133"/>
      <c r="Q2" s="131"/>
      <c r="R2" s="131"/>
      <c r="S2" s="131"/>
      <c r="X2" s="128"/>
      <c r="Y2" s="134" t="s">
        <v>49</v>
      </c>
      <c r="Z2" s="128"/>
      <c r="AB2" s="128"/>
      <c r="AC2" s="128"/>
      <c r="AH2" s="324" t="s">
        <v>50</v>
      </c>
      <c r="AP2" s="324" t="s">
        <v>51</v>
      </c>
      <c r="AX2" s="324" t="s">
        <v>52</v>
      </c>
      <c r="BF2" s="324" t="s">
        <v>53</v>
      </c>
      <c r="BN2" s="324" t="s">
        <v>54</v>
      </c>
      <c r="BV2" s="324" t="s">
        <v>55</v>
      </c>
      <c r="CD2" s="324" t="s">
        <v>56</v>
      </c>
      <c r="CL2" s="324" t="s">
        <v>57</v>
      </c>
    </row>
    <row r="3" spans="2:137" s="136" customFormat="1" ht="71.25" customHeight="1" x14ac:dyDescent="0.25">
      <c r="B3" s="109" t="s">
        <v>68</v>
      </c>
      <c r="C3" s="405" t="s">
        <v>30</v>
      </c>
      <c r="D3" s="130" t="s">
        <v>48</v>
      </c>
      <c r="E3" s="109"/>
      <c r="F3" s="109">
        <f>VLOOKUP(H3,Feuil1!A$1:B$5,2,0)</f>
        <v>0.1</v>
      </c>
      <c r="G3" s="109">
        <f>IF(H3="Information et Communication",1,IF(H3="Savoir-faire Savoir-être",2,IF(H3="Confort et hygiène",3,IF(H3="Qualité de la prestation",5,IF(H3="Développement Durable",4)))))</f>
        <v>1</v>
      </c>
      <c r="H3" s="271" t="s">
        <v>59</v>
      </c>
      <c r="I3" s="137" t="s">
        <v>60</v>
      </c>
      <c r="J3" s="138">
        <v>1</v>
      </c>
      <c r="K3" s="138">
        <f>IF(J3&lt;&gt;"",MAX(K$1:K2)+1,"")</f>
        <v>1</v>
      </c>
      <c r="L3" s="329" t="s">
        <v>61</v>
      </c>
      <c r="M3" s="330">
        <v>1</v>
      </c>
      <c r="N3" s="331" t="s">
        <v>0</v>
      </c>
      <c r="O3" s="439"/>
      <c r="P3" s="332" t="str">
        <f t="shared" ref="P3:P67" si="0">IF(ISERROR(SEARCH("Pas de NM possible",Q3)),"","oui")</f>
        <v>oui</v>
      </c>
      <c r="Q3" s="329" t="s">
        <v>888</v>
      </c>
      <c r="R3" s="329" t="s">
        <v>62</v>
      </c>
      <c r="S3" s="139"/>
      <c r="U3" s="140">
        <f>M3</f>
        <v>1</v>
      </c>
      <c r="V3" s="140">
        <f>IF(N3="OUI",1,IF(N3="NON",0,IF(N3="Non Mesuré","",0)))</f>
        <v>1</v>
      </c>
      <c r="W3" s="140">
        <f>IF(N3&lt;&gt;"Non Mesuré",U3*V3,"")</f>
        <v>1</v>
      </c>
      <c r="X3" s="140"/>
      <c r="Y3" s="140">
        <f>IF(N3="Non Mesuré",U3,0)</f>
        <v>0</v>
      </c>
      <c r="Z3" s="140"/>
      <c r="AA3" s="140">
        <f>U3-Y3</f>
        <v>1</v>
      </c>
      <c r="AB3" s="140"/>
      <c r="AC3" s="141"/>
      <c r="AD3" s="141"/>
      <c r="AE3" s="142">
        <f t="shared" ref="AE3:AE67" si="1">IF(G3=1,W3,"")</f>
        <v>1</v>
      </c>
      <c r="AF3" s="142"/>
      <c r="AG3" s="142">
        <f t="shared" ref="AG3:AG67" si="2">IF(G3=1,Y3,"")</f>
        <v>0</v>
      </c>
      <c r="AH3" s="142"/>
      <c r="AI3" s="142">
        <f t="shared" ref="AI3:AI67" si="3">IF(G3=1,AA3,"")</f>
        <v>1</v>
      </c>
      <c r="AJ3" s="143"/>
      <c r="AK3" s="144"/>
      <c r="AL3" s="142"/>
      <c r="AM3" s="142" t="str">
        <f t="shared" ref="AM3:AM67" si="4">IF(G3=2,W3,"")</f>
        <v/>
      </c>
      <c r="AN3" s="142"/>
      <c r="AO3" s="142" t="str">
        <f t="shared" ref="AO3:AO67" si="5">IF(G3=2,Y3,"")</f>
        <v/>
      </c>
      <c r="AP3" s="142"/>
      <c r="AQ3" s="142" t="str">
        <f t="shared" ref="AQ3:AQ67" si="6">IF(G3=2,AA3,"")</f>
        <v/>
      </c>
      <c r="AR3" s="143"/>
      <c r="AS3" s="144"/>
      <c r="AT3" s="142"/>
      <c r="AU3" s="142" t="str">
        <f>IF(G3=3,W3,"")</f>
        <v/>
      </c>
      <c r="AV3" s="142"/>
      <c r="AW3" s="142" t="str">
        <f>IF(G3=3,Y3,"")</f>
        <v/>
      </c>
      <c r="AX3" s="142"/>
      <c r="AY3" s="142" t="str">
        <f>IF(G3=3,AA3,"")</f>
        <v/>
      </c>
      <c r="AZ3" s="143"/>
      <c r="BA3" s="144"/>
      <c r="BB3" s="142"/>
      <c r="BC3" s="142" t="str">
        <f>IF(G3=4,W3,"")</f>
        <v/>
      </c>
      <c r="BD3" s="142"/>
      <c r="BE3" s="142" t="str">
        <f>IF(G3=4,Y3,"")</f>
        <v/>
      </c>
      <c r="BF3" s="142"/>
      <c r="BG3" s="142" t="str">
        <f>IF(G3=4,AA3,"")</f>
        <v/>
      </c>
      <c r="BH3" s="143"/>
      <c r="BI3" s="144"/>
      <c r="BJ3" s="140"/>
      <c r="BK3" s="142" t="str">
        <f>IF(G3=5,W3,"")</f>
        <v/>
      </c>
      <c r="BL3" s="142"/>
      <c r="BM3" s="142" t="str">
        <f>IF(G3=5,Y3,"")</f>
        <v/>
      </c>
      <c r="BN3" s="142"/>
      <c r="BO3" s="142" t="str">
        <f>IF(G3=5,AA3,"")</f>
        <v/>
      </c>
      <c r="BP3" s="143"/>
      <c r="BQ3" s="144"/>
      <c r="BR3" s="140"/>
      <c r="BS3" s="142" t="str">
        <f t="shared" ref="BS3:BS17" si="7">IF(A3=31,W3,"")</f>
        <v/>
      </c>
      <c r="BT3" s="142"/>
      <c r="BU3" s="142" t="str">
        <f t="shared" ref="BU3:BU17" si="8">IF(A3=31,Y3,"")</f>
        <v/>
      </c>
      <c r="BV3" s="142"/>
      <c r="BW3" s="142" t="str">
        <f t="shared" ref="BW3:BW17" si="9">IF(A3=31,AA3,"")</f>
        <v/>
      </c>
      <c r="BX3" s="143"/>
      <c r="BY3" s="144"/>
      <c r="BZ3" s="145"/>
      <c r="CA3" s="142" t="str">
        <f t="shared" ref="CA3:CA17" si="10">IF(A3=32,W3,"")</f>
        <v/>
      </c>
      <c r="CB3" s="142"/>
      <c r="CC3" s="142" t="str">
        <f t="shared" ref="CC3:CC17" si="11">IF(A3=32,Y3,"")</f>
        <v/>
      </c>
      <c r="CD3" s="142"/>
      <c r="CE3" s="142" t="str">
        <f t="shared" ref="CE3:CE17" si="12">IF(A3=32,AA3,"")</f>
        <v/>
      </c>
      <c r="CF3" s="143"/>
      <c r="CI3" s="142" t="str">
        <f t="shared" ref="CI3:CI17" si="13">IF(A3=33,W3,"")</f>
        <v/>
      </c>
      <c r="CJ3" s="142"/>
      <c r="CK3" s="142" t="str">
        <f>IF(A3=33,Y3,"")</f>
        <v/>
      </c>
      <c r="CL3" s="142"/>
      <c r="CM3" s="142" t="str">
        <f>IF(A3=33,AA3,"")</f>
        <v/>
      </c>
      <c r="CN3" s="143"/>
      <c r="EF3" s="146" t="s">
        <v>63</v>
      </c>
      <c r="EG3" s="146" t="str">
        <f>CONCATENATE(Q3,EF3,R3,EF3,B3)</f>
        <v>Pas de NM possible. Campagne presse, radio, TV, sites Internet, réseaux sociaux, participation à des salons, manifestations, autres. Les actions du Porteur de démarche sont prises en compte pour valider ce critère. L'outil de communication et le site internet de la structure ne valident pas ce critère. 
Contrôle documentaire
R</v>
      </c>
    </row>
    <row r="4" spans="2:137" s="136" customFormat="1" ht="61.5" customHeight="1" x14ac:dyDescent="0.25">
      <c r="B4" s="109" t="s">
        <v>68</v>
      </c>
      <c r="C4" s="405" t="s">
        <v>30</v>
      </c>
      <c r="D4" s="130" t="s">
        <v>48</v>
      </c>
      <c r="E4" s="109"/>
      <c r="F4" s="109">
        <f>VLOOKUP(H4,Feuil1!A$1:B$5,2,0)</f>
        <v>0.1</v>
      </c>
      <c r="G4" s="109">
        <f>IF(H4="Information et Communication",1,IF(H4="Savoir-faire Savoir-être",2,IF(H4="Confort et hygiène",3,IF(H4="Qualité de la prestation",5,IF(H4="Développement Durable",4)))))</f>
        <v>1</v>
      </c>
      <c r="H4" s="271" t="s">
        <v>59</v>
      </c>
      <c r="I4" s="137" t="s">
        <v>60</v>
      </c>
      <c r="J4" s="138">
        <v>1</v>
      </c>
      <c r="K4" s="138">
        <f>IF(J4&lt;&gt;"",MAX(K$1:K3)+1,"")</f>
        <v>2</v>
      </c>
      <c r="L4" s="480" t="s">
        <v>64</v>
      </c>
      <c r="M4" s="481">
        <v>1</v>
      </c>
      <c r="N4" s="482" t="s">
        <v>0</v>
      </c>
      <c r="O4" s="483"/>
      <c r="P4" s="484" t="str">
        <f t="shared" si="0"/>
        <v>oui</v>
      </c>
      <c r="Q4" s="480" t="s">
        <v>889</v>
      </c>
      <c r="R4" s="374" t="s">
        <v>62</v>
      </c>
      <c r="S4" s="139"/>
      <c r="U4" s="140">
        <f>M4</f>
        <v>1</v>
      </c>
      <c r="V4" s="140">
        <f>IF(N4="OUI",1,IF(N4="NON",0,IF(N4="Non Mesuré","",0)))</f>
        <v>1</v>
      </c>
      <c r="W4" s="140">
        <f>IF(N4&lt;&gt;"Non Mesuré",U4*V4,"")</f>
        <v>1</v>
      </c>
      <c r="X4" s="140"/>
      <c r="Y4" s="140">
        <f>IF(N4="Non Mesuré",U4,0)</f>
        <v>0</v>
      </c>
      <c r="Z4" s="140"/>
      <c r="AA4" s="140">
        <f>U4-Y4</f>
        <v>1</v>
      </c>
      <c r="AB4" s="140"/>
      <c r="AC4" s="147"/>
      <c r="AD4" s="141"/>
      <c r="AE4" s="142">
        <f t="shared" si="1"/>
        <v>1</v>
      </c>
      <c r="AF4" s="142"/>
      <c r="AG4" s="142">
        <f t="shared" si="2"/>
        <v>0</v>
      </c>
      <c r="AH4" s="142"/>
      <c r="AI4" s="142">
        <f t="shared" si="3"/>
        <v>1</v>
      </c>
      <c r="AJ4" s="143"/>
      <c r="AK4" s="144"/>
      <c r="AL4" s="142"/>
      <c r="AM4" s="142" t="str">
        <f t="shared" si="4"/>
        <v/>
      </c>
      <c r="AN4" s="142"/>
      <c r="AO4" s="142" t="str">
        <f t="shared" si="5"/>
        <v/>
      </c>
      <c r="AP4" s="142"/>
      <c r="AQ4" s="142" t="str">
        <f t="shared" si="6"/>
        <v/>
      </c>
      <c r="AR4" s="143"/>
      <c r="AS4" s="144"/>
      <c r="AT4" s="142"/>
      <c r="AU4" s="142" t="str">
        <f t="shared" ref="AU4:AU68" si="14">IF(G4=3,W4,"")</f>
        <v/>
      </c>
      <c r="AV4" s="142"/>
      <c r="AW4" s="142" t="str">
        <f t="shared" ref="AW4:AW68" si="15">IF(G4=3,Y4,"")</f>
        <v/>
      </c>
      <c r="AX4" s="142"/>
      <c r="AY4" s="142" t="str">
        <f t="shared" ref="AY4:AY68" si="16">IF(G4=3,AA4,"")</f>
        <v/>
      </c>
      <c r="AZ4" s="143"/>
      <c r="BA4" s="144"/>
      <c r="BB4" s="142"/>
      <c r="BC4" s="142" t="str">
        <f>IF(G4=4,W4,"")</f>
        <v/>
      </c>
      <c r="BD4" s="142"/>
      <c r="BE4" s="142" t="str">
        <f>IF(G4=4,Y4,"")</f>
        <v/>
      </c>
      <c r="BF4" s="142"/>
      <c r="BG4" s="142" t="str">
        <f>IF(G4=4,AA4,"")</f>
        <v/>
      </c>
      <c r="BH4" s="143"/>
      <c r="BI4" s="144"/>
      <c r="BJ4" s="140"/>
      <c r="BK4" s="142" t="str">
        <f>IF(G4=5,W4,"")</f>
        <v/>
      </c>
      <c r="BL4" s="142"/>
      <c r="BM4" s="142" t="str">
        <f>IF(G4=5,Y4,"")</f>
        <v/>
      </c>
      <c r="BN4" s="142"/>
      <c r="BO4" s="142" t="str">
        <f>IF(G4=5,AA4,"")</f>
        <v/>
      </c>
      <c r="BP4" s="143"/>
      <c r="BQ4" s="144"/>
      <c r="BR4" s="140"/>
      <c r="BS4" s="142" t="str">
        <f t="shared" si="7"/>
        <v/>
      </c>
      <c r="BT4" s="142"/>
      <c r="BU4" s="142" t="str">
        <f t="shared" si="8"/>
        <v/>
      </c>
      <c r="BV4" s="142"/>
      <c r="BW4" s="142" t="str">
        <f t="shared" si="9"/>
        <v/>
      </c>
      <c r="BX4" s="143"/>
      <c r="BY4" s="144"/>
      <c r="BZ4" s="145"/>
      <c r="CA4" s="142" t="str">
        <f t="shared" si="10"/>
        <v/>
      </c>
      <c r="CB4" s="142"/>
      <c r="CC4" s="142" t="str">
        <f t="shared" si="11"/>
        <v/>
      </c>
      <c r="CD4" s="142"/>
      <c r="CE4" s="142" t="str">
        <f t="shared" si="12"/>
        <v/>
      </c>
      <c r="CF4" s="143"/>
      <c r="CI4" s="142" t="str">
        <f t="shared" si="13"/>
        <v/>
      </c>
      <c r="CJ4" s="142"/>
      <c r="CK4" s="142" t="str">
        <f>IF(A4=33,Y4,"")</f>
        <v/>
      </c>
      <c r="CL4" s="142"/>
      <c r="CM4" s="142" t="str">
        <f>IF(A4=33,AA4,"")</f>
        <v/>
      </c>
      <c r="CN4" s="143"/>
      <c r="EF4" s="146" t="s">
        <v>63</v>
      </c>
      <c r="EG4" s="146" t="str">
        <f>CONCATENATE(Q4,EF4,R4,EF4,B4)</f>
        <v>Pas de NM possible. Les actions du Porteur de démarche sont prises en compte pour valider ce critère. L'outil de communication et le site internet de la structure ne valident pas ce critère. 
Contrôle documentaire
R</v>
      </c>
    </row>
    <row r="5" spans="2:137" s="136" customFormat="1" ht="36" customHeight="1" x14ac:dyDescent="0.25">
      <c r="B5" s="109" t="s">
        <v>68</v>
      </c>
      <c r="C5" s="405" t="s">
        <v>30</v>
      </c>
      <c r="D5" s="130" t="s">
        <v>48</v>
      </c>
      <c r="E5" s="109"/>
      <c r="F5" s="109">
        <f>VLOOKUP(H5,Feuil1!A$1:B$5,2,0)</f>
        <v>0.1</v>
      </c>
      <c r="G5" s="109">
        <f>IF(H5="Information et Communication",1,IF(H5="Savoir-faire Savoir-être",2,IF(H5="Confort et hygiène",3,IF(H5="Qualité de la prestation",5,IF(H5="Développement Durable",4)))))</f>
        <v>1</v>
      </c>
      <c r="H5" s="271" t="s">
        <v>59</v>
      </c>
      <c r="I5" s="137" t="s">
        <v>70</v>
      </c>
      <c r="J5" s="138">
        <v>3</v>
      </c>
      <c r="K5" s="138">
        <f>IF(J5&lt;&gt;"",MAX(K$1:K4)+1,"")</f>
        <v>3</v>
      </c>
      <c r="L5" s="485" t="s">
        <v>946</v>
      </c>
      <c r="M5" s="486">
        <v>1</v>
      </c>
      <c r="N5" s="487" t="s">
        <v>0</v>
      </c>
      <c r="O5" s="488"/>
      <c r="P5" s="489" t="str">
        <f>IF(ISERROR(SEARCH("Pas de NM possible",Q5)),"","oui")</f>
        <v/>
      </c>
      <c r="Q5" s="485"/>
      <c r="R5" s="475" t="s">
        <v>62</v>
      </c>
      <c r="S5" s="139"/>
      <c r="U5" s="140">
        <f>M5</f>
        <v>1</v>
      </c>
      <c r="V5" s="140">
        <f>IF(N5="OUI",1,IF(N5="NON",0,IF(N5="Non Mesuré","",0)))</f>
        <v>1</v>
      </c>
      <c r="W5" s="140">
        <f>IF(N5&lt;&gt;"Non Mesuré",U5*V5,"")</f>
        <v>1</v>
      </c>
      <c r="X5" s="140"/>
      <c r="Y5" s="140">
        <f>IF(N5="Non Mesuré",U5,0)</f>
        <v>0</v>
      </c>
      <c r="Z5" s="140"/>
      <c r="AA5" s="140">
        <f>U5-Y5</f>
        <v>1</v>
      </c>
      <c r="AB5" s="140"/>
      <c r="AC5" s="147"/>
      <c r="AD5" s="141"/>
      <c r="AE5" s="142">
        <f>IF(G5=1,W5,"")</f>
        <v>1</v>
      </c>
      <c r="AF5" s="142"/>
      <c r="AG5" s="142">
        <f>IF(G5=1,Y5,"")</f>
        <v>0</v>
      </c>
      <c r="AH5" s="142"/>
      <c r="AI5" s="142">
        <f>IF(G5=1,AA5,"")</f>
        <v>1</v>
      </c>
      <c r="AJ5" s="143"/>
      <c r="AK5" s="144"/>
      <c r="AL5" s="142"/>
      <c r="AM5" s="142" t="str">
        <f>IF(G5=2,W5,"")</f>
        <v/>
      </c>
      <c r="AN5" s="142"/>
      <c r="AO5" s="142" t="str">
        <f>IF(G5=2,Y5,"")</f>
        <v/>
      </c>
      <c r="AP5" s="142"/>
      <c r="AQ5" s="142" t="str">
        <f>IF(G5=2,AA5,"")</f>
        <v/>
      </c>
      <c r="AR5" s="143"/>
      <c r="AS5" s="144"/>
      <c r="AT5" s="142"/>
      <c r="AU5" s="142" t="str">
        <f>IF(G5=3,W5,"")</f>
        <v/>
      </c>
      <c r="AV5" s="142"/>
      <c r="AW5" s="142" t="str">
        <f>IF(G5=3,Y5,"")</f>
        <v/>
      </c>
      <c r="AX5" s="142"/>
      <c r="AY5" s="142" t="str">
        <f>IF(G5=3,AA5,"")</f>
        <v/>
      </c>
      <c r="AZ5" s="143"/>
      <c r="BA5" s="144"/>
      <c r="BB5" s="142"/>
      <c r="BC5" s="142" t="str">
        <f>IF(G5=4,W5,"")</f>
        <v/>
      </c>
      <c r="BD5" s="142"/>
      <c r="BE5" s="142" t="str">
        <f>IF(G5=4,Y5,"")</f>
        <v/>
      </c>
      <c r="BF5" s="142"/>
      <c r="BG5" s="142" t="str">
        <f>IF(G5=4,AA5,"")</f>
        <v/>
      </c>
      <c r="BH5" s="143"/>
      <c r="BI5" s="144"/>
      <c r="BJ5" s="140"/>
      <c r="BK5" s="142" t="str">
        <f>IF(G5=5,W5,"")</f>
        <v/>
      </c>
      <c r="BL5" s="142"/>
      <c r="BM5" s="142" t="str">
        <f>IF(G5=5,Y5,"")</f>
        <v/>
      </c>
      <c r="BN5" s="142"/>
      <c r="BO5" s="142" t="str">
        <f>IF(G5=5,AA5,"")</f>
        <v/>
      </c>
      <c r="BP5" s="143"/>
      <c r="BQ5" s="144"/>
      <c r="BR5" s="140"/>
      <c r="BS5" s="142" t="str">
        <f>IF(A5=31,W5,"")</f>
        <v/>
      </c>
      <c r="BT5" s="142"/>
      <c r="BU5" s="142" t="str">
        <f>IF(A5=31,Y5,"")</f>
        <v/>
      </c>
      <c r="BV5" s="142"/>
      <c r="BW5" s="142" t="str">
        <f>IF(A5=31,AA5,"")</f>
        <v/>
      </c>
      <c r="BX5" s="143"/>
      <c r="BY5" s="144"/>
      <c r="BZ5" s="145"/>
      <c r="CA5" s="142" t="str">
        <f>IF(A5=32,W5,"")</f>
        <v/>
      </c>
      <c r="CB5" s="142"/>
      <c r="CC5" s="142" t="str">
        <f>IF(A5=32,Y5,"")</f>
        <v/>
      </c>
      <c r="CD5" s="142"/>
      <c r="CE5" s="142" t="str">
        <f>IF(A5=32,AA5,"")</f>
        <v/>
      </c>
      <c r="CF5" s="143"/>
      <c r="CI5" s="142" t="str">
        <f>IF(A5=33,W5,"")</f>
        <v/>
      </c>
      <c r="CJ5" s="142"/>
      <c r="CK5" s="142" t="str">
        <f>IF(A5=33,Y5,"")</f>
        <v/>
      </c>
      <c r="CL5" s="142"/>
      <c r="CM5" s="142" t="str">
        <f>IF(A5=33,AA5,"")</f>
        <v/>
      </c>
      <c r="CN5" s="143"/>
      <c r="EF5" s="146" t="s">
        <v>63</v>
      </c>
      <c r="EG5" s="146" t="str">
        <f>CONCATENATE(Q5,EF5,R5,EF5,B5)</f>
        <v xml:space="preserve">
Contrôle documentaire
R</v>
      </c>
    </row>
    <row r="6" spans="2:137" s="127" customFormat="1" ht="33" customHeight="1" x14ac:dyDescent="0.25">
      <c r="B6" s="128"/>
      <c r="C6" s="405" t="s">
        <v>30</v>
      </c>
      <c r="D6" s="130"/>
      <c r="E6" s="128"/>
      <c r="F6" s="109" t="e">
        <f>VLOOKUP(H6,Feuil1!A$1:B$5,2,0)</f>
        <v>#N/A</v>
      </c>
      <c r="G6" s="107"/>
      <c r="H6" s="129"/>
      <c r="I6" s="148"/>
      <c r="J6" s="131"/>
      <c r="K6" s="138" t="str">
        <f>IF(J6&lt;&gt;"",MAX(K$1:K4)+1,"")</f>
        <v/>
      </c>
      <c r="L6" s="130" t="s">
        <v>66</v>
      </c>
      <c r="M6" s="132"/>
      <c r="N6" s="267"/>
      <c r="O6" s="440"/>
      <c r="P6" s="325" t="str">
        <f t="shared" si="0"/>
        <v/>
      </c>
      <c r="Q6" s="130" t="s">
        <v>67</v>
      </c>
      <c r="R6" s="131"/>
      <c r="S6" s="131"/>
      <c r="U6" s="150"/>
      <c r="V6" s="150"/>
      <c r="W6" s="150"/>
      <c r="X6" s="150"/>
      <c r="Y6" s="150"/>
      <c r="Z6" s="150"/>
      <c r="AA6" s="150"/>
      <c r="AB6" s="150"/>
      <c r="AC6" s="151"/>
      <c r="AD6" s="152"/>
      <c r="AE6" s="142" t="str">
        <f t="shared" si="1"/>
        <v/>
      </c>
      <c r="AF6" s="142"/>
      <c r="AG6" s="142" t="str">
        <f t="shared" si="2"/>
        <v/>
      </c>
      <c r="AH6" s="142"/>
      <c r="AI6" s="142" t="str">
        <f t="shared" si="3"/>
        <v/>
      </c>
      <c r="AJ6" s="143"/>
      <c r="AK6" s="155"/>
      <c r="AL6" s="153"/>
      <c r="AM6" s="142" t="str">
        <f t="shared" si="4"/>
        <v/>
      </c>
      <c r="AN6" s="142"/>
      <c r="AO6" s="142" t="str">
        <f t="shared" si="5"/>
        <v/>
      </c>
      <c r="AP6" s="142"/>
      <c r="AQ6" s="142" t="str">
        <f t="shared" si="6"/>
        <v/>
      </c>
      <c r="AR6" s="143"/>
      <c r="AS6" s="155"/>
      <c r="AT6" s="153"/>
      <c r="AU6" s="142" t="str">
        <f t="shared" si="14"/>
        <v/>
      </c>
      <c r="AV6" s="142"/>
      <c r="AW6" s="142" t="str">
        <f t="shared" si="15"/>
        <v/>
      </c>
      <c r="AX6" s="142"/>
      <c r="AY6" s="142" t="str">
        <f t="shared" si="16"/>
        <v/>
      </c>
      <c r="AZ6" s="143"/>
      <c r="BA6" s="155"/>
      <c r="BB6" s="153"/>
      <c r="BC6" s="153"/>
      <c r="BD6" s="153"/>
      <c r="BE6" s="153"/>
      <c r="BF6" s="153"/>
      <c r="BG6" s="153"/>
      <c r="BH6" s="154"/>
      <c r="BI6" s="155"/>
      <c r="BJ6" s="150"/>
      <c r="BK6" s="153"/>
      <c r="BL6" s="153"/>
      <c r="BM6" s="153"/>
      <c r="BN6" s="153"/>
      <c r="BO6" s="153"/>
      <c r="BP6" s="154"/>
      <c r="BQ6" s="155"/>
      <c r="BR6" s="150"/>
      <c r="BS6" s="153" t="str">
        <f t="shared" si="7"/>
        <v/>
      </c>
      <c r="BT6" s="153"/>
      <c r="BU6" s="153" t="str">
        <f t="shared" si="8"/>
        <v/>
      </c>
      <c r="BV6" s="153"/>
      <c r="BW6" s="153" t="str">
        <f t="shared" si="9"/>
        <v/>
      </c>
      <c r="BX6" s="154"/>
      <c r="BY6" s="155"/>
      <c r="BZ6" s="156"/>
      <c r="CA6" s="153" t="str">
        <f t="shared" si="10"/>
        <v/>
      </c>
      <c r="CB6" s="153"/>
      <c r="CC6" s="153" t="str">
        <f t="shared" si="11"/>
        <v/>
      </c>
      <c r="CD6" s="153"/>
      <c r="CE6" s="153" t="str">
        <f t="shared" si="12"/>
        <v/>
      </c>
      <c r="CF6" s="154"/>
      <c r="CG6" s="157"/>
      <c r="CH6" s="157"/>
      <c r="CI6" s="153" t="str">
        <f t="shared" si="13"/>
        <v/>
      </c>
      <c r="CJ6" s="153"/>
      <c r="CK6" s="153" t="str">
        <f t="shared" ref="CK6:CK17" si="17">IF(A6=33,Y6,"")</f>
        <v/>
      </c>
      <c r="CL6" s="153"/>
      <c r="CM6" s="153" t="str">
        <f t="shared" ref="CM6:CM17" si="18">IF(A6=33,AA6,"")</f>
        <v/>
      </c>
      <c r="CN6" s="154"/>
      <c r="CO6" s="157"/>
      <c r="EF6" s="146" t="s">
        <v>63</v>
      </c>
      <c r="EG6" s="146" t="str">
        <f t="shared" ref="EG6:EG41" si="19">CONCATENATE(Q6,EF6,R6,EF6,B6)</f>
        <v xml:space="preserve">Le site internet ne permet pas de valider la rubrique Outil de communication.
</v>
      </c>
    </row>
    <row r="7" spans="2:137" s="136" customFormat="1" ht="36" customHeight="1" x14ac:dyDescent="0.25">
      <c r="B7" s="109" t="s">
        <v>68</v>
      </c>
      <c r="C7" s="405" t="s">
        <v>30</v>
      </c>
      <c r="D7" s="130" t="s">
        <v>48</v>
      </c>
      <c r="E7" s="109"/>
      <c r="F7" s="109">
        <f>VLOOKUP(H7,Feuil1!A$1:B$5,2,0)</f>
        <v>0.1</v>
      </c>
      <c r="G7" s="109">
        <f>IF(H7="Information et Communication",1,IF(H7="Savoir-faire Savoir-être",2,IF(H7="Confort et hygiène",3,IF(H7="Qualité de la prestation",5,IF(H7="Développement Durable",4)))))</f>
        <v>1</v>
      </c>
      <c r="H7" s="271" t="s">
        <v>59</v>
      </c>
      <c r="I7" s="137" t="s">
        <v>70</v>
      </c>
      <c r="J7" s="138">
        <v>3</v>
      </c>
      <c r="K7" s="138">
        <f>IF(J7&lt;&gt;"",MAX(K$1:K6)+1,"")</f>
        <v>4</v>
      </c>
      <c r="L7" s="475" t="s">
        <v>65</v>
      </c>
      <c r="M7" s="476">
        <v>1</v>
      </c>
      <c r="N7" s="477" t="s">
        <v>0</v>
      </c>
      <c r="O7" s="478"/>
      <c r="P7" s="479" t="str">
        <f>IF(ISERROR(SEARCH("Pas de NM possible",Q7)),"","oui")</f>
        <v/>
      </c>
      <c r="Q7" s="475"/>
      <c r="R7" s="475" t="s">
        <v>62</v>
      </c>
      <c r="S7" s="139"/>
      <c r="U7" s="140">
        <f>M7</f>
        <v>1</v>
      </c>
      <c r="V7" s="140">
        <f>IF(N7="OUI",1,IF(N7="NON",0,IF(N7="Non Mesuré","",0)))</f>
        <v>1</v>
      </c>
      <c r="W7" s="140">
        <f>IF(N7&lt;&gt;"Non Mesuré",U7*V7,"")</f>
        <v>1</v>
      </c>
      <c r="X7" s="140"/>
      <c r="Y7" s="140">
        <f>IF(N7="Non Mesuré",U7,0)</f>
        <v>0</v>
      </c>
      <c r="Z7" s="140"/>
      <c r="AA7" s="140">
        <f>U7-Y7</f>
        <v>1</v>
      </c>
      <c r="AB7" s="140"/>
      <c r="AC7" s="147"/>
      <c r="AD7" s="141"/>
      <c r="AE7" s="142">
        <f>IF(G7=1,W7,"")</f>
        <v>1</v>
      </c>
      <c r="AF7" s="142"/>
      <c r="AG7" s="142">
        <f>IF(G7=1,Y7,"")</f>
        <v>0</v>
      </c>
      <c r="AH7" s="142"/>
      <c r="AI7" s="142">
        <f>IF(G7=1,AA7,"")</f>
        <v>1</v>
      </c>
      <c r="AJ7" s="143"/>
      <c r="AK7" s="144"/>
      <c r="AL7" s="142"/>
      <c r="AM7" s="142" t="str">
        <f>IF(G7=2,W7,"")</f>
        <v/>
      </c>
      <c r="AN7" s="142"/>
      <c r="AO7" s="142" t="str">
        <f>IF(G7=2,Y7,"")</f>
        <v/>
      </c>
      <c r="AP7" s="142"/>
      <c r="AQ7" s="142" t="str">
        <f>IF(G7=2,AA7,"")</f>
        <v/>
      </c>
      <c r="AR7" s="143"/>
      <c r="AS7" s="144"/>
      <c r="AT7" s="142"/>
      <c r="AU7" s="142" t="str">
        <f>IF(G7=3,W7,"")</f>
        <v/>
      </c>
      <c r="AV7" s="142"/>
      <c r="AW7" s="142" t="str">
        <f>IF(G7=3,Y7,"")</f>
        <v/>
      </c>
      <c r="AX7" s="142"/>
      <c r="AY7" s="142" t="str">
        <f>IF(G7=3,AA7,"")</f>
        <v/>
      </c>
      <c r="AZ7" s="143"/>
      <c r="BA7" s="144"/>
      <c r="BB7" s="142"/>
      <c r="BC7" s="142" t="str">
        <f>IF(G7=4,W7,"")</f>
        <v/>
      </c>
      <c r="BD7" s="142"/>
      <c r="BE7" s="142" t="str">
        <f>IF(G7=4,Y7,"")</f>
        <v/>
      </c>
      <c r="BF7" s="142"/>
      <c r="BG7" s="142" t="str">
        <f>IF(G7=4,AA7,"")</f>
        <v/>
      </c>
      <c r="BH7" s="143"/>
      <c r="BI7" s="144"/>
      <c r="BJ7" s="140"/>
      <c r="BK7" s="142" t="str">
        <f>IF(G7=5,W7,"")</f>
        <v/>
      </c>
      <c r="BL7" s="142"/>
      <c r="BM7" s="142" t="str">
        <f>IF(G7=5,Y7,"")</f>
        <v/>
      </c>
      <c r="BN7" s="142"/>
      <c r="BO7" s="142" t="str">
        <f>IF(G7=5,AA7,"")</f>
        <v/>
      </c>
      <c r="BP7" s="143"/>
      <c r="BQ7" s="144"/>
      <c r="BR7" s="140"/>
      <c r="BS7" s="142" t="str">
        <f>IF(A7=31,W7,"")</f>
        <v/>
      </c>
      <c r="BT7" s="142"/>
      <c r="BU7" s="142" t="str">
        <f>IF(A7=31,Y7,"")</f>
        <v/>
      </c>
      <c r="BV7" s="142"/>
      <c r="BW7" s="142" t="str">
        <f>IF(A7=31,AA7,"")</f>
        <v/>
      </c>
      <c r="BX7" s="143"/>
      <c r="BY7" s="144"/>
      <c r="BZ7" s="145"/>
      <c r="CA7" s="142" t="str">
        <f>IF(A7=32,W7,"")</f>
        <v/>
      </c>
      <c r="CB7" s="142"/>
      <c r="CC7" s="142" t="str">
        <f>IF(A7=32,Y7,"")</f>
        <v/>
      </c>
      <c r="CD7" s="142"/>
      <c r="CE7" s="142" t="str">
        <f>IF(A7=32,AA7,"")</f>
        <v/>
      </c>
      <c r="CF7" s="143"/>
      <c r="CI7" s="142" t="str">
        <f>IF(A7=33,W7,"")</f>
        <v/>
      </c>
      <c r="CJ7" s="142"/>
      <c r="CK7" s="142" t="str">
        <f>IF(A7=33,Y7,"")</f>
        <v/>
      </c>
      <c r="CL7" s="142"/>
      <c r="CM7" s="142" t="str">
        <f>IF(A7=33,AA7,"")</f>
        <v/>
      </c>
      <c r="CN7" s="143"/>
      <c r="EF7" s="146" t="s">
        <v>63</v>
      </c>
      <c r="EG7" s="146" t="str">
        <f>CONCATENATE(Q7,EF7,R7,EF7,B7)</f>
        <v xml:space="preserve">
Contrôle documentaire
R</v>
      </c>
    </row>
    <row r="8" spans="2:137" s="136" customFormat="1" ht="90.75" customHeight="1" x14ac:dyDescent="0.25">
      <c r="B8" s="109" t="s">
        <v>68</v>
      </c>
      <c r="C8" s="405" t="s">
        <v>30</v>
      </c>
      <c r="D8" s="130" t="s">
        <v>69</v>
      </c>
      <c r="E8" s="109"/>
      <c r="F8" s="109">
        <f>VLOOKUP(H8,Feuil1!A$1:B$5,2,0)</f>
        <v>0.1</v>
      </c>
      <c r="G8" s="109">
        <f t="shared" ref="G8:G17" si="20">IF(H8="Information et Communication",1,IF(H8="Savoir-faire Savoir-être",2,IF(H8="Confort et hygiène",3,IF(H8="Qualité de la prestation",5,IF(H8="Développement Durable",4)))))</f>
        <v>1</v>
      </c>
      <c r="H8" s="271" t="s">
        <v>59</v>
      </c>
      <c r="I8" s="137" t="s">
        <v>70</v>
      </c>
      <c r="J8" s="138">
        <v>3</v>
      </c>
      <c r="K8" s="138">
        <f>IF(J8&lt;&gt;"",MAX(K$1:K7)+1,"")</f>
        <v>5</v>
      </c>
      <c r="L8" s="362" t="s">
        <v>71</v>
      </c>
      <c r="M8" s="471">
        <v>3</v>
      </c>
      <c r="N8" s="472" t="s">
        <v>0</v>
      </c>
      <c r="O8" s="473"/>
      <c r="P8" s="474" t="str">
        <f t="shared" si="0"/>
        <v>oui</v>
      </c>
      <c r="Q8" s="362" t="s">
        <v>954</v>
      </c>
      <c r="R8" s="362" t="s">
        <v>72</v>
      </c>
      <c r="S8" s="139"/>
      <c r="U8" s="140">
        <f t="shared" ref="U8:U17" si="21">M8</f>
        <v>3</v>
      </c>
      <c r="V8" s="140">
        <f>IF(N8="OUI",1,IF(N8="NON",0,IF(N8="Non Mesuré","",0)))</f>
        <v>1</v>
      </c>
      <c r="W8" s="140">
        <f t="shared" ref="W8:W17" si="22">IF(N8&lt;&gt;"Non Mesuré",U8*V8,"")</f>
        <v>3</v>
      </c>
      <c r="X8" s="140"/>
      <c r="Y8" s="140">
        <f t="shared" ref="Y8:Y17" si="23">IF(N8="Non Mesuré",U8,0)</f>
        <v>0</v>
      </c>
      <c r="Z8" s="140"/>
      <c r="AA8" s="140">
        <f t="shared" ref="AA8:AA17" si="24">U8-Y8</f>
        <v>3</v>
      </c>
      <c r="AB8" s="140"/>
      <c r="AC8" s="147"/>
      <c r="AD8" s="141"/>
      <c r="AE8" s="142">
        <f t="shared" si="1"/>
        <v>3</v>
      </c>
      <c r="AF8" s="142"/>
      <c r="AG8" s="142">
        <f t="shared" si="2"/>
        <v>0</v>
      </c>
      <c r="AH8" s="142"/>
      <c r="AI8" s="142">
        <f t="shared" si="3"/>
        <v>3</v>
      </c>
      <c r="AJ8" s="143"/>
      <c r="AK8" s="144"/>
      <c r="AL8" s="142"/>
      <c r="AM8" s="142" t="str">
        <f t="shared" si="4"/>
        <v/>
      </c>
      <c r="AN8" s="142"/>
      <c r="AO8" s="142" t="str">
        <f t="shared" si="5"/>
        <v/>
      </c>
      <c r="AP8" s="142"/>
      <c r="AQ8" s="142" t="str">
        <f t="shared" si="6"/>
        <v/>
      </c>
      <c r="AR8" s="143"/>
      <c r="AS8" s="144"/>
      <c r="AT8" s="142"/>
      <c r="AU8" s="142" t="str">
        <f t="shared" si="14"/>
        <v/>
      </c>
      <c r="AV8" s="142"/>
      <c r="AW8" s="142" t="str">
        <f t="shared" si="15"/>
        <v/>
      </c>
      <c r="AX8" s="142"/>
      <c r="AY8" s="142" t="str">
        <f t="shared" si="16"/>
        <v/>
      </c>
      <c r="AZ8" s="143"/>
      <c r="BA8" s="144"/>
      <c r="BB8" s="142"/>
      <c r="BC8" s="142" t="str">
        <f t="shared" ref="BC8:BC17" si="25">IF(G8=4,W8,"")</f>
        <v/>
      </c>
      <c r="BD8" s="142"/>
      <c r="BE8" s="142" t="str">
        <f t="shared" ref="BE8:BE17" si="26">IF(G8=4,Y8,"")</f>
        <v/>
      </c>
      <c r="BF8" s="142"/>
      <c r="BG8" s="142" t="str">
        <f t="shared" ref="BG8:BG17" si="27">IF(G8=4,AA8,"")</f>
        <v/>
      </c>
      <c r="BH8" s="143"/>
      <c r="BI8" s="144"/>
      <c r="BJ8" s="140"/>
      <c r="BK8" s="142" t="str">
        <f t="shared" ref="BK8:BK17" si="28">IF(G8=5,W8,"")</f>
        <v/>
      </c>
      <c r="BL8" s="142"/>
      <c r="BM8" s="142" t="str">
        <f t="shared" ref="BM8:BM17" si="29">IF(G8=5,Y8,"")</f>
        <v/>
      </c>
      <c r="BN8" s="142"/>
      <c r="BO8" s="142" t="str">
        <f t="shared" ref="BO8:BO17" si="30">IF(G8=5,AA8,"")</f>
        <v/>
      </c>
      <c r="BP8" s="143"/>
      <c r="BQ8" s="144"/>
      <c r="BR8" s="140"/>
      <c r="BS8" s="142" t="str">
        <f t="shared" si="7"/>
        <v/>
      </c>
      <c r="BT8" s="142"/>
      <c r="BU8" s="142" t="str">
        <f t="shared" si="8"/>
        <v/>
      </c>
      <c r="BV8" s="142"/>
      <c r="BW8" s="142" t="str">
        <f t="shared" si="9"/>
        <v/>
      </c>
      <c r="BX8" s="143"/>
      <c r="BY8" s="144"/>
      <c r="BZ8" s="145"/>
      <c r="CA8" s="142" t="str">
        <f t="shared" si="10"/>
        <v/>
      </c>
      <c r="CB8" s="142"/>
      <c r="CC8" s="142" t="str">
        <f t="shared" si="11"/>
        <v/>
      </c>
      <c r="CD8" s="142"/>
      <c r="CE8" s="142" t="str">
        <f t="shared" si="12"/>
        <v/>
      </c>
      <c r="CF8" s="143"/>
      <c r="CI8" s="142" t="str">
        <f t="shared" si="13"/>
        <v/>
      </c>
      <c r="CJ8" s="142"/>
      <c r="CK8" s="142" t="str">
        <f t="shared" si="17"/>
        <v/>
      </c>
      <c r="CL8" s="142"/>
      <c r="CM8" s="142" t="str">
        <f t="shared" si="18"/>
        <v/>
      </c>
      <c r="CN8" s="143"/>
      <c r="EF8" s="146" t="s">
        <v>63</v>
      </c>
      <c r="EG8" s="146" t="str">
        <f t="shared" si="19"/>
        <v>Pas de NM possible. La matérialisation du support n'est pas obligatoire  (exemples de supports autorisés: applications Smartphone, brochure papier ou téléchargeable, flyer, facebook...). L'établissement doit être à l'initiative de la création de l'outil (par exemple, la présence sur la brochure de l'OT ne valide pas le critère). La présence d'une carte visite permet de valider ce critère.
Constat visuel
R</v>
      </c>
    </row>
    <row r="9" spans="2:137" s="136" customFormat="1" ht="76.5" customHeight="1" x14ac:dyDescent="0.25">
      <c r="B9" s="109" t="s">
        <v>68</v>
      </c>
      <c r="C9" s="405" t="s">
        <v>30</v>
      </c>
      <c r="D9" s="130" t="s">
        <v>66</v>
      </c>
      <c r="E9" s="109" t="s">
        <v>73</v>
      </c>
      <c r="F9" s="109">
        <f>VLOOKUP(H9,Feuil1!A$1:B$5,2,0)</f>
        <v>0.1</v>
      </c>
      <c r="G9" s="109">
        <f t="shared" si="20"/>
        <v>1</v>
      </c>
      <c r="H9" s="271" t="s">
        <v>59</v>
      </c>
      <c r="I9" s="137" t="s">
        <v>70</v>
      </c>
      <c r="J9" s="158">
        <v>3</v>
      </c>
      <c r="K9" s="138">
        <f>IF(J9&lt;&gt;"",MAX(K$1:K8)+1,"")</f>
        <v>6</v>
      </c>
      <c r="L9" s="281" t="s">
        <v>74</v>
      </c>
      <c r="M9" s="290">
        <v>3</v>
      </c>
      <c r="N9" s="283" t="s">
        <v>75</v>
      </c>
      <c r="O9" s="351"/>
      <c r="P9" s="333" t="str">
        <f t="shared" si="0"/>
        <v/>
      </c>
      <c r="Q9" s="281" t="s">
        <v>948</v>
      </c>
      <c r="R9" s="338" t="s">
        <v>72</v>
      </c>
      <c r="S9" s="159"/>
      <c r="U9" s="140">
        <f t="shared" si="21"/>
        <v>3</v>
      </c>
      <c r="V9" s="140">
        <f>IF(N9="Très Satisfaisant",1,IF(N9="Satisfaisant",0.75,IF(N9="Insatisfaisant",0.25,IF(N9="Très Insatisfaisant",0,IF(N9="Non Mesuré","",0)))))</f>
        <v>1</v>
      </c>
      <c r="W9" s="140">
        <f t="shared" si="22"/>
        <v>3</v>
      </c>
      <c r="X9" s="140"/>
      <c r="Y9" s="140">
        <f t="shared" si="23"/>
        <v>0</v>
      </c>
      <c r="Z9" s="140"/>
      <c r="AA9" s="140">
        <f t="shared" si="24"/>
        <v>3</v>
      </c>
      <c r="AB9" s="140"/>
      <c r="AC9" s="147"/>
      <c r="AD9" s="145"/>
      <c r="AE9" s="142">
        <f t="shared" si="1"/>
        <v>3</v>
      </c>
      <c r="AF9" s="142"/>
      <c r="AG9" s="142">
        <f t="shared" si="2"/>
        <v>0</v>
      </c>
      <c r="AH9" s="142"/>
      <c r="AI9" s="142">
        <f t="shared" si="3"/>
        <v>3</v>
      </c>
      <c r="AJ9" s="143"/>
      <c r="AK9" s="144"/>
      <c r="AL9" s="142"/>
      <c r="AM9" s="142" t="str">
        <f t="shared" si="4"/>
        <v/>
      </c>
      <c r="AN9" s="142"/>
      <c r="AO9" s="142" t="str">
        <f t="shared" si="5"/>
        <v/>
      </c>
      <c r="AP9" s="142"/>
      <c r="AQ9" s="142" t="str">
        <f t="shared" si="6"/>
        <v/>
      </c>
      <c r="AR9" s="143"/>
      <c r="AS9" s="144"/>
      <c r="AT9" s="142"/>
      <c r="AU9" s="142" t="str">
        <f t="shared" si="14"/>
        <v/>
      </c>
      <c r="AV9" s="142"/>
      <c r="AW9" s="142" t="str">
        <f t="shared" si="15"/>
        <v/>
      </c>
      <c r="AX9" s="142"/>
      <c r="AY9" s="142" t="str">
        <f t="shared" si="16"/>
        <v/>
      </c>
      <c r="AZ9" s="143"/>
      <c r="BA9" s="144"/>
      <c r="BB9" s="142"/>
      <c r="BC9" s="142" t="str">
        <f t="shared" si="25"/>
        <v/>
      </c>
      <c r="BD9" s="142"/>
      <c r="BE9" s="142" t="str">
        <f t="shared" si="26"/>
        <v/>
      </c>
      <c r="BF9" s="142"/>
      <c r="BG9" s="142" t="str">
        <f t="shared" si="27"/>
        <v/>
      </c>
      <c r="BH9" s="143"/>
      <c r="BI9" s="144"/>
      <c r="BJ9" s="140"/>
      <c r="BK9" s="142" t="str">
        <f t="shared" si="28"/>
        <v/>
      </c>
      <c r="BL9" s="142"/>
      <c r="BM9" s="142" t="str">
        <f t="shared" si="29"/>
        <v/>
      </c>
      <c r="BN9" s="142"/>
      <c r="BO9" s="142" t="str">
        <f t="shared" si="30"/>
        <v/>
      </c>
      <c r="BP9" s="143"/>
      <c r="BQ9" s="144"/>
      <c r="BR9" s="140"/>
      <c r="BS9" s="142" t="str">
        <f t="shared" si="7"/>
        <v/>
      </c>
      <c r="BT9" s="142"/>
      <c r="BU9" s="142" t="str">
        <f t="shared" si="8"/>
        <v/>
      </c>
      <c r="BV9" s="142"/>
      <c r="BW9" s="142" t="str">
        <f t="shared" si="9"/>
        <v/>
      </c>
      <c r="BX9" s="143"/>
      <c r="BY9" s="144"/>
      <c r="BZ9" s="145"/>
      <c r="CA9" s="142" t="str">
        <f t="shared" si="10"/>
        <v/>
      </c>
      <c r="CB9" s="142"/>
      <c r="CC9" s="142" t="str">
        <f t="shared" si="11"/>
        <v/>
      </c>
      <c r="CD9" s="142"/>
      <c r="CE9" s="142" t="str">
        <f t="shared" si="12"/>
        <v/>
      </c>
      <c r="CF9" s="143"/>
      <c r="CI9" s="142" t="str">
        <f t="shared" si="13"/>
        <v/>
      </c>
      <c r="CJ9" s="142"/>
      <c r="CK9" s="142" t="str">
        <f t="shared" si="17"/>
        <v/>
      </c>
      <c r="CL9" s="142"/>
      <c r="CM9" s="142" t="str">
        <f t="shared" si="18"/>
        <v/>
      </c>
      <c r="CN9" s="143"/>
      <c r="EF9" s="146" t="s">
        <v>63</v>
      </c>
      <c r="EG9" s="146" t="str">
        <f t="shared" si="19"/>
        <v>NM si pas de d'outil de communication. Absence de visuels peu qualitatifs, bonne lisibilité des caractères, absence de faute d'orthographe, absence de photocopie, etc. L'outil de communication reflète la structure et donne envie de séjourner. Si carte de visite, point à mesurer.
Constat visuel
R</v>
      </c>
    </row>
    <row r="10" spans="2:137" s="136" customFormat="1" ht="36" customHeight="1" x14ac:dyDescent="0.25">
      <c r="B10" s="109" t="s">
        <v>68</v>
      </c>
      <c r="C10" s="405" t="s">
        <v>30</v>
      </c>
      <c r="D10" s="130" t="s">
        <v>66</v>
      </c>
      <c r="E10" s="109" t="s">
        <v>73</v>
      </c>
      <c r="F10" s="109">
        <f>VLOOKUP(H10,Feuil1!A$1:B$5,2,0)</f>
        <v>0.1</v>
      </c>
      <c r="G10" s="109">
        <f t="shared" si="20"/>
        <v>1</v>
      </c>
      <c r="H10" s="271" t="s">
        <v>59</v>
      </c>
      <c r="I10" s="137" t="s">
        <v>70</v>
      </c>
      <c r="J10" s="158">
        <v>3</v>
      </c>
      <c r="K10" s="138">
        <f>IF(J10&lt;&gt;"",MAX(K$1:K9)+1,"")</f>
        <v>7</v>
      </c>
      <c r="L10" s="281" t="s">
        <v>76</v>
      </c>
      <c r="M10" s="290">
        <v>1</v>
      </c>
      <c r="N10" s="283" t="s">
        <v>0</v>
      </c>
      <c r="O10" s="351"/>
      <c r="P10" s="333" t="str">
        <f t="shared" si="0"/>
        <v/>
      </c>
      <c r="Q10" s="281" t="s">
        <v>949</v>
      </c>
      <c r="R10" s="338" t="s">
        <v>72</v>
      </c>
      <c r="S10" s="159"/>
      <c r="U10" s="140">
        <f t="shared" si="21"/>
        <v>1</v>
      </c>
      <c r="V10" s="140">
        <f t="shared" ref="V10:V17" si="31">IF(N10="OUI",1,IF(N10="NON",0,IF(N10="Non Mesuré","",0)))</f>
        <v>1</v>
      </c>
      <c r="W10" s="140">
        <f t="shared" si="22"/>
        <v>1</v>
      </c>
      <c r="X10" s="140"/>
      <c r="Y10" s="140">
        <f t="shared" si="23"/>
        <v>0</v>
      </c>
      <c r="Z10" s="140"/>
      <c r="AA10" s="140">
        <f t="shared" si="24"/>
        <v>1</v>
      </c>
      <c r="AB10" s="140"/>
      <c r="AC10" s="147"/>
      <c r="AD10" s="145"/>
      <c r="AE10" s="142">
        <f t="shared" si="1"/>
        <v>1</v>
      </c>
      <c r="AF10" s="142"/>
      <c r="AG10" s="142">
        <f t="shared" si="2"/>
        <v>0</v>
      </c>
      <c r="AH10" s="142"/>
      <c r="AI10" s="142">
        <f t="shared" si="3"/>
        <v>1</v>
      </c>
      <c r="AJ10" s="143"/>
      <c r="AK10" s="144"/>
      <c r="AL10" s="142"/>
      <c r="AM10" s="142" t="str">
        <f t="shared" si="4"/>
        <v/>
      </c>
      <c r="AN10" s="142"/>
      <c r="AO10" s="142" t="str">
        <f t="shared" si="5"/>
        <v/>
      </c>
      <c r="AP10" s="142"/>
      <c r="AQ10" s="142" t="str">
        <f t="shared" si="6"/>
        <v/>
      </c>
      <c r="AR10" s="143"/>
      <c r="AS10" s="144"/>
      <c r="AT10" s="142"/>
      <c r="AU10" s="142" t="str">
        <f t="shared" si="14"/>
        <v/>
      </c>
      <c r="AV10" s="142"/>
      <c r="AW10" s="142" t="str">
        <f t="shared" si="15"/>
        <v/>
      </c>
      <c r="AX10" s="142"/>
      <c r="AY10" s="142" t="str">
        <f t="shared" si="16"/>
        <v/>
      </c>
      <c r="AZ10" s="143"/>
      <c r="BA10" s="144"/>
      <c r="BB10" s="142"/>
      <c r="BC10" s="142" t="str">
        <f t="shared" si="25"/>
        <v/>
      </c>
      <c r="BD10" s="142"/>
      <c r="BE10" s="142" t="str">
        <f t="shared" si="26"/>
        <v/>
      </c>
      <c r="BF10" s="142"/>
      <c r="BG10" s="142" t="str">
        <f t="shared" si="27"/>
        <v/>
      </c>
      <c r="BH10" s="143"/>
      <c r="BI10" s="144"/>
      <c r="BJ10" s="140"/>
      <c r="BK10" s="142" t="str">
        <f t="shared" si="28"/>
        <v/>
      </c>
      <c r="BL10" s="142"/>
      <c r="BM10" s="142" t="str">
        <f t="shared" si="29"/>
        <v/>
      </c>
      <c r="BN10" s="142"/>
      <c r="BO10" s="142" t="str">
        <f t="shared" si="30"/>
        <v/>
      </c>
      <c r="BP10" s="143"/>
      <c r="BQ10" s="144"/>
      <c r="BR10" s="140"/>
      <c r="BS10" s="142" t="str">
        <f t="shared" si="7"/>
        <v/>
      </c>
      <c r="BT10" s="142"/>
      <c r="BU10" s="142" t="str">
        <f t="shared" si="8"/>
        <v/>
      </c>
      <c r="BV10" s="142"/>
      <c r="BW10" s="142" t="str">
        <f t="shared" si="9"/>
        <v/>
      </c>
      <c r="BX10" s="143"/>
      <c r="BY10" s="144"/>
      <c r="BZ10" s="145"/>
      <c r="CA10" s="142" t="str">
        <f t="shared" si="10"/>
        <v/>
      </c>
      <c r="CB10" s="142"/>
      <c r="CC10" s="142" t="str">
        <f t="shared" si="11"/>
        <v/>
      </c>
      <c r="CD10" s="142"/>
      <c r="CE10" s="142" t="str">
        <f t="shared" si="12"/>
        <v/>
      </c>
      <c r="CF10" s="143"/>
      <c r="CI10" s="142" t="str">
        <f t="shared" si="13"/>
        <v/>
      </c>
      <c r="CJ10" s="142"/>
      <c r="CK10" s="142" t="str">
        <f t="shared" si="17"/>
        <v/>
      </c>
      <c r="CL10" s="142"/>
      <c r="CM10" s="142" t="str">
        <f t="shared" si="18"/>
        <v/>
      </c>
      <c r="CN10" s="143"/>
      <c r="EF10" s="146" t="s">
        <v>63</v>
      </c>
      <c r="EG10" s="146" t="str">
        <f t="shared" si="19"/>
        <v>NM si pas de d'outil de communication. Les informations délivrées sont conformes à la réalité.
Constat visuel
R</v>
      </c>
    </row>
    <row r="11" spans="2:137" s="136" customFormat="1" ht="36" customHeight="1" x14ac:dyDescent="0.25">
      <c r="B11" s="109" t="s">
        <v>68</v>
      </c>
      <c r="C11" s="405" t="s">
        <v>30</v>
      </c>
      <c r="D11" s="130" t="s">
        <v>66</v>
      </c>
      <c r="E11" s="109" t="s">
        <v>73</v>
      </c>
      <c r="F11" s="109">
        <f>VLOOKUP(H11,Feuil1!A$1:B$5,2,0)</f>
        <v>0.1</v>
      </c>
      <c r="G11" s="109">
        <f t="shared" si="20"/>
        <v>1</v>
      </c>
      <c r="H11" s="271" t="s">
        <v>59</v>
      </c>
      <c r="I11" s="137" t="s">
        <v>70</v>
      </c>
      <c r="J11" s="138">
        <v>3</v>
      </c>
      <c r="K11" s="138">
        <f>IF(J11&lt;&gt;"",MAX(K$1:K10)+1,"")</f>
        <v>8</v>
      </c>
      <c r="L11" s="281" t="s">
        <v>77</v>
      </c>
      <c r="M11" s="290">
        <v>1</v>
      </c>
      <c r="N11" s="283" t="s">
        <v>0</v>
      </c>
      <c r="O11" s="351"/>
      <c r="P11" s="333" t="str">
        <f t="shared" si="0"/>
        <v/>
      </c>
      <c r="Q11" s="281" t="s">
        <v>950</v>
      </c>
      <c r="R11" s="281" t="s">
        <v>72</v>
      </c>
      <c r="S11" s="139"/>
      <c r="U11" s="140">
        <f t="shared" si="21"/>
        <v>1</v>
      </c>
      <c r="V11" s="140">
        <f t="shared" si="31"/>
        <v>1</v>
      </c>
      <c r="W11" s="140">
        <f t="shared" si="22"/>
        <v>1</v>
      </c>
      <c r="X11" s="140"/>
      <c r="Y11" s="140">
        <f t="shared" si="23"/>
        <v>0</v>
      </c>
      <c r="Z11" s="140"/>
      <c r="AA11" s="140">
        <f t="shared" si="24"/>
        <v>1</v>
      </c>
      <c r="AB11" s="140"/>
      <c r="AC11" s="147"/>
      <c r="AD11" s="141"/>
      <c r="AE11" s="142">
        <f t="shared" si="1"/>
        <v>1</v>
      </c>
      <c r="AF11" s="142"/>
      <c r="AG11" s="142">
        <f t="shared" si="2"/>
        <v>0</v>
      </c>
      <c r="AH11" s="142"/>
      <c r="AI11" s="142">
        <f t="shared" si="3"/>
        <v>1</v>
      </c>
      <c r="AJ11" s="143"/>
      <c r="AK11" s="144"/>
      <c r="AL11" s="142"/>
      <c r="AM11" s="142" t="str">
        <f t="shared" si="4"/>
        <v/>
      </c>
      <c r="AN11" s="142"/>
      <c r="AO11" s="142" t="str">
        <f t="shared" si="5"/>
        <v/>
      </c>
      <c r="AP11" s="142"/>
      <c r="AQ11" s="142" t="str">
        <f t="shared" si="6"/>
        <v/>
      </c>
      <c r="AR11" s="143"/>
      <c r="AS11" s="144"/>
      <c r="AT11" s="142"/>
      <c r="AU11" s="142" t="str">
        <f t="shared" si="14"/>
        <v/>
      </c>
      <c r="AV11" s="142"/>
      <c r="AW11" s="142" t="str">
        <f t="shared" si="15"/>
        <v/>
      </c>
      <c r="AX11" s="142"/>
      <c r="AY11" s="142" t="str">
        <f t="shared" si="16"/>
        <v/>
      </c>
      <c r="AZ11" s="143"/>
      <c r="BA11" s="144"/>
      <c r="BB11" s="142"/>
      <c r="BC11" s="142" t="str">
        <f t="shared" si="25"/>
        <v/>
      </c>
      <c r="BD11" s="142"/>
      <c r="BE11" s="142" t="str">
        <f t="shared" si="26"/>
        <v/>
      </c>
      <c r="BF11" s="142"/>
      <c r="BG11" s="142" t="str">
        <f t="shared" si="27"/>
        <v/>
      </c>
      <c r="BH11" s="143"/>
      <c r="BI11" s="144"/>
      <c r="BJ11" s="140"/>
      <c r="BK11" s="142" t="str">
        <f t="shared" si="28"/>
        <v/>
      </c>
      <c r="BL11" s="142"/>
      <c r="BM11" s="142" t="str">
        <f t="shared" si="29"/>
        <v/>
      </c>
      <c r="BN11" s="142"/>
      <c r="BO11" s="142" t="str">
        <f t="shared" si="30"/>
        <v/>
      </c>
      <c r="BP11" s="143"/>
      <c r="BQ11" s="144"/>
      <c r="BR11" s="140"/>
      <c r="BS11" s="142" t="str">
        <f t="shared" si="7"/>
        <v/>
      </c>
      <c r="BT11" s="142"/>
      <c r="BU11" s="142" t="str">
        <f t="shared" si="8"/>
        <v/>
      </c>
      <c r="BV11" s="142"/>
      <c r="BW11" s="142" t="str">
        <f t="shared" si="9"/>
        <v/>
      </c>
      <c r="BX11" s="143"/>
      <c r="BY11" s="144"/>
      <c r="BZ11" s="145"/>
      <c r="CA11" s="142" t="str">
        <f t="shared" si="10"/>
        <v/>
      </c>
      <c r="CB11" s="142"/>
      <c r="CC11" s="142" t="str">
        <f t="shared" si="11"/>
        <v/>
      </c>
      <c r="CD11" s="142"/>
      <c r="CE11" s="142" t="str">
        <f t="shared" si="12"/>
        <v/>
      </c>
      <c r="CF11" s="143"/>
      <c r="CI11" s="142" t="str">
        <f t="shared" si="13"/>
        <v/>
      </c>
      <c r="CJ11" s="142"/>
      <c r="CK11" s="142" t="str">
        <f t="shared" si="17"/>
        <v/>
      </c>
      <c r="CL11" s="142"/>
      <c r="CM11" s="142" t="str">
        <f t="shared" si="18"/>
        <v/>
      </c>
      <c r="CN11" s="143"/>
      <c r="EF11" s="146" t="s">
        <v>63</v>
      </c>
      <c r="EG11" s="146" t="str">
        <f t="shared" si="19"/>
        <v>NM si pas de d'outil de communication. Si carte de visite, point à mesurer.
Constat visuel
R</v>
      </c>
    </row>
    <row r="12" spans="2:137" s="136" customFormat="1" ht="75.75" customHeight="1" x14ac:dyDescent="0.25">
      <c r="B12" s="109" t="s">
        <v>68</v>
      </c>
      <c r="C12" s="405" t="s">
        <v>30</v>
      </c>
      <c r="D12" s="130" t="s">
        <v>66</v>
      </c>
      <c r="E12" s="109" t="s">
        <v>73</v>
      </c>
      <c r="F12" s="109">
        <f>VLOOKUP(H12,Feuil1!A$1:B$5,2,0)</f>
        <v>0.1</v>
      </c>
      <c r="G12" s="109">
        <f t="shared" si="20"/>
        <v>1</v>
      </c>
      <c r="H12" s="271" t="s">
        <v>59</v>
      </c>
      <c r="I12" s="137" t="s">
        <v>70</v>
      </c>
      <c r="J12" s="138">
        <v>3</v>
      </c>
      <c r="K12" s="138">
        <f>IF(J12&lt;&gt;"",MAX(K$1:K11)+1,"")</f>
        <v>9</v>
      </c>
      <c r="L12" s="281" t="s">
        <v>854</v>
      </c>
      <c r="M12" s="290">
        <v>1</v>
      </c>
      <c r="N12" s="283" t="s">
        <v>0</v>
      </c>
      <c r="O12" s="351"/>
      <c r="P12" s="333" t="str">
        <f t="shared" si="0"/>
        <v/>
      </c>
      <c r="Q12" s="281" t="s">
        <v>951</v>
      </c>
      <c r="R12" s="281" t="s">
        <v>72</v>
      </c>
      <c r="S12" s="139"/>
      <c r="U12" s="140">
        <f t="shared" si="21"/>
        <v>1</v>
      </c>
      <c r="V12" s="140">
        <f t="shared" si="31"/>
        <v>1</v>
      </c>
      <c r="W12" s="140">
        <f t="shared" si="22"/>
        <v>1</v>
      </c>
      <c r="X12" s="140"/>
      <c r="Y12" s="140">
        <f t="shared" si="23"/>
        <v>0</v>
      </c>
      <c r="Z12" s="140"/>
      <c r="AA12" s="140">
        <f t="shared" si="24"/>
        <v>1</v>
      </c>
      <c r="AB12" s="140"/>
      <c r="AC12" s="147"/>
      <c r="AD12" s="141"/>
      <c r="AE12" s="142">
        <f t="shared" si="1"/>
        <v>1</v>
      </c>
      <c r="AF12" s="142"/>
      <c r="AG12" s="142">
        <f t="shared" si="2"/>
        <v>0</v>
      </c>
      <c r="AH12" s="142"/>
      <c r="AI12" s="142">
        <f t="shared" si="3"/>
        <v>1</v>
      </c>
      <c r="AJ12" s="143"/>
      <c r="AK12" s="144"/>
      <c r="AL12" s="142"/>
      <c r="AM12" s="142" t="str">
        <f t="shared" si="4"/>
        <v/>
      </c>
      <c r="AN12" s="142"/>
      <c r="AO12" s="142" t="str">
        <f t="shared" si="5"/>
        <v/>
      </c>
      <c r="AP12" s="142"/>
      <c r="AQ12" s="142" t="str">
        <f t="shared" si="6"/>
        <v/>
      </c>
      <c r="AR12" s="143"/>
      <c r="AS12" s="144"/>
      <c r="AT12" s="142"/>
      <c r="AU12" s="142" t="str">
        <f t="shared" si="14"/>
        <v/>
      </c>
      <c r="AV12" s="142"/>
      <c r="AW12" s="142" t="str">
        <f t="shared" si="15"/>
        <v/>
      </c>
      <c r="AX12" s="142"/>
      <c r="AY12" s="142" t="str">
        <f t="shared" si="16"/>
        <v/>
      </c>
      <c r="AZ12" s="143"/>
      <c r="BA12" s="144"/>
      <c r="BB12" s="142"/>
      <c r="BC12" s="142" t="str">
        <f t="shared" si="25"/>
        <v/>
      </c>
      <c r="BD12" s="142"/>
      <c r="BE12" s="142" t="str">
        <f t="shared" si="26"/>
        <v/>
      </c>
      <c r="BF12" s="142"/>
      <c r="BG12" s="142" t="str">
        <f t="shared" si="27"/>
        <v/>
      </c>
      <c r="BH12" s="143"/>
      <c r="BI12" s="144"/>
      <c r="BJ12" s="140"/>
      <c r="BK12" s="142" t="str">
        <f t="shared" si="28"/>
        <v/>
      </c>
      <c r="BL12" s="142"/>
      <c r="BM12" s="142" t="str">
        <f t="shared" si="29"/>
        <v/>
      </c>
      <c r="BN12" s="142"/>
      <c r="BO12" s="142" t="str">
        <f t="shared" si="30"/>
        <v/>
      </c>
      <c r="BP12" s="143"/>
      <c r="BQ12" s="144"/>
      <c r="BR12" s="140"/>
      <c r="BS12" s="142" t="str">
        <f t="shared" si="7"/>
        <v/>
      </c>
      <c r="BT12" s="142"/>
      <c r="BU12" s="142" t="str">
        <f t="shared" si="8"/>
        <v/>
      </c>
      <c r="BV12" s="142"/>
      <c r="BW12" s="142" t="str">
        <f t="shared" si="9"/>
        <v/>
      </c>
      <c r="BX12" s="143"/>
      <c r="BY12" s="144"/>
      <c r="BZ12" s="145"/>
      <c r="CA12" s="142" t="str">
        <f t="shared" si="10"/>
        <v/>
      </c>
      <c r="CB12" s="142"/>
      <c r="CC12" s="142" t="str">
        <f t="shared" si="11"/>
        <v/>
      </c>
      <c r="CD12" s="142"/>
      <c r="CE12" s="142" t="str">
        <f t="shared" si="12"/>
        <v/>
      </c>
      <c r="CF12" s="143"/>
      <c r="CI12" s="142" t="str">
        <f t="shared" si="13"/>
        <v/>
      </c>
      <c r="CJ12" s="142"/>
      <c r="CK12" s="142" t="str">
        <f t="shared" si="17"/>
        <v/>
      </c>
      <c r="CL12" s="142"/>
      <c r="CM12" s="142" t="str">
        <f t="shared" si="18"/>
        <v/>
      </c>
      <c r="CN12" s="143"/>
      <c r="EF12" s="146" t="s">
        <v>63</v>
      </c>
      <c r="EG12" s="146" t="str">
        <f t="shared" si="19"/>
        <v>NM si pas de d'outil de communication. Le site internet ne permet pas de valider ce critère. Tolérance sur les tarifs si présence sur internet ou feuillet volant joint à la brochure. Si l'établissement est labellisé Tourisme &amp; Handicap, Monument historique ,  la mention est présente. 
Constat visuel
R</v>
      </c>
    </row>
    <row r="13" spans="2:137" s="136" customFormat="1" ht="36" customHeight="1" x14ac:dyDescent="0.25">
      <c r="B13" s="109" t="s">
        <v>68</v>
      </c>
      <c r="C13" s="405" t="s">
        <v>30</v>
      </c>
      <c r="D13" s="130" t="s">
        <v>66</v>
      </c>
      <c r="E13" s="109" t="s">
        <v>73</v>
      </c>
      <c r="F13" s="109">
        <f>VLOOKUP(H13,Feuil1!A$1:B$5,2,0)</f>
        <v>0.1</v>
      </c>
      <c r="G13" s="109">
        <f t="shared" si="20"/>
        <v>1</v>
      </c>
      <c r="H13" s="271" t="s">
        <v>59</v>
      </c>
      <c r="I13" s="137" t="s">
        <v>70</v>
      </c>
      <c r="J13" s="138">
        <v>3</v>
      </c>
      <c r="K13" s="138">
        <f>IF(J13&lt;&gt;"",MAX(K$1:K12)+1,"")</f>
        <v>10</v>
      </c>
      <c r="L13" s="281" t="s">
        <v>78</v>
      </c>
      <c r="M13" s="290">
        <v>1</v>
      </c>
      <c r="N13" s="283" t="s">
        <v>0</v>
      </c>
      <c r="O13" s="351"/>
      <c r="P13" s="333" t="str">
        <f t="shared" si="0"/>
        <v/>
      </c>
      <c r="Q13" s="281" t="s">
        <v>952</v>
      </c>
      <c r="R13" s="281" t="s">
        <v>72</v>
      </c>
      <c r="S13" s="139"/>
      <c r="U13" s="140">
        <f t="shared" si="21"/>
        <v>1</v>
      </c>
      <c r="V13" s="140">
        <f t="shared" si="31"/>
        <v>1</v>
      </c>
      <c r="W13" s="140">
        <f t="shared" si="22"/>
        <v>1</v>
      </c>
      <c r="X13" s="140"/>
      <c r="Y13" s="140">
        <f t="shared" si="23"/>
        <v>0</v>
      </c>
      <c r="Z13" s="140"/>
      <c r="AA13" s="140">
        <f t="shared" si="24"/>
        <v>1</v>
      </c>
      <c r="AB13" s="140"/>
      <c r="AC13" s="147"/>
      <c r="AD13" s="141"/>
      <c r="AE13" s="142">
        <f t="shared" si="1"/>
        <v>1</v>
      </c>
      <c r="AF13" s="142"/>
      <c r="AG13" s="142">
        <f t="shared" si="2"/>
        <v>0</v>
      </c>
      <c r="AH13" s="142"/>
      <c r="AI13" s="142">
        <f t="shared" si="3"/>
        <v>1</v>
      </c>
      <c r="AJ13" s="143"/>
      <c r="AK13" s="144"/>
      <c r="AL13" s="142"/>
      <c r="AM13" s="142" t="str">
        <f t="shared" si="4"/>
        <v/>
      </c>
      <c r="AN13" s="142"/>
      <c r="AO13" s="142" t="str">
        <f t="shared" si="5"/>
        <v/>
      </c>
      <c r="AP13" s="142"/>
      <c r="AQ13" s="142" t="str">
        <f t="shared" si="6"/>
        <v/>
      </c>
      <c r="AR13" s="143"/>
      <c r="AS13" s="144"/>
      <c r="AT13" s="142"/>
      <c r="AU13" s="142" t="str">
        <f t="shared" si="14"/>
        <v/>
      </c>
      <c r="AV13" s="142"/>
      <c r="AW13" s="142" t="str">
        <f t="shared" si="15"/>
        <v/>
      </c>
      <c r="AX13" s="142"/>
      <c r="AY13" s="142" t="str">
        <f t="shared" si="16"/>
        <v/>
      </c>
      <c r="AZ13" s="143"/>
      <c r="BA13" s="144"/>
      <c r="BB13" s="142"/>
      <c r="BC13" s="142" t="str">
        <f t="shared" si="25"/>
        <v/>
      </c>
      <c r="BD13" s="142"/>
      <c r="BE13" s="142" t="str">
        <f t="shared" si="26"/>
        <v/>
      </c>
      <c r="BF13" s="142"/>
      <c r="BG13" s="142" t="str">
        <f t="shared" si="27"/>
        <v/>
      </c>
      <c r="BH13" s="143"/>
      <c r="BI13" s="144"/>
      <c r="BJ13" s="140"/>
      <c r="BK13" s="142" t="str">
        <f t="shared" si="28"/>
        <v/>
      </c>
      <c r="BL13" s="142"/>
      <c r="BM13" s="142" t="str">
        <f t="shared" si="29"/>
        <v/>
      </c>
      <c r="BN13" s="142"/>
      <c r="BO13" s="142" t="str">
        <f t="shared" si="30"/>
        <v/>
      </c>
      <c r="BP13" s="143"/>
      <c r="BQ13" s="144"/>
      <c r="BR13" s="140"/>
      <c r="BS13" s="142" t="str">
        <f t="shared" si="7"/>
        <v/>
      </c>
      <c r="BT13" s="142"/>
      <c r="BU13" s="142" t="str">
        <f t="shared" si="8"/>
        <v/>
      </c>
      <c r="BV13" s="142"/>
      <c r="BW13" s="142" t="str">
        <f t="shared" si="9"/>
        <v/>
      </c>
      <c r="BX13" s="143"/>
      <c r="BY13" s="144"/>
      <c r="BZ13" s="145"/>
      <c r="CA13" s="142" t="str">
        <f t="shared" si="10"/>
        <v/>
      </c>
      <c r="CB13" s="142"/>
      <c r="CC13" s="142" t="str">
        <f t="shared" si="11"/>
        <v/>
      </c>
      <c r="CD13" s="142"/>
      <c r="CE13" s="142" t="str">
        <f t="shared" si="12"/>
        <v/>
      </c>
      <c r="CF13" s="143"/>
      <c r="CI13" s="142" t="str">
        <f t="shared" si="13"/>
        <v/>
      </c>
      <c r="CJ13" s="142"/>
      <c r="CK13" s="142" t="str">
        <f t="shared" si="17"/>
        <v/>
      </c>
      <c r="CL13" s="142"/>
      <c r="CM13" s="142" t="str">
        <f t="shared" si="18"/>
        <v/>
      </c>
      <c r="CN13" s="143"/>
      <c r="EF13" s="146" t="s">
        <v>63</v>
      </c>
      <c r="EG13" s="146" t="str">
        <f t="shared" si="19"/>
        <v>NM si pas de d'outil de communication. Si absence de parking, indication sur les possibilités de stationnement à proximité. 
Constat visuel
R</v>
      </c>
    </row>
    <row r="14" spans="2:137" s="136" customFormat="1" ht="36" customHeight="1" x14ac:dyDescent="0.25">
      <c r="B14" s="109" t="s">
        <v>68</v>
      </c>
      <c r="C14" s="405" t="s">
        <v>30</v>
      </c>
      <c r="D14" s="130" t="s">
        <v>66</v>
      </c>
      <c r="E14" s="109" t="s">
        <v>73</v>
      </c>
      <c r="F14" s="109">
        <f>VLOOKUP(H14,Feuil1!A$1:B$5,2,0)</f>
        <v>0.1</v>
      </c>
      <c r="G14" s="109">
        <f t="shared" si="20"/>
        <v>1</v>
      </c>
      <c r="H14" s="271" t="s">
        <v>59</v>
      </c>
      <c r="I14" s="137" t="s">
        <v>70</v>
      </c>
      <c r="J14" s="138">
        <v>3</v>
      </c>
      <c r="K14" s="138">
        <f>IF(J14&lt;&gt;"",MAX(K$1:K13)+1,"")</f>
        <v>11</v>
      </c>
      <c r="L14" s="281" t="s">
        <v>79</v>
      </c>
      <c r="M14" s="290">
        <v>1</v>
      </c>
      <c r="N14" s="283" t="s">
        <v>0</v>
      </c>
      <c r="O14" s="351"/>
      <c r="P14" s="333" t="str">
        <f t="shared" si="0"/>
        <v/>
      </c>
      <c r="Q14" s="281" t="s">
        <v>953</v>
      </c>
      <c r="R14" s="281" t="s">
        <v>72</v>
      </c>
      <c r="S14" s="139"/>
      <c r="U14" s="140">
        <f t="shared" si="21"/>
        <v>1</v>
      </c>
      <c r="V14" s="140">
        <f t="shared" si="31"/>
        <v>1</v>
      </c>
      <c r="W14" s="140">
        <f t="shared" si="22"/>
        <v>1</v>
      </c>
      <c r="X14" s="140"/>
      <c r="Y14" s="140">
        <f t="shared" si="23"/>
        <v>0</v>
      </c>
      <c r="Z14" s="140"/>
      <c r="AA14" s="140">
        <f t="shared" si="24"/>
        <v>1</v>
      </c>
      <c r="AB14" s="140"/>
      <c r="AC14" s="147"/>
      <c r="AD14" s="141"/>
      <c r="AE14" s="142">
        <f t="shared" si="1"/>
        <v>1</v>
      </c>
      <c r="AF14" s="142"/>
      <c r="AG14" s="142">
        <f t="shared" si="2"/>
        <v>0</v>
      </c>
      <c r="AH14" s="142"/>
      <c r="AI14" s="142">
        <f t="shared" si="3"/>
        <v>1</v>
      </c>
      <c r="AJ14" s="143"/>
      <c r="AK14" s="144"/>
      <c r="AL14" s="142"/>
      <c r="AM14" s="142" t="str">
        <f t="shared" si="4"/>
        <v/>
      </c>
      <c r="AN14" s="142"/>
      <c r="AO14" s="142" t="str">
        <f t="shared" si="5"/>
        <v/>
      </c>
      <c r="AP14" s="142"/>
      <c r="AQ14" s="142" t="str">
        <f t="shared" si="6"/>
        <v/>
      </c>
      <c r="AR14" s="143"/>
      <c r="AS14" s="144"/>
      <c r="AT14" s="142"/>
      <c r="AU14" s="142" t="str">
        <f t="shared" si="14"/>
        <v/>
      </c>
      <c r="AV14" s="142"/>
      <c r="AW14" s="142" t="str">
        <f t="shared" si="15"/>
        <v/>
      </c>
      <c r="AX14" s="142"/>
      <c r="AY14" s="142" t="str">
        <f t="shared" si="16"/>
        <v/>
      </c>
      <c r="AZ14" s="143"/>
      <c r="BA14" s="144"/>
      <c r="BB14" s="142"/>
      <c r="BC14" s="142" t="str">
        <f t="shared" si="25"/>
        <v/>
      </c>
      <c r="BD14" s="142"/>
      <c r="BE14" s="142" t="str">
        <f t="shared" si="26"/>
        <v/>
      </c>
      <c r="BF14" s="142"/>
      <c r="BG14" s="142" t="str">
        <f t="shared" si="27"/>
        <v/>
      </c>
      <c r="BH14" s="143"/>
      <c r="BI14" s="144"/>
      <c r="BJ14" s="140"/>
      <c r="BK14" s="142" t="str">
        <f t="shared" si="28"/>
        <v/>
      </c>
      <c r="BL14" s="142"/>
      <c r="BM14" s="142" t="str">
        <f t="shared" si="29"/>
        <v/>
      </c>
      <c r="BN14" s="142"/>
      <c r="BO14" s="142" t="str">
        <f t="shared" si="30"/>
        <v/>
      </c>
      <c r="BP14" s="143"/>
      <c r="BQ14" s="144"/>
      <c r="BR14" s="140"/>
      <c r="BS14" s="142" t="str">
        <f t="shared" si="7"/>
        <v/>
      </c>
      <c r="BT14" s="142"/>
      <c r="BU14" s="142" t="str">
        <f t="shared" si="8"/>
        <v/>
      </c>
      <c r="BV14" s="142"/>
      <c r="BW14" s="142" t="str">
        <f t="shared" si="9"/>
        <v/>
      </c>
      <c r="BX14" s="143"/>
      <c r="BY14" s="144"/>
      <c r="BZ14" s="145"/>
      <c r="CA14" s="142" t="str">
        <f t="shared" si="10"/>
        <v/>
      </c>
      <c r="CB14" s="142"/>
      <c r="CC14" s="142" t="str">
        <f t="shared" si="11"/>
        <v/>
      </c>
      <c r="CD14" s="142"/>
      <c r="CE14" s="142" t="str">
        <f t="shared" si="12"/>
        <v/>
      </c>
      <c r="CF14" s="143"/>
      <c r="CI14" s="142" t="str">
        <f t="shared" si="13"/>
        <v/>
      </c>
      <c r="CJ14" s="142"/>
      <c r="CK14" s="142" t="str">
        <f t="shared" si="17"/>
        <v/>
      </c>
      <c r="CL14" s="142"/>
      <c r="CM14" s="142" t="str">
        <f t="shared" si="18"/>
        <v/>
      </c>
      <c r="CN14" s="143"/>
      <c r="EF14" s="146" t="s">
        <v>63</v>
      </c>
      <c r="EG14" s="146" t="str">
        <f t="shared" si="19"/>
        <v>NM si pas de d'outil de communication. Tarifs, nouveau classement, périodes d'ouverture, etc.
Constat visuel
R</v>
      </c>
    </row>
    <row r="15" spans="2:137" s="136" customFormat="1" ht="30.95" customHeight="1" x14ac:dyDescent="0.25">
      <c r="B15" s="109" t="s">
        <v>68</v>
      </c>
      <c r="C15" s="405" t="s">
        <v>30</v>
      </c>
      <c r="D15" s="130" t="s">
        <v>66</v>
      </c>
      <c r="E15" s="109" t="s">
        <v>73</v>
      </c>
      <c r="F15" s="109">
        <f>VLOOKUP(H15,Feuil1!A$1:B$5,2,0)</f>
        <v>0.1</v>
      </c>
      <c r="G15" s="109">
        <f t="shared" si="20"/>
        <v>1</v>
      </c>
      <c r="H15" s="271" t="s">
        <v>59</v>
      </c>
      <c r="I15" s="137" t="s">
        <v>80</v>
      </c>
      <c r="J15" s="138">
        <v>97</v>
      </c>
      <c r="K15" s="138">
        <f>IF(J15&lt;&gt;"",MAX(K$1:K14)+1,"")</f>
        <v>12</v>
      </c>
      <c r="L15" s="281" t="s">
        <v>81</v>
      </c>
      <c r="M15" s="290">
        <v>3</v>
      </c>
      <c r="N15" s="283" t="s">
        <v>0</v>
      </c>
      <c r="O15" s="351"/>
      <c r="P15" s="333" t="str">
        <f t="shared" si="0"/>
        <v/>
      </c>
      <c r="Q15" s="281" t="s">
        <v>939</v>
      </c>
      <c r="R15" s="281" t="s">
        <v>72</v>
      </c>
      <c r="S15" s="139"/>
      <c r="U15" s="140">
        <f t="shared" si="21"/>
        <v>3</v>
      </c>
      <c r="V15" s="140">
        <f t="shared" si="31"/>
        <v>1</v>
      </c>
      <c r="W15" s="140">
        <f t="shared" si="22"/>
        <v>3</v>
      </c>
      <c r="X15" s="140"/>
      <c r="Y15" s="140">
        <f t="shared" si="23"/>
        <v>0</v>
      </c>
      <c r="Z15" s="140"/>
      <c r="AA15" s="140">
        <f t="shared" si="24"/>
        <v>3</v>
      </c>
      <c r="AB15" s="140"/>
      <c r="AC15" s="147"/>
      <c r="AD15" s="141"/>
      <c r="AE15" s="142">
        <f t="shared" si="1"/>
        <v>3</v>
      </c>
      <c r="AF15" s="142"/>
      <c r="AG15" s="142">
        <f t="shared" si="2"/>
        <v>0</v>
      </c>
      <c r="AH15" s="142"/>
      <c r="AI15" s="142">
        <f t="shared" si="3"/>
        <v>3</v>
      </c>
      <c r="AJ15" s="143"/>
      <c r="AK15" s="144"/>
      <c r="AL15" s="142"/>
      <c r="AM15" s="142" t="str">
        <f t="shared" si="4"/>
        <v/>
      </c>
      <c r="AN15" s="142"/>
      <c r="AO15" s="142" t="str">
        <f t="shared" si="5"/>
        <v/>
      </c>
      <c r="AP15" s="142"/>
      <c r="AQ15" s="142" t="str">
        <f t="shared" si="6"/>
        <v/>
      </c>
      <c r="AR15" s="143"/>
      <c r="AS15" s="144"/>
      <c r="AT15" s="142"/>
      <c r="AU15" s="142" t="str">
        <f t="shared" si="14"/>
        <v/>
      </c>
      <c r="AV15" s="142"/>
      <c r="AW15" s="142" t="str">
        <f t="shared" si="15"/>
        <v/>
      </c>
      <c r="AX15" s="142"/>
      <c r="AY15" s="142" t="str">
        <f t="shared" si="16"/>
        <v/>
      </c>
      <c r="AZ15" s="143"/>
      <c r="BA15" s="144"/>
      <c r="BB15" s="142"/>
      <c r="BC15" s="142" t="str">
        <f t="shared" si="25"/>
        <v/>
      </c>
      <c r="BD15" s="142"/>
      <c r="BE15" s="142" t="str">
        <f t="shared" si="26"/>
        <v/>
      </c>
      <c r="BF15" s="142"/>
      <c r="BG15" s="142" t="str">
        <f t="shared" si="27"/>
        <v/>
      </c>
      <c r="BH15" s="143"/>
      <c r="BI15" s="144"/>
      <c r="BJ15" s="140"/>
      <c r="BK15" s="142" t="str">
        <f t="shared" si="28"/>
        <v/>
      </c>
      <c r="BL15" s="142"/>
      <c r="BM15" s="142" t="str">
        <f t="shared" si="29"/>
        <v/>
      </c>
      <c r="BN15" s="142"/>
      <c r="BO15" s="142" t="str">
        <f t="shared" si="30"/>
        <v/>
      </c>
      <c r="BP15" s="143"/>
      <c r="BQ15" s="144"/>
      <c r="BR15" s="140"/>
      <c r="BS15" s="142" t="str">
        <f t="shared" si="7"/>
        <v/>
      </c>
      <c r="BT15" s="142"/>
      <c r="BU15" s="142" t="str">
        <f t="shared" si="8"/>
        <v/>
      </c>
      <c r="BV15" s="142"/>
      <c r="BW15" s="142" t="str">
        <f t="shared" si="9"/>
        <v/>
      </c>
      <c r="BX15" s="143"/>
      <c r="BY15" s="144"/>
      <c r="BZ15" s="145"/>
      <c r="CA15" s="142" t="str">
        <f t="shared" si="10"/>
        <v/>
      </c>
      <c r="CB15" s="142"/>
      <c r="CC15" s="142" t="str">
        <f t="shared" si="11"/>
        <v/>
      </c>
      <c r="CD15" s="142"/>
      <c r="CE15" s="142" t="str">
        <f t="shared" si="12"/>
        <v/>
      </c>
      <c r="CF15" s="143"/>
      <c r="CI15" s="142" t="str">
        <f t="shared" si="13"/>
        <v/>
      </c>
      <c r="CJ15" s="142"/>
      <c r="CK15" s="142" t="str">
        <f t="shared" si="17"/>
        <v/>
      </c>
      <c r="CL15" s="142"/>
      <c r="CM15" s="142" t="str">
        <f t="shared" si="18"/>
        <v/>
      </c>
      <c r="CN15" s="143"/>
      <c r="EF15" s="146" t="s">
        <v>63</v>
      </c>
      <c r="EG15" s="146" t="str">
        <f t="shared" si="19"/>
        <v>NM en cas d'adhésion. La langue étrangère correspond au bassin touristique émetteur
Constat visuel
R</v>
      </c>
    </row>
    <row r="16" spans="2:137" s="136" customFormat="1" ht="36" customHeight="1" x14ac:dyDescent="0.25">
      <c r="B16" s="109" t="s">
        <v>68</v>
      </c>
      <c r="C16" s="405" t="s">
        <v>30</v>
      </c>
      <c r="D16" s="130" t="s">
        <v>66</v>
      </c>
      <c r="E16" s="109" t="s">
        <v>73</v>
      </c>
      <c r="F16" s="109">
        <f>VLOOKUP(H16,Feuil1!A$1:B$5,2,0)</f>
        <v>0.1</v>
      </c>
      <c r="G16" s="109">
        <f>IF(H16="Information et Communication",1,IF(H16="Savoir-faire Savoir-être",2,IF(H16="Confort et hygiène",3,IF(H16="Qualité de la prestation",5,IF(H16="Développement Durable",4)))))</f>
        <v>1</v>
      </c>
      <c r="H16" s="271" t="s">
        <v>59</v>
      </c>
      <c r="I16" s="137" t="s">
        <v>80</v>
      </c>
      <c r="J16" s="158">
        <v>97</v>
      </c>
      <c r="K16" s="138">
        <f>IF(J16&lt;&gt;"",MAX(K$1:K15)+1,"")</f>
        <v>13</v>
      </c>
      <c r="L16" s="281" t="s">
        <v>874</v>
      </c>
      <c r="M16" s="282">
        <v>3</v>
      </c>
      <c r="N16" s="283" t="s">
        <v>0</v>
      </c>
      <c r="O16" s="284"/>
      <c r="P16" s="285"/>
      <c r="Q16" s="281" t="s">
        <v>890</v>
      </c>
      <c r="R16" s="286" t="s">
        <v>72</v>
      </c>
      <c r="S16" s="159"/>
      <c r="U16" s="140">
        <f>M16</f>
        <v>3</v>
      </c>
      <c r="V16" s="140">
        <f>IF(N16="OUI",1,IF(N16="NON",0,IF(N16="Non Mesuré","",0)))</f>
        <v>1</v>
      </c>
      <c r="W16" s="140">
        <f>IF(N16&lt;&gt;"Non Mesuré",U16*V16,"")</f>
        <v>3</v>
      </c>
      <c r="X16" s="140"/>
      <c r="Y16" s="140">
        <f>IF(N16="Non Mesuré",U16,0)</f>
        <v>0</v>
      </c>
      <c r="Z16" s="140"/>
      <c r="AA16" s="140">
        <f>U16-Y16</f>
        <v>3</v>
      </c>
      <c r="AB16" s="140"/>
      <c r="AC16" s="147"/>
      <c r="AD16" s="141"/>
      <c r="AE16" s="142">
        <f t="shared" si="1"/>
        <v>3</v>
      </c>
      <c r="AF16" s="142"/>
      <c r="AG16" s="142">
        <f t="shared" si="2"/>
        <v>0</v>
      </c>
      <c r="AH16" s="142"/>
      <c r="AI16" s="142">
        <f t="shared" si="3"/>
        <v>3</v>
      </c>
      <c r="AJ16" s="143"/>
      <c r="AK16" s="144"/>
      <c r="AL16" s="142"/>
      <c r="AM16" s="142" t="str">
        <f t="shared" si="4"/>
        <v/>
      </c>
      <c r="AN16" s="142"/>
      <c r="AO16" s="142" t="str">
        <f t="shared" si="5"/>
        <v/>
      </c>
      <c r="AP16" s="142"/>
      <c r="AQ16" s="142" t="str">
        <f t="shared" si="6"/>
        <v/>
      </c>
      <c r="AR16" s="143"/>
      <c r="AS16" s="144"/>
      <c r="AT16" s="142"/>
      <c r="AU16" s="142" t="str">
        <f t="shared" si="14"/>
        <v/>
      </c>
      <c r="AV16" s="142"/>
      <c r="AW16" s="142" t="str">
        <f t="shared" si="15"/>
        <v/>
      </c>
      <c r="AX16" s="142"/>
      <c r="AY16" s="142" t="str">
        <f t="shared" si="16"/>
        <v/>
      </c>
      <c r="AZ16" s="143"/>
      <c r="BA16" s="144"/>
      <c r="BB16" s="142"/>
      <c r="BC16" s="142" t="str">
        <f>IF(G16=4,W16,"")</f>
        <v/>
      </c>
      <c r="BD16" s="142"/>
      <c r="BE16" s="142" t="str">
        <f>IF(G16=4,Y16,"")</f>
        <v/>
      </c>
      <c r="BF16" s="142"/>
      <c r="BG16" s="142" t="str">
        <f>IF(G16=4,AA16,"")</f>
        <v/>
      </c>
      <c r="BH16" s="143"/>
      <c r="BI16" s="144"/>
      <c r="BJ16" s="140"/>
      <c r="BK16" s="142" t="str">
        <f>IF(G16=5,W16,"")</f>
        <v/>
      </c>
      <c r="BL16" s="142"/>
      <c r="BM16" s="142" t="str">
        <f>IF(G16=5,Y16,"")</f>
        <v/>
      </c>
      <c r="BN16" s="142"/>
      <c r="BO16" s="142" t="str">
        <f>IF(G16=5,AA16,"")</f>
        <v/>
      </c>
      <c r="BP16" s="143"/>
      <c r="BQ16" s="144"/>
      <c r="BR16" s="140"/>
      <c r="BS16" s="142" t="str">
        <f>IF(A16=31,W16,"")</f>
        <v/>
      </c>
      <c r="BT16" s="142"/>
      <c r="BU16" s="142" t="str">
        <f>IF(A16=31,Y16,"")</f>
        <v/>
      </c>
      <c r="BV16" s="142"/>
      <c r="BW16" s="142" t="str">
        <f>IF(A16=31,AA16,"")</f>
        <v/>
      </c>
      <c r="BX16" s="143"/>
      <c r="BY16" s="144"/>
      <c r="BZ16" s="145"/>
      <c r="CA16" s="142" t="str">
        <f>IF(A16=32,W16,"")</f>
        <v/>
      </c>
      <c r="CB16" s="142"/>
      <c r="CC16" s="142" t="str">
        <f>IF(A16=32,Y16,"")</f>
        <v/>
      </c>
      <c r="CD16" s="142"/>
      <c r="CE16" s="142" t="str">
        <f>IF(A16=32,AA16,"")</f>
        <v/>
      </c>
      <c r="CF16" s="143"/>
      <c r="CI16" s="142" t="str">
        <f>IF(A16=33,W16,"")</f>
        <v/>
      </c>
      <c r="CJ16" s="142"/>
      <c r="CK16" s="142" t="str">
        <f>IF(A16=33,Y16,"")</f>
        <v/>
      </c>
      <c r="CL16" s="142"/>
      <c r="CM16" s="142" t="str">
        <f>IF(A16=33,AA16,"")</f>
        <v/>
      </c>
      <c r="CN16" s="143"/>
      <c r="EF16" s="146" t="s">
        <v>63</v>
      </c>
      <c r="EG16" s="146" t="str">
        <f>CONCATENATE(Q16,EF16,R16,EF16,B16)</f>
        <v>Bonus - Indiquer NM si non vérifié. A minima la présentation de l'offre. La langue étrangère correspond au bassin touristique émetteur
Constat visuel
R</v>
      </c>
    </row>
    <row r="17" spans="2:137" s="136" customFormat="1" ht="36" customHeight="1" x14ac:dyDescent="0.25">
      <c r="B17" s="109" t="s">
        <v>68</v>
      </c>
      <c r="C17" s="405" t="s">
        <v>30</v>
      </c>
      <c r="D17" s="130" t="s">
        <v>66</v>
      </c>
      <c r="E17" s="109" t="s">
        <v>73</v>
      </c>
      <c r="F17" s="109">
        <f>VLOOKUP(H17,Feuil1!A$1:B$5,2,0)</f>
        <v>0.1</v>
      </c>
      <c r="G17" s="109">
        <f t="shared" si="20"/>
        <v>1</v>
      </c>
      <c r="H17" s="271" t="s">
        <v>59</v>
      </c>
      <c r="I17" s="160" t="s">
        <v>82</v>
      </c>
      <c r="J17" s="138">
        <v>2</v>
      </c>
      <c r="K17" s="138">
        <f>IF(J17&lt;&gt;"",MAX(K$1:K16)+1,"")</f>
        <v>14</v>
      </c>
      <c r="L17" s="374" t="s">
        <v>875</v>
      </c>
      <c r="M17" s="375">
        <v>3</v>
      </c>
      <c r="N17" s="373" t="s">
        <v>0</v>
      </c>
      <c r="O17" s="441"/>
      <c r="P17" s="376" t="str">
        <f t="shared" si="0"/>
        <v/>
      </c>
      <c r="Q17" s="374" t="s">
        <v>814</v>
      </c>
      <c r="R17" s="377" t="s">
        <v>72</v>
      </c>
      <c r="S17" s="159"/>
      <c r="U17" s="140">
        <f t="shared" si="21"/>
        <v>3</v>
      </c>
      <c r="V17" s="140">
        <f t="shared" si="31"/>
        <v>1</v>
      </c>
      <c r="W17" s="140">
        <f t="shared" si="22"/>
        <v>3</v>
      </c>
      <c r="X17" s="140"/>
      <c r="Y17" s="140">
        <f t="shared" si="23"/>
        <v>0</v>
      </c>
      <c r="Z17" s="140"/>
      <c r="AA17" s="140">
        <f t="shared" si="24"/>
        <v>3</v>
      </c>
      <c r="AB17" s="140"/>
      <c r="AC17" s="147"/>
      <c r="AD17" s="141"/>
      <c r="AE17" s="142">
        <f t="shared" si="1"/>
        <v>3</v>
      </c>
      <c r="AF17" s="142"/>
      <c r="AG17" s="142">
        <f t="shared" si="2"/>
        <v>0</v>
      </c>
      <c r="AH17" s="142"/>
      <c r="AI17" s="142">
        <f t="shared" si="3"/>
        <v>3</v>
      </c>
      <c r="AJ17" s="143"/>
      <c r="AK17" s="144"/>
      <c r="AL17" s="142"/>
      <c r="AM17" s="142" t="str">
        <f t="shared" si="4"/>
        <v/>
      </c>
      <c r="AN17" s="142"/>
      <c r="AO17" s="142" t="str">
        <f t="shared" si="5"/>
        <v/>
      </c>
      <c r="AP17" s="142"/>
      <c r="AQ17" s="142" t="str">
        <f t="shared" si="6"/>
        <v/>
      </c>
      <c r="AR17" s="143"/>
      <c r="AS17" s="144"/>
      <c r="AT17" s="142"/>
      <c r="AU17" s="142" t="str">
        <f t="shared" si="14"/>
        <v/>
      </c>
      <c r="AV17" s="142"/>
      <c r="AW17" s="142" t="str">
        <f t="shared" si="15"/>
        <v/>
      </c>
      <c r="AX17" s="142"/>
      <c r="AY17" s="142" t="str">
        <f t="shared" si="16"/>
        <v/>
      </c>
      <c r="AZ17" s="143"/>
      <c r="BA17" s="144"/>
      <c r="BB17" s="142"/>
      <c r="BC17" s="142" t="str">
        <f t="shared" si="25"/>
        <v/>
      </c>
      <c r="BD17" s="142"/>
      <c r="BE17" s="142" t="str">
        <f t="shared" si="26"/>
        <v/>
      </c>
      <c r="BF17" s="142"/>
      <c r="BG17" s="142" t="str">
        <f t="shared" si="27"/>
        <v/>
      </c>
      <c r="BH17" s="143"/>
      <c r="BI17" s="144"/>
      <c r="BJ17" s="140"/>
      <c r="BK17" s="142" t="str">
        <f t="shared" si="28"/>
        <v/>
      </c>
      <c r="BL17" s="142"/>
      <c r="BM17" s="142" t="str">
        <f t="shared" si="29"/>
        <v/>
      </c>
      <c r="BN17" s="142"/>
      <c r="BO17" s="142" t="str">
        <f t="shared" si="30"/>
        <v/>
      </c>
      <c r="BP17" s="143"/>
      <c r="BQ17" s="144"/>
      <c r="BR17" s="140"/>
      <c r="BS17" s="142" t="str">
        <f t="shared" si="7"/>
        <v/>
      </c>
      <c r="BT17" s="142"/>
      <c r="BU17" s="142" t="str">
        <f t="shared" si="8"/>
        <v/>
      </c>
      <c r="BV17" s="142"/>
      <c r="BW17" s="142" t="str">
        <f t="shared" si="9"/>
        <v/>
      </c>
      <c r="BX17" s="143"/>
      <c r="BY17" s="144"/>
      <c r="BZ17" s="145"/>
      <c r="CA17" s="142" t="str">
        <f t="shared" si="10"/>
        <v/>
      </c>
      <c r="CB17" s="142"/>
      <c r="CC17" s="142" t="str">
        <f t="shared" si="11"/>
        <v/>
      </c>
      <c r="CD17" s="142"/>
      <c r="CE17" s="142" t="str">
        <f t="shared" si="12"/>
        <v/>
      </c>
      <c r="CF17" s="143"/>
      <c r="CI17" s="142" t="str">
        <f t="shared" si="13"/>
        <v/>
      </c>
      <c r="CJ17" s="142"/>
      <c r="CK17" s="142" t="str">
        <f t="shared" si="17"/>
        <v/>
      </c>
      <c r="CL17" s="142"/>
      <c r="CM17" s="142" t="str">
        <f t="shared" si="18"/>
        <v/>
      </c>
      <c r="CN17" s="143"/>
      <c r="EF17" s="146" t="s">
        <v>63</v>
      </c>
      <c r="EG17" s="146" t="str">
        <f t="shared" si="19"/>
        <v>NM en cas d'adhésion. Dans le cadre d’une démarche territoriale, auditer présence du logo territorial le cas échéant (PACA, Franche-Comté, Normandie, Sud de France)
Constat visuel
R</v>
      </c>
    </row>
    <row r="18" spans="2:137" s="136" customFormat="1" ht="30" customHeight="1" x14ac:dyDescent="0.25">
      <c r="B18" s="109" t="s">
        <v>68</v>
      </c>
      <c r="C18" s="405" t="s">
        <v>30</v>
      </c>
      <c r="D18" s="130"/>
      <c r="E18" s="109"/>
      <c r="F18" s="109" t="e">
        <f>VLOOKUP(H18,Feuil1!A$1:B$5,2,0)</f>
        <v>#N/A</v>
      </c>
      <c r="G18" s="109"/>
      <c r="H18" s="271"/>
      <c r="I18" s="160"/>
      <c r="J18" s="138"/>
      <c r="K18" s="428" t="str">
        <f>IF(J18&lt;&gt;"",MAX(K$1:K17)+1,"")</f>
        <v/>
      </c>
      <c r="L18" s="429" t="s">
        <v>30</v>
      </c>
      <c r="M18" s="430" t="s">
        <v>31</v>
      </c>
      <c r="N18" s="431" t="s">
        <v>32</v>
      </c>
      <c r="O18" s="434" t="s">
        <v>33</v>
      </c>
      <c r="P18" s="432" t="str">
        <f t="shared" si="0"/>
        <v/>
      </c>
      <c r="Q18" s="428" t="s">
        <v>34</v>
      </c>
      <c r="R18" s="428" t="s">
        <v>809</v>
      </c>
      <c r="S18" s="159"/>
      <c r="U18" s="140"/>
      <c r="V18" s="140"/>
      <c r="W18" s="140"/>
      <c r="X18" s="140"/>
      <c r="Y18" s="140"/>
      <c r="Z18" s="140"/>
      <c r="AA18" s="140"/>
      <c r="AB18" s="140"/>
      <c r="AC18" s="147"/>
      <c r="AD18" s="141"/>
      <c r="AE18" s="142" t="str">
        <f t="shared" si="1"/>
        <v/>
      </c>
      <c r="AF18" s="142"/>
      <c r="AG18" s="142" t="str">
        <f t="shared" si="2"/>
        <v/>
      </c>
      <c r="AH18" s="142"/>
      <c r="AI18" s="142" t="str">
        <f t="shared" si="3"/>
        <v/>
      </c>
      <c r="AJ18" s="143"/>
      <c r="AK18" s="144"/>
      <c r="AL18" s="142"/>
      <c r="AM18" s="142" t="str">
        <f t="shared" si="4"/>
        <v/>
      </c>
      <c r="AN18" s="142"/>
      <c r="AO18" s="142" t="str">
        <f t="shared" si="5"/>
        <v/>
      </c>
      <c r="AP18" s="142"/>
      <c r="AQ18" s="142" t="str">
        <f t="shared" si="6"/>
        <v/>
      </c>
      <c r="AR18" s="143"/>
      <c r="AS18" s="144"/>
      <c r="AT18" s="142"/>
      <c r="AU18" s="142" t="str">
        <f t="shared" si="14"/>
        <v/>
      </c>
      <c r="AV18" s="142"/>
      <c r="AW18" s="142" t="str">
        <f t="shared" si="15"/>
        <v/>
      </c>
      <c r="AX18" s="142"/>
      <c r="AY18" s="142" t="str">
        <f t="shared" si="16"/>
        <v/>
      </c>
      <c r="AZ18" s="143"/>
      <c r="BA18" s="144"/>
      <c r="BB18" s="142"/>
      <c r="BC18" s="142"/>
      <c r="BD18" s="142"/>
      <c r="BE18" s="142"/>
      <c r="BF18" s="142"/>
      <c r="BG18" s="142"/>
      <c r="BH18" s="143"/>
      <c r="BI18" s="144"/>
      <c r="BJ18" s="140"/>
      <c r="BK18" s="142"/>
      <c r="BL18" s="142"/>
      <c r="BM18" s="142"/>
      <c r="BN18" s="142"/>
      <c r="BO18" s="142"/>
      <c r="BP18" s="143"/>
      <c r="BQ18" s="144"/>
      <c r="BR18" s="140"/>
      <c r="BS18" s="142"/>
      <c r="BT18" s="142"/>
      <c r="BU18" s="142"/>
      <c r="BV18" s="142"/>
      <c r="BW18" s="142"/>
      <c r="BX18" s="143"/>
      <c r="BY18" s="144"/>
      <c r="BZ18" s="145"/>
      <c r="CA18" s="142"/>
      <c r="CB18" s="142"/>
      <c r="CC18" s="142"/>
      <c r="CD18" s="142"/>
      <c r="CE18" s="142"/>
      <c r="CF18" s="143"/>
      <c r="CI18" s="142"/>
      <c r="CJ18" s="142"/>
      <c r="CK18" s="142"/>
      <c r="CL18" s="142"/>
      <c r="CM18" s="142"/>
      <c r="CN18" s="143"/>
      <c r="EF18" s="146" t="s">
        <v>63</v>
      </c>
      <c r="EG18" s="146" t="str">
        <f t="shared" si="19"/>
        <v>Guide d'interprétation
Type de constat
R</v>
      </c>
    </row>
    <row r="19" spans="2:137" s="127" customFormat="1" ht="18" customHeight="1" x14ac:dyDescent="0.25">
      <c r="B19" s="109" t="s">
        <v>68</v>
      </c>
      <c r="C19" s="405" t="s">
        <v>30</v>
      </c>
      <c r="D19" s="128"/>
      <c r="E19" s="128"/>
      <c r="F19" s="109" t="e">
        <f>VLOOKUP(H19,Feuil1!A$1:B$5,2,0)</f>
        <v>#N/A</v>
      </c>
      <c r="G19" s="107"/>
      <c r="H19" s="129"/>
      <c r="I19" s="148"/>
      <c r="J19" s="131"/>
      <c r="K19" s="131" t="str">
        <f>IF(J19&lt;&gt;"",MAX(K$1:K18)+1,"")</f>
        <v/>
      </c>
      <c r="L19" s="130" t="s">
        <v>83</v>
      </c>
      <c r="M19" s="132"/>
      <c r="N19" s="267"/>
      <c r="O19" s="440"/>
      <c r="P19" s="325" t="str">
        <f t="shared" si="0"/>
        <v/>
      </c>
      <c r="Q19" s="131"/>
      <c r="R19" s="131"/>
      <c r="S19" s="131"/>
      <c r="U19" s="150"/>
      <c r="V19" s="150"/>
      <c r="W19" s="150"/>
      <c r="X19" s="150"/>
      <c r="Y19" s="150"/>
      <c r="Z19" s="150"/>
      <c r="AA19" s="150"/>
      <c r="AB19" s="150"/>
      <c r="AC19" s="151"/>
      <c r="AD19" s="152"/>
      <c r="AE19" s="142" t="str">
        <f t="shared" si="1"/>
        <v/>
      </c>
      <c r="AF19" s="142"/>
      <c r="AG19" s="142" t="str">
        <f t="shared" si="2"/>
        <v/>
      </c>
      <c r="AH19" s="142"/>
      <c r="AI19" s="142" t="str">
        <f t="shared" si="3"/>
        <v/>
      </c>
      <c r="AJ19" s="143"/>
      <c r="AK19" s="155"/>
      <c r="AL19" s="153"/>
      <c r="AM19" s="142" t="str">
        <f t="shared" si="4"/>
        <v/>
      </c>
      <c r="AN19" s="142"/>
      <c r="AO19" s="142" t="str">
        <f t="shared" si="5"/>
        <v/>
      </c>
      <c r="AP19" s="142"/>
      <c r="AQ19" s="142" t="str">
        <f t="shared" si="6"/>
        <v/>
      </c>
      <c r="AR19" s="143"/>
      <c r="AS19" s="155"/>
      <c r="AT19" s="153"/>
      <c r="AU19" s="142" t="str">
        <f t="shared" si="14"/>
        <v/>
      </c>
      <c r="AV19" s="142"/>
      <c r="AW19" s="142" t="str">
        <f t="shared" si="15"/>
        <v/>
      </c>
      <c r="AX19" s="142"/>
      <c r="AY19" s="142" t="str">
        <f t="shared" si="16"/>
        <v/>
      </c>
      <c r="AZ19" s="143"/>
      <c r="BA19" s="155"/>
      <c r="BB19" s="153"/>
      <c r="BC19" s="153"/>
      <c r="BD19" s="153"/>
      <c r="BE19" s="153"/>
      <c r="BF19" s="153"/>
      <c r="BG19" s="153"/>
      <c r="BH19" s="154"/>
      <c r="BI19" s="155"/>
      <c r="BJ19" s="150"/>
      <c r="BK19" s="153"/>
      <c r="BL19" s="153"/>
      <c r="BM19" s="153"/>
      <c r="BN19" s="153"/>
      <c r="BO19" s="153"/>
      <c r="BP19" s="154"/>
      <c r="BQ19" s="155"/>
      <c r="BR19" s="150"/>
      <c r="BS19" s="153" t="str">
        <f t="shared" ref="BS19:BS52" si="32">IF(A19=31,W19,"")</f>
        <v/>
      </c>
      <c r="BT19" s="153"/>
      <c r="BU19" s="153" t="str">
        <f t="shared" ref="BU19:BU52" si="33">IF(A19=31,Y19,"")</f>
        <v/>
      </c>
      <c r="BV19" s="153"/>
      <c r="BW19" s="153" t="str">
        <f t="shared" ref="BW19:BW52" si="34">IF(A19=31,AA19,"")</f>
        <v/>
      </c>
      <c r="BX19" s="154"/>
      <c r="BY19" s="155"/>
      <c r="BZ19" s="156"/>
      <c r="CA19" s="153" t="str">
        <f t="shared" ref="CA19:CA52" si="35">IF(A19=32,W19,"")</f>
        <v/>
      </c>
      <c r="CB19" s="153"/>
      <c r="CC19" s="153" t="str">
        <f t="shared" ref="CC19:CC52" si="36">IF(A19=32,Y19,"")</f>
        <v/>
      </c>
      <c r="CD19" s="153"/>
      <c r="CE19" s="153" t="str">
        <f t="shared" ref="CE19:CE52" si="37">IF(A19=32,AA19,"")</f>
        <v/>
      </c>
      <c r="CF19" s="154"/>
      <c r="CG19" s="157"/>
      <c r="CH19" s="157"/>
      <c r="CI19" s="153" t="str">
        <f t="shared" ref="CI19:CI52" si="38">IF(A19=33,W19,"")</f>
        <v/>
      </c>
      <c r="CJ19" s="153"/>
      <c r="CK19" s="153" t="str">
        <f t="shared" ref="CK19:CK60" si="39">IF(A19=33,Y19,"")</f>
        <v/>
      </c>
      <c r="CL19" s="153"/>
      <c r="CM19" s="153" t="str">
        <f t="shared" ref="CM19:CM60" si="40">IF(A19=33,AA19,"")</f>
        <v/>
      </c>
      <c r="CN19" s="154"/>
      <c r="CO19" s="157"/>
      <c r="EF19" s="146" t="s">
        <v>63</v>
      </c>
      <c r="EG19" s="146" t="str">
        <f t="shared" si="19"/>
        <v xml:space="preserve">
R</v>
      </c>
    </row>
    <row r="20" spans="2:137" s="136" customFormat="1" ht="80.25" customHeight="1" x14ac:dyDescent="0.25">
      <c r="B20" s="109" t="s">
        <v>68</v>
      </c>
      <c r="C20" s="405" t="s">
        <v>30</v>
      </c>
      <c r="D20" s="130" t="s">
        <v>947</v>
      </c>
      <c r="E20" s="109"/>
      <c r="F20" s="109">
        <f>VLOOKUP(H20,Feuil1!A$1:B$5,2,0)</f>
        <v>0.1</v>
      </c>
      <c r="G20" s="109">
        <f t="shared" ref="G20:G35" si="41">IF(H20="Information et Communication",1,IF(H20="Savoir-faire Savoir-être",2,IF(H20="Confort et hygiène",3,IF(H20="Qualité de la prestation",5,IF(H20="Développement Durable",4)))))</f>
        <v>1</v>
      </c>
      <c r="H20" s="271" t="s">
        <v>59</v>
      </c>
      <c r="I20" s="137" t="s">
        <v>84</v>
      </c>
      <c r="J20" s="138">
        <v>4</v>
      </c>
      <c r="K20" s="138">
        <f>IF(J20&lt;&gt;"",MAX(K$1:K19)+1,"")</f>
        <v>15</v>
      </c>
      <c r="L20" s="329" t="s">
        <v>85</v>
      </c>
      <c r="M20" s="330">
        <v>9</v>
      </c>
      <c r="N20" s="331" t="s">
        <v>0</v>
      </c>
      <c r="O20" s="439"/>
      <c r="P20" s="332" t="str">
        <f t="shared" si="0"/>
        <v>oui</v>
      </c>
      <c r="Q20" s="329" t="s">
        <v>86</v>
      </c>
      <c r="R20" s="329" t="s">
        <v>72</v>
      </c>
      <c r="S20" s="139"/>
      <c r="U20" s="140">
        <f t="shared" ref="U20:U35" si="42">M20</f>
        <v>9</v>
      </c>
      <c r="V20" s="140">
        <f>IF(N20="OUI",1,IF(N20="NON",0,IF(N20="Non Mesuré","",0)))</f>
        <v>1</v>
      </c>
      <c r="W20" s="140">
        <f t="shared" ref="W20:W35" si="43">IF(N20&lt;&gt;"Non Mesuré",U20*V20,"")</f>
        <v>9</v>
      </c>
      <c r="X20" s="140"/>
      <c r="Y20" s="140">
        <f t="shared" ref="Y20:Y35" si="44">IF(N20="Non Mesuré",U20,0)</f>
        <v>0</v>
      </c>
      <c r="Z20" s="140"/>
      <c r="AA20" s="140">
        <f t="shared" ref="AA20:AA35" si="45">U20-Y20</f>
        <v>9</v>
      </c>
      <c r="AB20" s="140"/>
      <c r="AC20" s="147"/>
      <c r="AD20" s="141"/>
      <c r="AE20" s="142">
        <f t="shared" si="1"/>
        <v>9</v>
      </c>
      <c r="AF20" s="142"/>
      <c r="AG20" s="142">
        <f t="shared" si="2"/>
        <v>0</v>
      </c>
      <c r="AH20" s="142"/>
      <c r="AI20" s="142">
        <f t="shared" si="3"/>
        <v>9</v>
      </c>
      <c r="AJ20" s="143"/>
      <c r="AK20" s="144"/>
      <c r="AL20" s="142"/>
      <c r="AM20" s="142" t="str">
        <f t="shared" si="4"/>
        <v/>
      </c>
      <c r="AN20" s="142"/>
      <c r="AO20" s="142" t="str">
        <f t="shared" si="5"/>
        <v/>
      </c>
      <c r="AP20" s="142"/>
      <c r="AQ20" s="142" t="str">
        <f t="shared" si="6"/>
        <v/>
      </c>
      <c r="AR20" s="143"/>
      <c r="AS20" s="144"/>
      <c r="AT20" s="142"/>
      <c r="AU20" s="142" t="str">
        <f t="shared" si="14"/>
        <v/>
      </c>
      <c r="AV20" s="142"/>
      <c r="AW20" s="142" t="str">
        <f t="shared" si="15"/>
        <v/>
      </c>
      <c r="AX20" s="142"/>
      <c r="AY20" s="142" t="str">
        <f t="shared" si="16"/>
        <v/>
      </c>
      <c r="AZ20" s="143"/>
      <c r="BA20" s="144"/>
      <c r="BB20" s="142"/>
      <c r="BC20" s="142" t="str">
        <f t="shared" ref="BC20:BC36" si="46">IF(G20=4,W20,"")</f>
        <v/>
      </c>
      <c r="BD20" s="142"/>
      <c r="BE20" s="142" t="str">
        <f t="shared" ref="BE20:BE36" si="47">IF(G20=4,Y20,"")</f>
        <v/>
      </c>
      <c r="BF20" s="142"/>
      <c r="BG20" s="142" t="str">
        <f t="shared" ref="BG20:BG36" si="48">IF(G20=4,AA20,"")</f>
        <v/>
      </c>
      <c r="BH20" s="143"/>
      <c r="BI20" s="144"/>
      <c r="BJ20" s="140"/>
      <c r="BK20" s="142" t="str">
        <f t="shared" ref="BK20:BK36" si="49">IF(G20=5,W20,"")</f>
        <v/>
      </c>
      <c r="BL20" s="142"/>
      <c r="BM20" s="142" t="str">
        <f t="shared" ref="BM20:BM36" si="50">IF(G20=5,Y20,"")</f>
        <v/>
      </c>
      <c r="BN20" s="142"/>
      <c r="BO20" s="142" t="str">
        <f t="shared" ref="BO20:BO36" si="51">IF(G20=5,AA20,"")</f>
        <v/>
      </c>
      <c r="BP20" s="143"/>
      <c r="BQ20" s="144"/>
      <c r="BR20" s="140"/>
      <c r="BS20" s="142" t="str">
        <f t="shared" si="32"/>
        <v/>
      </c>
      <c r="BT20" s="142"/>
      <c r="BU20" s="142" t="str">
        <f t="shared" si="33"/>
        <v/>
      </c>
      <c r="BV20" s="142"/>
      <c r="BW20" s="142" t="str">
        <f t="shared" si="34"/>
        <v/>
      </c>
      <c r="BX20" s="143"/>
      <c r="BY20" s="144"/>
      <c r="BZ20" s="145"/>
      <c r="CA20" s="142" t="str">
        <f t="shared" si="35"/>
        <v/>
      </c>
      <c r="CB20" s="142"/>
      <c r="CC20" s="142" t="str">
        <f t="shared" si="36"/>
        <v/>
      </c>
      <c r="CD20" s="142"/>
      <c r="CE20" s="142" t="str">
        <f t="shared" si="37"/>
        <v/>
      </c>
      <c r="CF20" s="143"/>
      <c r="CI20" s="142" t="str">
        <f t="shared" si="38"/>
        <v/>
      </c>
      <c r="CJ20" s="142"/>
      <c r="CK20" s="142" t="str">
        <f t="shared" si="39"/>
        <v/>
      </c>
      <c r="CL20" s="142"/>
      <c r="CM20" s="142" t="str">
        <f t="shared" si="40"/>
        <v/>
      </c>
      <c r="CN20" s="143"/>
      <c r="EF20" s="146" t="s">
        <v>63</v>
      </c>
      <c r="EG20" s="146" t="str">
        <f t="shared" si="19"/>
        <v>Pas de NM possible. L'établissement doit être à l'initiative de la création du site internet (par exemple, la présence sur le site internet de l'OT ne valide pas le critère). Si présence d'un site internet propre à l'établissement et d'un site internet partagé, on mesure le site internet propre à l'établissement.
Constat visuel
R</v>
      </c>
    </row>
    <row r="21" spans="2:137" s="136" customFormat="1" ht="36" customHeight="1" x14ac:dyDescent="0.25">
      <c r="B21" s="109" t="s">
        <v>68</v>
      </c>
      <c r="C21" s="405" t="s">
        <v>30</v>
      </c>
      <c r="D21" s="130" t="s">
        <v>83</v>
      </c>
      <c r="E21" s="109" t="s">
        <v>73</v>
      </c>
      <c r="F21" s="109">
        <f>VLOOKUP(H21,Feuil1!A$1:B$5,2,0)</f>
        <v>0.1</v>
      </c>
      <c r="G21" s="109">
        <f t="shared" si="41"/>
        <v>1</v>
      </c>
      <c r="H21" s="271" t="s">
        <v>59</v>
      </c>
      <c r="I21" s="137" t="s">
        <v>84</v>
      </c>
      <c r="J21" s="138">
        <v>4</v>
      </c>
      <c r="K21" s="138">
        <f>IF(J21&lt;&gt;"",MAX(K$1:K20)+1,"")</f>
        <v>16</v>
      </c>
      <c r="L21" s="281" t="s">
        <v>87</v>
      </c>
      <c r="M21" s="290">
        <v>1</v>
      </c>
      <c r="N21" s="283" t="s">
        <v>0</v>
      </c>
      <c r="O21" s="351"/>
      <c r="P21" s="333" t="str">
        <f t="shared" si="0"/>
        <v/>
      </c>
      <c r="Q21" s="281" t="s">
        <v>88</v>
      </c>
      <c r="R21" s="281" t="s">
        <v>72</v>
      </c>
      <c r="S21" s="139"/>
      <c r="U21" s="140">
        <f t="shared" si="42"/>
        <v>1</v>
      </c>
      <c r="V21" s="140">
        <f>IF(N21="OUI",1,IF(N21="NON",0,IF(N21="Non Mesuré","",0)))</f>
        <v>1</v>
      </c>
      <c r="W21" s="140">
        <f t="shared" si="43"/>
        <v>1</v>
      </c>
      <c r="X21" s="140"/>
      <c r="Y21" s="140">
        <f t="shared" si="44"/>
        <v>0</v>
      </c>
      <c r="Z21" s="140"/>
      <c r="AA21" s="140">
        <f t="shared" si="45"/>
        <v>1</v>
      </c>
      <c r="AB21" s="140"/>
      <c r="AC21" s="147"/>
      <c r="AD21" s="141"/>
      <c r="AE21" s="142">
        <f t="shared" si="1"/>
        <v>1</v>
      </c>
      <c r="AF21" s="142"/>
      <c r="AG21" s="142">
        <f t="shared" si="2"/>
        <v>0</v>
      </c>
      <c r="AH21" s="142"/>
      <c r="AI21" s="142">
        <f t="shared" si="3"/>
        <v>1</v>
      </c>
      <c r="AJ21" s="143"/>
      <c r="AK21" s="144"/>
      <c r="AL21" s="142"/>
      <c r="AM21" s="142" t="str">
        <f t="shared" si="4"/>
        <v/>
      </c>
      <c r="AN21" s="142"/>
      <c r="AO21" s="142" t="str">
        <f t="shared" si="5"/>
        <v/>
      </c>
      <c r="AP21" s="142"/>
      <c r="AQ21" s="142" t="str">
        <f t="shared" si="6"/>
        <v/>
      </c>
      <c r="AR21" s="143"/>
      <c r="AS21" s="144"/>
      <c r="AT21" s="142"/>
      <c r="AU21" s="142" t="str">
        <f t="shared" si="14"/>
        <v/>
      </c>
      <c r="AV21" s="142"/>
      <c r="AW21" s="142" t="str">
        <f t="shared" si="15"/>
        <v/>
      </c>
      <c r="AX21" s="142"/>
      <c r="AY21" s="142" t="str">
        <f t="shared" si="16"/>
        <v/>
      </c>
      <c r="AZ21" s="143"/>
      <c r="BA21" s="144"/>
      <c r="BB21" s="142"/>
      <c r="BC21" s="142" t="str">
        <f t="shared" si="46"/>
        <v/>
      </c>
      <c r="BD21" s="142"/>
      <c r="BE21" s="142" t="str">
        <f t="shared" si="47"/>
        <v/>
      </c>
      <c r="BF21" s="142"/>
      <c r="BG21" s="142" t="str">
        <f t="shared" si="48"/>
        <v/>
      </c>
      <c r="BH21" s="143"/>
      <c r="BI21" s="144"/>
      <c r="BJ21" s="140"/>
      <c r="BK21" s="142" t="str">
        <f t="shared" si="49"/>
        <v/>
      </c>
      <c r="BL21" s="142"/>
      <c r="BM21" s="142" t="str">
        <f t="shared" si="50"/>
        <v/>
      </c>
      <c r="BN21" s="142"/>
      <c r="BO21" s="142" t="str">
        <f t="shared" si="51"/>
        <v/>
      </c>
      <c r="BP21" s="143"/>
      <c r="BQ21" s="144"/>
      <c r="BR21" s="140"/>
      <c r="BS21" s="142" t="str">
        <f t="shared" si="32"/>
        <v/>
      </c>
      <c r="BT21" s="142"/>
      <c r="BU21" s="142" t="str">
        <f t="shared" si="33"/>
        <v/>
      </c>
      <c r="BV21" s="142"/>
      <c r="BW21" s="142" t="str">
        <f t="shared" si="34"/>
        <v/>
      </c>
      <c r="BX21" s="143"/>
      <c r="BY21" s="144"/>
      <c r="BZ21" s="145"/>
      <c r="CA21" s="142" t="str">
        <f t="shared" si="35"/>
        <v/>
      </c>
      <c r="CB21" s="142"/>
      <c r="CC21" s="142" t="str">
        <f t="shared" si="36"/>
        <v/>
      </c>
      <c r="CD21" s="142"/>
      <c r="CE21" s="142" t="str">
        <f t="shared" si="37"/>
        <v/>
      </c>
      <c r="CF21" s="143"/>
      <c r="CI21" s="142" t="str">
        <f t="shared" si="38"/>
        <v/>
      </c>
      <c r="CJ21" s="142"/>
      <c r="CK21" s="142" t="str">
        <f t="shared" si="39"/>
        <v/>
      </c>
      <c r="CL21" s="142"/>
      <c r="CM21" s="142" t="str">
        <f t="shared" si="40"/>
        <v/>
      </c>
      <c r="CN21" s="143"/>
      <c r="EF21" s="146" t="s">
        <v>63</v>
      </c>
      <c r="EG21" s="146" t="str">
        <f t="shared" si="19"/>
        <v>NM si pas de site Internet. Le référencement est efficace. Recherche sur un moteur de recherche avec les mots clés : nom de l'hôtel, ville.
Constat visuel
R</v>
      </c>
    </row>
    <row r="22" spans="2:137" s="136" customFormat="1" ht="84" customHeight="1" x14ac:dyDescent="0.25">
      <c r="B22" s="109" t="s">
        <v>68</v>
      </c>
      <c r="C22" s="405" t="s">
        <v>30</v>
      </c>
      <c r="D22" s="130" t="s">
        <v>83</v>
      </c>
      <c r="E22" s="109" t="s">
        <v>73</v>
      </c>
      <c r="F22" s="109">
        <f>VLOOKUP(H22,Feuil1!A$1:B$5,2,0)</f>
        <v>0.1</v>
      </c>
      <c r="G22" s="109">
        <f t="shared" si="41"/>
        <v>1</v>
      </c>
      <c r="H22" s="271" t="s">
        <v>59</v>
      </c>
      <c r="I22" s="137" t="s">
        <v>84</v>
      </c>
      <c r="J22" s="138">
        <v>4</v>
      </c>
      <c r="K22" s="138">
        <f>IF(J22&lt;&gt;"",MAX(K$1:K21)+1,"")</f>
        <v>17</v>
      </c>
      <c r="L22" s="281" t="s">
        <v>89</v>
      </c>
      <c r="M22" s="290">
        <v>3</v>
      </c>
      <c r="N22" s="283" t="s">
        <v>75</v>
      </c>
      <c r="O22" s="351"/>
      <c r="P22" s="333" t="str">
        <f t="shared" si="0"/>
        <v/>
      </c>
      <c r="Q22" s="281" t="s">
        <v>862</v>
      </c>
      <c r="R22" s="281" t="s">
        <v>72</v>
      </c>
      <c r="S22" s="139"/>
      <c r="U22" s="140">
        <f t="shared" si="42"/>
        <v>3</v>
      </c>
      <c r="V22" s="140">
        <f>IF(N22="Très Satisfaisant",1,IF(N22="Satisfaisant",0.75,IF(N22="Insatisfaisant",0.25,IF(N22="Très Insatisfaisant",0,IF(N22="Non Mesuré","",0)))))</f>
        <v>1</v>
      </c>
      <c r="W22" s="140">
        <f t="shared" si="43"/>
        <v>3</v>
      </c>
      <c r="X22" s="140"/>
      <c r="Y22" s="140">
        <f t="shared" si="44"/>
        <v>0</v>
      </c>
      <c r="Z22" s="140"/>
      <c r="AA22" s="140">
        <f t="shared" si="45"/>
        <v>3</v>
      </c>
      <c r="AB22" s="140"/>
      <c r="AC22" s="147"/>
      <c r="AD22" s="141"/>
      <c r="AE22" s="142">
        <f t="shared" si="1"/>
        <v>3</v>
      </c>
      <c r="AF22" s="142"/>
      <c r="AG22" s="142">
        <f t="shared" si="2"/>
        <v>0</v>
      </c>
      <c r="AH22" s="142"/>
      <c r="AI22" s="142">
        <f t="shared" si="3"/>
        <v>3</v>
      </c>
      <c r="AJ22" s="143"/>
      <c r="AK22" s="144"/>
      <c r="AL22" s="142"/>
      <c r="AM22" s="142" t="str">
        <f t="shared" si="4"/>
        <v/>
      </c>
      <c r="AN22" s="142"/>
      <c r="AO22" s="142" t="str">
        <f t="shared" si="5"/>
        <v/>
      </c>
      <c r="AP22" s="142"/>
      <c r="AQ22" s="142" t="str">
        <f t="shared" si="6"/>
        <v/>
      </c>
      <c r="AR22" s="143"/>
      <c r="AS22" s="144"/>
      <c r="AT22" s="142"/>
      <c r="AU22" s="142" t="str">
        <f t="shared" si="14"/>
        <v/>
      </c>
      <c r="AV22" s="142"/>
      <c r="AW22" s="142" t="str">
        <f t="shared" si="15"/>
        <v/>
      </c>
      <c r="AX22" s="142"/>
      <c r="AY22" s="142" t="str">
        <f t="shared" si="16"/>
        <v/>
      </c>
      <c r="AZ22" s="143"/>
      <c r="BA22" s="144"/>
      <c r="BB22" s="142"/>
      <c r="BC22" s="142" t="str">
        <f t="shared" si="46"/>
        <v/>
      </c>
      <c r="BD22" s="142"/>
      <c r="BE22" s="142" t="str">
        <f t="shared" si="47"/>
        <v/>
      </c>
      <c r="BF22" s="142"/>
      <c r="BG22" s="142" t="str">
        <f t="shared" si="48"/>
        <v/>
      </c>
      <c r="BH22" s="143"/>
      <c r="BI22" s="144"/>
      <c r="BJ22" s="140"/>
      <c r="BK22" s="142" t="str">
        <f t="shared" si="49"/>
        <v/>
      </c>
      <c r="BL22" s="142"/>
      <c r="BM22" s="142" t="str">
        <f t="shared" si="50"/>
        <v/>
      </c>
      <c r="BN22" s="142"/>
      <c r="BO22" s="142" t="str">
        <f t="shared" si="51"/>
        <v/>
      </c>
      <c r="BP22" s="143"/>
      <c r="BQ22" s="144"/>
      <c r="BR22" s="140"/>
      <c r="BS22" s="142" t="str">
        <f t="shared" si="32"/>
        <v/>
      </c>
      <c r="BT22" s="142"/>
      <c r="BU22" s="142" t="str">
        <f t="shared" si="33"/>
        <v/>
      </c>
      <c r="BV22" s="142"/>
      <c r="BW22" s="142" t="str">
        <f t="shared" si="34"/>
        <v/>
      </c>
      <c r="BX22" s="143"/>
      <c r="BY22" s="144"/>
      <c r="BZ22" s="145"/>
      <c r="CA22" s="142" t="str">
        <f t="shared" si="35"/>
        <v/>
      </c>
      <c r="CB22" s="142"/>
      <c r="CC22" s="142" t="str">
        <f t="shared" si="36"/>
        <v/>
      </c>
      <c r="CD22" s="142"/>
      <c r="CE22" s="142" t="str">
        <f t="shared" si="37"/>
        <v/>
      </c>
      <c r="CF22" s="143"/>
      <c r="CI22" s="142" t="str">
        <f t="shared" si="38"/>
        <v/>
      </c>
      <c r="CJ22" s="142"/>
      <c r="CK22" s="142" t="str">
        <f t="shared" si="39"/>
        <v/>
      </c>
      <c r="CL22" s="142"/>
      <c r="CM22" s="142" t="str">
        <f t="shared" si="40"/>
        <v/>
      </c>
      <c r="CN22" s="143"/>
      <c r="EF22" s="146" t="s">
        <v>63</v>
      </c>
      <c r="EG22" s="146" t="str">
        <f t="shared" si="19"/>
        <v>NM si pas de site Internet. Le site internet donne envie de séjourner dans l'établissement. Evaluation de la qualité des photos, bon affichage des pages, absence de faute d'orthographe, absence de lien qui n'aboutit pas, navigation aisée et accès rapide aux informations principales, etc. 
Constat visuel
R</v>
      </c>
    </row>
    <row r="23" spans="2:137" s="136" customFormat="1" ht="36" customHeight="1" x14ac:dyDescent="0.25">
      <c r="B23" s="109" t="s">
        <v>68</v>
      </c>
      <c r="C23" s="405" t="s">
        <v>30</v>
      </c>
      <c r="D23" s="130" t="s">
        <v>83</v>
      </c>
      <c r="E23" s="109" t="s">
        <v>73</v>
      </c>
      <c r="F23" s="109">
        <f>VLOOKUP(H23,Feuil1!A$1:B$5,2,0)</f>
        <v>0.1</v>
      </c>
      <c r="G23" s="109">
        <f t="shared" si="41"/>
        <v>1</v>
      </c>
      <c r="H23" s="271" t="s">
        <v>59</v>
      </c>
      <c r="I23" s="137" t="s">
        <v>84</v>
      </c>
      <c r="J23" s="138">
        <v>4</v>
      </c>
      <c r="K23" s="138">
        <f>IF(J23&lt;&gt;"",MAX(K$1:K22)+1,"")</f>
        <v>18</v>
      </c>
      <c r="L23" s="281" t="s">
        <v>90</v>
      </c>
      <c r="M23" s="290">
        <v>1</v>
      </c>
      <c r="N23" s="283" t="s">
        <v>0</v>
      </c>
      <c r="O23" s="351"/>
      <c r="P23" s="333" t="str">
        <f t="shared" si="0"/>
        <v/>
      </c>
      <c r="Q23" s="281" t="s">
        <v>91</v>
      </c>
      <c r="R23" s="281" t="s">
        <v>72</v>
      </c>
      <c r="S23" s="139"/>
      <c r="U23" s="140">
        <f t="shared" si="42"/>
        <v>1</v>
      </c>
      <c r="V23" s="140">
        <f t="shared" ref="V23:V35" si="52">IF(N23="OUI",1,IF(N23="NON",0,IF(N23="Non Mesuré","",0)))</f>
        <v>1</v>
      </c>
      <c r="W23" s="140">
        <f t="shared" si="43"/>
        <v>1</v>
      </c>
      <c r="X23" s="140"/>
      <c r="Y23" s="140">
        <f t="shared" si="44"/>
        <v>0</v>
      </c>
      <c r="Z23" s="140"/>
      <c r="AA23" s="140">
        <f t="shared" si="45"/>
        <v>1</v>
      </c>
      <c r="AB23" s="150"/>
      <c r="AC23" s="147"/>
      <c r="AD23" s="152"/>
      <c r="AE23" s="142">
        <f t="shared" si="1"/>
        <v>1</v>
      </c>
      <c r="AF23" s="142"/>
      <c r="AG23" s="142">
        <f t="shared" si="2"/>
        <v>0</v>
      </c>
      <c r="AH23" s="142"/>
      <c r="AI23" s="142">
        <f t="shared" si="3"/>
        <v>1</v>
      </c>
      <c r="AJ23" s="143"/>
      <c r="AK23" s="144"/>
      <c r="AL23" s="142"/>
      <c r="AM23" s="142" t="str">
        <f t="shared" si="4"/>
        <v/>
      </c>
      <c r="AN23" s="142"/>
      <c r="AO23" s="142" t="str">
        <f t="shared" si="5"/>
        <v/>
      </c>
      <c r="AP23" s="142"/>
      <c r="AQ23" s="142" t="str">
        <f t="shared" si="6"/>
        <v/>
      </c>
      <c r="AR23" s="143"/>
      <c r="AS23" s="144"/>
      <c r="AT23" s="142"/>
      <c r="AU23" s="142" t="str">
        <f t="shared" si="14"/>
        <v/>
      </c>
      <c r="AV23" s="142"/>
      <c r="AW23" s="142" t="str">
        <f t="shared" si="15"/>
        <v/>
      </c>
      <c r="AX23" s="142"/>
      <c r="AY23" s="142" t="str">
        <f t="shared" si="16"/>
        <v/>
      </c>
      <c r="AZ23" s="143"/>
      <c r="BA23" s="144"/>
      <c r="BB23" s="142"/>
      <c r="BC23" s="142" t="str">
        <f t="shared" si="46"/>
        <v/>
      </c>
      <c r="BD23" s="142"/>
      <c r="BE23" s="142" t="str">
        <f t="shared" si="47"/>
        <v/>
      </c>
      <c r="BF23" s="142"/>
      <c r="BG23" s="142" t="str">
        <f t="shared" si="48"/>
        <v/>
      </c>
      <c r="BH23" s="143"/>
      <c r="BI23" s="144"/>
      <c r="BJ23" s="140"/>
      <c r="BK23" s="142" t="str">
        <f t="shared" si="49"/>
        <v/>
      </c>
      <c r="BL23" s="142"/>
      <c r="BM23" s="142" t="str">
        <f t="shared" si="50"/>
        <v/>
      </c>
      <c r="BN23" s="142"/>
      <c r="BO23" s="142" t="str">
        <f t="shared" si="51"/>
        <v/>
      </c>
      <c r="BP23" s="143"/>
      <c r="BQ23" s="144"/>
      <c r="BR23" s="140"/>
      <c r="BS23" s="142" t="str">
        <f t="shared" si="32"/>
        <v/>
      </c>
      <c r="BT23" s="142"/>
      <c r="BU23" s="142" t="str">
        <f t="shared" si="33"/>
        <v/>
      </c>
      <c r="BV23" s="142"/>
      <c r="BW23" s="142" t="str">
        <f t="shared" si="34"/>
        <v/>
      </c>
      <c r="BX23" s="143"/>
      <c r="BY23" s="144"/>
      <c r="BZ23" s="145"/>
      <c r="CA23" s="142" t="str">
        <f t="shared" si="35"/>
        <v/>
      </c>
      <c r="CB23" s="142"/>
      <c r="CC23" s="142" t="str">
        <f t="shared" si="36"/>
        <v/>
      </c>
      <c r="CD23" s="142"/>
      <c r="CE23" s="142" t="str">
        <f t="shared" si="37"/>
        <v/>
      </c>
      <c r="CF23" s="143"/>
      <c r="CI23" s="142" t="str">
        <f t="shared" si="38"/>
        <v/>
      </c>
      <c r="CJ23" s="142"/>
      <c r="CK23" s="142" t="str">
        <f t="shared" si="39"/>
        <v/>
      </c>
      <c r="CL23" s="142"/>
      <c r="CM23" s="142" t="str">
        <f t="shared" si="40"/>
        <v/>
      </c>
      <c r="CN23" s="143"/>
      <c r="EF23" s="146" t="s">
        <v>63</v>
      </c>
      <c r="EG23" s="146" t="str">
        <f t="shared" si="19"/>
        <v>NM si pas de site Internet. Formulaire accepté.
Constat visuel
R</v>
      </c>
    </row>
    <row r="24" spans="2:137" s="136" customFormat="1" ht="87" customHeight="1" x14ac:dyDescent="0.25">
      <c r="B24" s="109" t="s">
        <v>68</v>
      </c>
      <c r="C24" s="405" t="s">
        <v>30</v>
      </c>
      <c r="D24" s="130" t="s">
        <v>83</v>
      </c>
      <c r="E24" s="109" t="s">
        <v>73</v>
      </c>
      <c r="F24" s="109">
        <f>VLOOKUP(H24,Feuil1!A$1:B$5,2,0)</f>
        <v>0.1</v>
      </c>
      <c r="G24" s="109">
        <f t="shared" si="41"/>
        <v>1</v>
      </c>
      <c r="H24" s="271" t="s">
        <v>59</v>
      </c>
      <c r="I24" s="137" t="s">
        <v>84</v>
      </c>
      <c r="J24" s="138">
        <v>4</v>
      </c>
      <c r="K24" s="138">
        <f>IF(J24&lt;&gt;"",MAX(K$1:K23)+1,"")</f>
        <v>19</v>
      </c>
      <c r="L24" s="281" t="s">
        <v>92</v>
      </c>
      <c r="M24" s="290">
        <v>1</v>
      </c>
      <c r="N24" s="283" t="s">
        <v>0</v>
      </c>
      <c r="O24" s="351"/>
      <c r="P24" s="333" t="str">
        <f t="shared" si="0"/>
        <v/>
      </c>
      <c r="Q24" s="281" t="s">
        <v>93</v>
      </c>
      <c r="R24" s="281" t="s">
        <v>72</v>
      </c>
      <c r="S24" s="139"/>
      <c r="U24" s="140">
        <f t="shared" si="42"/>
        <v>1</v>
      </c>
      <c r="V24" s="140">
        <f t="shared" si="52"/>
        <v>1</v>
      </c>
      <c r="W24" s="140">
        <f t="shared" si="43"/>
        <v>1</v>
      </c>
      <c r="X24" s="140"/>
      <c r="Y24" s="140">
        <f t="shared" si="44"/>
        <v>0</v>
      </c>
      <c r="Z24" s="140"/>
      <c r="AA24" s="140">
        <f t="shared" si="45"/>
        <v>1</v>
      </c>
      <c r="AB24" s="140"/>
      <c r="AC24" s="147"/>
      <c r="AD24" s="141"/>
      <c r="AE24" s="142">
        <f t="shared" si="1"/>
        <v>1</v>
      </c>
      <c r="AF24" s="142"/>
      <c r="AG24" s="142">
        <f t="shared" si="2"/>
        <v>0</v>
      </c>
      <c r="AH24" s="142"/>
      <c r="AI24" s="142">
        <f t="shared" si="3"/>
        <v>1</v>
      </c>
      <c r="AJ24" s="143"/>
      <c r="AK24" s="144"/>
      <c r="AL24" s="142"/>
      <c r="AM24" s="142" t="str">
        <f t="shared" si="4"/>
        <v/>
      </c>
      <c r="AN24" s="142"/>
      <c r="AO24" s="142" t="str">
        <f t="shared" si="5"/>
        <v/>
      </c>
      <c r="AP24" s="142"/>
      <c r="AQ24" s="142" t="str">
        <f t="shared" si="6"/>
        <v/>
      </c>
      <c r="AR24" s="143"/>
      <c r="AS24" s="144"/>
      <c r="AT24" s="142"/>
      <c r="AU24" s="142" t="str">
        <f t="shared" si="14"/>
        <v/>
      </c>
      <c r="AV24" s="142"/>
      <c r="AW24" s="142" t="str">
        <f t="shared" si="15"/>
        <v/>
      </c>
      <c r="AX24" s="142"/>
      <c r="AY24" s="142" t="str">
        <f t="shared" si="16"/>
        <v/>
      </c>
      <c r="AZ24" s="143"/>
      <c r="BA24" s="144"/>
      <c r="BB24" s="142"/>
      <c r="BC24" s="142" t="str">
        <f t="shared" si="46"/>
        <v/>
      </c>
      <c r="BD24" s="142"/>
      <c r="BE24" s="142" t="str">
        <f t="shared" si="47"/>
        <v/>
      </c>
      <c r="BF24" s="142"/>
      <c r="BG24" s="142" t="str">
        <f t="shared" si="48"/>
        <v/>
      </c>
      <c r="BH24" s="143"/>
      <c r="BI24" s="144"/>
      <c r="BJ24" s="140"/>
      <c r="BK24" s="142" t="str">
        <f t="shared" si="49"/>
        <v/>
      </c>
      <c r="BL24" s="142"/>
      <c r="BM24" s="142" t="str">
        <f t="shared" si="50"/>
        <v/>
      </c>
      <c r="BN24" s="142"/>
      <c r="BO24" s="142" t="str">
        <f t="shared" si="51"/>
        <v/>
      </c>
      <c r="BP24" s="143"/>
      <c r="BQ24" s="144"/>
      <c r="BR24" s="140"/>
      <c r="BS24" s="142" t="str">
        <f t="shared" si="32"/>
        <v/>
      </c>
      <c r="BT24" s="142"/>
      <c r="BU24" s="142" t="str">
        <f t="shared" si="33"/>
        <v/>
      </c>
      <c r="BV24" s="142"/>
      <c r="BW24" s="142" t="str">
        <f t="shared" si="34"/>
        <v/>
      </c>
      <c r="BX24" s="143"/>
      <c r="BY24" s="144"/>
      <c r="BZ24" s="145"/>
      <c r="CA24" s="142" t="str">
        <f t="shared" si="35"/>
        <v/>
      </c>
      <c r="CB24" s="142"/>
      <c r="CC24" s="142" t="str">
        <f t="shared" si="36"/>
        <v/>
      </c>
      <c r="CD24" s="142"/>
      <c r="CE24" s="142" t="str">
        <f t="shared" si="37"/>
        <v/>
      </c>
      <c r="CF24" s="143"/>
      <c r="CI24" s="142" t="str">
        <f t="shared" si="38"/>
        <v/>
      </c>
      <c r="CJ24" s="142"/>
      <c r="CK24" s="142" t="str">
        <f t="shared" si="39"/>
        <v/>
      </c>
      <c r="CL24" s="142"/>
      <c r="CM24" s="142" t="str">
        <f t="shared" si="40"/>
        <v/>
      </c>
      <c r="CN24" s="143"/>
      <c r="EF24" s="146" t="s">
        <v>63</v>
      </c>
      <c r="EG24" s="146" t="str">
        <f t="shared" si="19"/>
        <v>NM si pas de site Internet. Pour vérifier la complétude des informations, l'auditeur peut poser une question sur l'acceptation des ANCV.
Les périodes d'ouverture sont à mentionner si l'établissement n'est pas ouvert 365 jours par an.
Constat visuel
R</v>
      </c>
    </row>
    <row r="25" spans="2:137" s="136" customFormat="1" ht="60.75" customHeight="1" x14ac:dyDescent="0.25">
      <c r="B25" s="109" t="s">
        <v>68</v>
      </c>
      <c r="C25" s="405" t="s">
        <v>30</v>
      </c>
      <c r="D25" s="130" t="s">
        <v>83</v>
      </c>
      <c r="E25" s="109" t="s">
        <v>73</v>
      </c>
      <c r="F25" s="109">
        <f>VLOOKUP(H25,Feuil1!A$1:B$5,2,0)</f>
        <v>0.1</v>
      </c>
      <c r="G25" s="109">
        <f t="shared" si="41"/>
        <v>1</v>
      </c>
      <c r="H25" s="271" t="s">
        <v>59</v>
      </c>
      <c r="I25" s="137" t="s">
        <v>84</v>
      </c>
      <c r="J25" s="138">
        <v>4</v>
      </c>
      <c r="K25" s="138">
        <f>IF(J25&lt;&gt;"",MAX(K$1:K24)+1,"")</f>
        <v>20</v>
      </c>
      <c r="L25" s="281" t="s">
        <v>876</v>
      </c>
      <c r="M25" s="290">
        <v>1</v>
      </c>
      <c r="N25" s="283" t="s">
        <v>0</v>
      </c>
      <c r="O25" s="351"/>
      <c r="P25" s="333" t="str">
        <f t="shared" si="0"/>
        <v/>
      </c>
      <c r="Q25" s="281" t="s">
        <v>94</v>
      </c>
      <c r="R25" s="281" t="s">
        <v>72</v>
      </c>
      <c r="S25" s="139"/>
      <c r="U25" s="140">
        <f t="shared" si="42"/>
        <v>1</v>
      </c>
      <c r="V25" s="140">
        <f t="shared" si="52"/>
        <v>1</v>
      </c>
      <c r="W25" s="140">
        <f t="shared" si="43"/>
        <v>1</v>
      </c>
      <c r="X25" s="140"/>
      <c r="Y25" s="140">
        <f t="shared" si="44"/>
        <v>0</v>
      </c>
      <c r="Z25" s="140"/>
      <c r="AA25" s="140">
        <f t="shared" si="45"/>
        <v>1</v>
      </c>
      <c r="AB25" s="140"/>
      <c r="AC25" s="147"/>
      <c r="AD25" s="141"/>
      <c r="AE25" s="142">
        <f t="shared" si="1"/>
        <v>1</v>
      </c>
      <c r="AF25" s="142"/>
      <c r="AG25" s="142">
        <f t="shared" si="2"/>
        <v>0</v>
      </c>
      <c r="AH25" s="142"/>
      <c r="AI25" s="142">
        <f t="shared" si="3"/>
        <v>1</v>
      </c>
      <c r="AJ25" s="143"/>
      <c r="AK25" s="144"/>
      <c r="AL25" s="142"/>
      <c r="AM25" s="142" t="str">
        <f t="shared" si="4"/>
        <v/>
      </c>
      <c r="AN25" s="142"/>
      <c r="AO25" s="142" t="str">
        <f t="shared" si="5"/>
        <v/>
      </c>
      <c r="AP25" s="142"/>
      <c r="AQ25" s="142" t="str">
        <f t="shared" si="6"/>
        <v/>
      </c>
      <c r="AR25" s="143"/>
      <c r="AS25" s="144"/>
      <c r="AT25" s="142"/>
      <c r="AU25" s="142" t="str">
        <f t="shared" si="14"/>
        <v/>
      </c>
      <c r="AV25" s="142"/>
      <c r="AW25" s="142" t="str">
        <f t="shared" si="15"/>
        <v/>
      </c>
      <c r="AX25" s="142"/>
      <c r="AY25" s="142" t="str">
        <f t="shared" si="16"/>
        <v/>
      </c>
      <c r="AZ25" s="143"/>
      <c r="BA25" s="144"/>
      <c r="BB25" s="142"/>
      <c r="BC25" s="142" t="str">
        <f t="shared" si="46"/>
        <v/>
      </c>
      <c r="BD25" s="142"/>
      <c r="BE25" s="142" t="str">
        <f t="shared" si="47"/>
        <v/>
      </c>
      <c r="BF25" s="142"/>
      <c r="BG25" s="142" t="str">
        <f t="shared" si="48"/>
        <v/>
      </c>
      <c r="BH25" s="143"/>
      <c r="BI25" s="144"/>
      <c r="BJ25" s="140"/>
      <c r="BK25" s="142" t="str">
        <f t="shared" si="49"/>
        <v/>
      </c>
      <c r="BL25" s="142"/>
      <c r="BM25" s="142" t="str">
        <f t="shared" si="50"/>
        <v/>
      </c>
      <c r="BN25" s="142"/>
      <c r="BO25" s="142" t="str">
        <f t="shared" si="51"/>
        <v/>
      </c>
      <c r="BP25" s="143"/>
      <c r="BQ25" s="144"/>
      <c r="BR25" s="140"/>
      <c r="BS25" s="142" t="str">
        <f t="shared" si="32"/>
        <v/>
      </c>
      <c r="BT25" s="142"/>
      <c r="BU25" s="142" t="str">
        <f t="shared" si="33"/>
        <v/>
      </c>
      <c r="BV25" s="142"/>
      <c r="BW25" s="142" t="str">
        <f t="shared" si="34"/>
        <v/>
      </c>
      <c r="BX25" s="143"/>
      <c r="BY25" s="144"/>
      <c r="BZ25" s="145"/>
      <c r="CA25" s="142" t="str">
        <f t="shared" si="35"/>
        <v/>
      </c>
      <c r="CB25" s="142"/>
      <c r="CC25" s="142" t="str">
        <f t="shared" si="36"/>
        <v/>
      </c>
      <c r="CD25" s="142"/>
      <c r="CE25" s="142" t="str">
        <f t="shared" si="37"/>
        <v/>
      </c>
      <c r="CF25" s="143"/>
      <c r="CI25" s="142" t="str">
        <f t="shared" si="38"/>
        <v/>
      </c>
      <c r="CJ25" s="142"/>
      <c r="CK25" s="142" t="str">
        <f t="shared" si="39"/>
        <v/>
      </c>
      <c r="CL25" s="142"/>
      <c r="CM25" s="142" t="str">
        <f t="shared" si="40"/>
        <v/>
      </c>
      <c r="CN25" s="143"/>
      <c r="EF25" s="146" t="s">
        <v>63</v>
      </c>
      <c r="EG25" s="146" t="str">
        <f t="shared" si="19"/>
        <v>NM si pas de site Internet. Si absence de parking privé, le site internet mentionne une solution de stationnement public à proximité.
Constat visuel
R</v>
      </c>
    </row>
    <row r="26" spans="2:137" s="136" customFormat="1" ht="48" customHeight="1" x14ac:dyDescent="0.25">
      <c r="B26" s="109" t="s">
        <v>68</v>
      </c>
      <c r="C26" s="405" t="s">
        <v>30</v>
      </c>
      <c r="D26" s="130" t="s">
        <v>83</v>
      </c>
      <c r="E26" s="109" t="s">
        <v>73</v>
      </c>
      <c r="F26" s="109">
        <f>VLOOKUP(H26,Feuil1!A$1:B$5,2,0)</f>
        <v>0.1</v>
      </c>
      <c r="G26" s="109">
        <f t="shared" si="41"/>
        <v>1</v>
      </c>
      <c r="H26" s="271" t="s">
        <v>59</v>
      </c>
      <c r="I26" s="137" t="s">
        <v>84</v>
      </c>
      <c r="J26" s="138">
        <v>4</v>
      </c>
      <c r="K26" s="138">
        <f>IF(J26&lt;&gt;"",MAX(K$1:K25)+1,"")</f>
        <v>21</v>
      </c>
      <c r="L26" s="281" t="s">
        <v>95</v>
      </c>
      <c r="M26" s="290">
        <v>9</v>
      </c>
      <c r="N26" s="283" t="s">
        <v>0</v>
      </c>
      <c r="O26" s="351"/>
      <c r="P26" s="333" t="str">
        <f t="shared" si="0"/>
        <v/>
      </c>
      <c r="Q26" s="281" t="s">
        <v>96</v>
      </c>
      <c r="R26" s="281" t="s">
        <v>72</v>
      </c>
      <c r="S26" s="139"/>
      <c r="U26" s="140">
        <f t="shared" si="42"/>
        <v>9</v>
      </c>
      <c r="V26" s="140">
        <f t="shared" si="52"/>
        <v>1</v>
      </c>
      <c r="W26" s="140">
        <f t="shared" si="43"/>
        <v>9</v>
      </c>
      <c r="X26" s="161"/>
      <c r="Y26" s="140">
        <f t="shared" si="44"/>
        <v>0</v>
      </c>
      <c r="Z26" s="161"/>
      <c r="AA26" s="140">
        <f t="shared" si="45"/>
        <v>9</v>
      </c>
      <c r="AB26" s="161"/>
      <c r="AC26" s="147"/>
      <c r="AD26" s="162"/>
      <c r="AE26" s="142">
        <f t="shared" si="1"/>
        <v>9</v>
      </c>
      <c r="AF26" s="142"/>
      <c r="AG26" s="142">
        <f t="shared" si="2"/>
        <v>0</v>
      </c>
      <c r="AH26" s="142"/>
      <c r="AI26" s="142">
        <f t="shared" si="3"/>
        <v>9</v>
      </c>
      <c r="AJ26" s="143"/>
      <c r="AK26" s="144"/>
      <c r="AL26" s="142"/>
      <c r="AM26" s="142" t="str">
        <f t="shared" si="4"/>
        <v/>
      </c>
      <c r="AN26" s="142"/>
      <c r="AO26" s="142" t="str">
        <f t="shared" si="5"/>
        <v/>
      </c>
      <c r="AP26" s="142"/>
      <c r="AQ26" s="142" t="str">
        <f t="shared" si="6"/>
        <v/>
      </c>
      <c r="AR26" s="143"/>
      <c r="AS26" s="144"/>
      <c r="AT26" s="142"/>
      <c r="AU26" s="142" t="str">
        <f t="shared" si="14"/>
        <v/>
      </c>
      <c r="AV26" s="142"/>
      <c r="AW26" s="142" t="str">
        <f t="shared" si="15"/>
        <v/>
      </c>
      <c r="AX26" s="142"/>
      <c r="AY26" s="142" t="str">
        <f t="shared" si="16"/>
        <v/>
      </c>
      <c r="AZ26" s="143"/>
      <c r="BA26" s="144"/>
      <c r="BB26" s="142"/>
      <c r="BC26" s="142" t="str">
        <f t="shared" si="46"/>
        <v/>
      </c>
      <c r="BD26" s="142"/>
      <c r="BE26" s="142" t="str">
        <f t="shared" si="47"/>
        <v/>
      </c>
      <c r="BF26" s="142"/>
      <c r="BG26" s="142" t="str">
        <f t="shared" si="48"/>
        <v/>
      </c>
      <c r="BH26" s="143"/>
      <c r="BI26" s="144"/>
      <c r="BJ26" s="140"/>
      <c r="BK26" s="142" t="str">
        <f t="shared" si="49"/>
        <v/>
      </c>
      <c r="BL26" s="142"/>
      <c r="BM26" s="142" t="str">
        <f t="shared" si="50"/>
        <v/>
      </c>
      <c r="BN26" s="142"/>
      <c r="BO26" s="142" t="str">
        <f t="shared" si="51"/>
        <v/>
      </c>
      <c r="BP26" s="143"/>
      <c r="BQ26" s="163"/>
      <c r="BR26" s="161"/>
      <c r="BS26" s="142" t="str">
        <f t="shared" si="32"/>
        <v/>
      </c>
      <c r="BT26" s="142"/>
      <c r="BU26" s="142" t="str">
        <f t="shared" si="33"/>
        <v/>
      </c>
      <c r="BV26" s="142"/>
      <c r="BW26" s="142" t="str">
        <f t="shared" si="34"/>
        <v/>
      </c>
      <c r="BX26" s="143"/>
      <c r="BY26" s="144"/>
      <c r="BZ26" s="145"/>
      <c r="CA26" s="142" t="str">
        <f t="shared" si="35"/>
        <v/>
      </c>
      <c r="CB26" s="142"/>
      <c r="CC26" s="142" t="str">
        <f t="shared" si="36"/>
        <v/>
      </c>
      <c r="CD26" s="142"/>
      <c r="CE26" s="142" t="str">
        <f t="shared" si="37"/>
        <v/>
      </c>
      <c r="CF26" s="143"/>
      <c r="CI26" s="142" t="str">
        <f t="shared" si="38"/>
        <v/>
      </c>
      <c r="CJ26" s="142"/>
      <c r="CK26" s="142" t="str">
        <f t="shared" si="39"/>
        <v/>
      </c>
      <c r="CL26" s="142"/>
      <c r="CM26" s="142" t="str">
        <f t="shared" si="40"/>
        <v/>
      </c>
      <c r="CN26" s="143"/>
      <c r="EF26" s="146" t="s">
        <v>63</v>
      </c>
      <c r="EG26" s="146" t="str">
        <f t="shared" si="19"/>
        <v>NM si pas de site internet. Tarifs, nouveau classement pour les hôtels concernés, absence de référence à l'ancien classement si non classé, périodes d'ouverture, menus pour les restaurants…
Constat visuel
R</v>
      </c>
    </row>
    <row r="27" spans="2:137" s="136" customFormat="1" ht="35.25" customHeight="1" x14ac:dyDescent="0.25">
      <c r="B27" s="109" t="s">
        <v>68</v>
      </c>
      <c r="C27" s="405" t="s">
        <v>30</v>
      </c>
      <c r="D27" s="130" t="s">
        <v>83</v>
      </c>
      <c r="E27" s="109" t="s">
        <v>73</v>
      </c>
      <c r="F27" s="109">
        <f>VLOOKUP(H27,Feuil1!A$1:B$5,2,0)</f>
        <v>0.1</v>
      </c>
      <c r="G27" s="109">
        <f t="shared" si="41"/>
        <v>1</v>
      </c>
      <c r="H27" s="271" t="s">
        <v>59</v>
      </c>
      <c r="I27" s="137" t="s">
        <v>84</v>
      </c>
      <c r="J27" s="138">
        <v>4</v>
      </c>
      <c r="K27" s="138">
        <f>IF(J27&lt;&gt;"",MAX(K$1:K26)+1,"")</f>
        <v>22</v>
      </c>
      <c r="L27" s="281" t="s">
        <v>97</v>
      </c>
      <c r="M27" s="290">
        <v>1</v>
      </c>
      <c r="N27" s="283" t="s">
        <v>0</v>
      </c>
      <c r="O27" s="351"/>
      <c r="P27" s="333" t="str">
        <f t="shared" si="0"/>
        <v/>
      </c>
      <c r="Q27" s="281" t="s">
        <v>98</v>
      </c>
      <c r="R27" s="281" t="s">
        <v>72</v>
      </c>
      <c r="S27" s="139"/>
      <c r="U27" s="140">
        <f t="shared" si="42"/>
        <v>1</v>
      </c>
      <c r="V27" s="140">
        <f t="shared" si="52"/>
        <v>1</v>
      </c>
      <c r="W27" s="140">
        <f t="shared" si="43"/>
        <v>1</v>
      </c>
      <c r="X27" s="140"/>
      <c r="Y27" s="140">
        <f t="shared" si="44"/>
        <v>0</v>
      </c>
      <c r="Z27" s="140"/>
      <c r="AA27" s="140">
        <f t="shared" si="45"/>
        <v>1</v>
      </c>
      <c r="AB27" s="140"/>
      <c r="AC27" s="147"/>
      <c r="AD27" s="141"/>
      <c r="AE27" s="142">
        <f t="shared" si="1"/>
        <v>1</v>
      </c>
      <c r="AF27" s="142"/>
      <c r="AG27" s="142">
        <f t="shared" si="2"/>
        <v>0</v>
      </c>
      <c r="AH27" s="142"/>
      <c r="AI27" s="142">
        <f t="shared" si="3"/>
        <v>1</v>
      </c>
      <c r="AJ27" s="143"/>
      <c r="AK27" s="144"/>
      <c r="AL27" s="142"/>
      <c r="AM27" s="142" t="str">
        <f t="shared" si="4"/>
        <v/>
      </c>
      <c r="AN27" s="142"/>
      <c r="AO27" s="142" t="str">
        <f t="shared" si="5"/>
        <v/>
      </c>
      <c r="AP27" s="142"/>
      <c r="AQ27" s="142" t="str">
        <f t="shared" si="6"/>
        <v/>
      </c>
      <c r="AR27" s="143"/>
      <c r="AS27" s="144"/>
      <c r="AT27" s="142"/>
      <c r="AU27" s="142" t="str">
        <f t="shared" si="14"/>
        <v/>
      </c>
      <c r="AV27" s="142"/>
      <c r="AW27" s="142" t="str">
        <f t="shared" si="15"/>
        <v/>
      </c>
      <c r="AX27" s="142"/>
      <c r="AY27" s="142" t="str">
        <f t="shared" si="16"/>
        <v/>
      </c>
      <c r="AZ27" s="143"/>
      <c r="BA27" s="144"/>
      <c r="BB27" s="142"/>
      <c r="BC27" s="142" t="str">
        <f t="shared" si="46"/>
        <v/>
      </c>
      <c r="BD27" s="142"/>
      <c r="BE27" s="142" t="str">
        <f t="shared" si="47"/>
        <v/>
      </c>
      <c r="BF27" s="142"/>
      <c r="BG27" s="142" t="str">
        <f t="shared" si="48"/>
        <v/>
      </c>
      <c r="BH27" s="143"/>
      <c r="BI27" s="144"/>
      <c r="BJ27" s="140"/>
      <c r="BK27" s="142" t="str">
        <f t="shared" si="49"/>
        <v/>
      </c>
      <c r="BL27" s="142"/>
      <c r="BM27" s="142" t="str">
        <f t="shared" si="50"/>
        <v/>
      </c>
      <c r="BN27" s="142"/>
      <c r="BO27" s="142" t="str">
        <f t="shared" si="51"/>
        <v/>
      </c>
      <c r="BP27" s="143"/>
      <c r="BQ27" s="144"/>
      <c r="BR27" s="140"/>
      <c r="BS27" s="142" t="str">
        <f t="shared" si="32"/>
        <v/>
      </c>
      <c r="BT27" s="142"/>
      <c r="BU27" s="142" t="str">
        <f t="shared" si="33"/>
        <v/>
      </c>
      <c r="BV27" s="142"/>
      <c r="BW27" s="142" t="str">
        <f t="shared" si="34"/>
        <v/>
      </c>
      <c r="BX27" s="143"/>
      <c r="BY27" s="144"/>
      <c r="BZ27" s="145"/>
      <c r="CA27" s="142" t="str">
        <f t="shared" si="35"/>
        <v/>
      </c>
      <c r="CB27" s="142"/>
      <c r="CC27" s="142" t="str">
        <f t="shared" si="36"/>
        <v/>
      </c>
      <c r="CD27" s="142"/>
      <c r="CE27" s="142" t="str">
        <f t="shared" si="37"/>
        <v/>
      </c>
      <c r="CF27" s="143"/>
      <c r="CI27" s="142" t="str">
        <f t="shared" si="38"/>
        <v/>
      </c>
      <c r="CJ27" s="142"/>
      <c r="CK27" s="142" t="str">
        <f t="shared" si="39"/>
        <v/>
      </c>
      <c r="CL27" s="142"/>
      <c r="CM27" s="142" t="str">
        <f t="shared" si="40"/>
        <v/>
      </c>
      <c r="CN27" s="143"/>
      <c r="EF27" s="146" t="s">
        <v>63</v>
      </c>
      <c r="EG27" s="146" t="str">
        <f t="shared" si="19"/>
        <v>NM si pas de site Internet.
Constat visuel
R</v>
      </c>
    </row>
    <row r="28" spans="2:137" s="136" customFormat="1" ht="60" customHeight="1" x14ac:dyDescent="0.25">
      <c r="B28" s="109" t="s">
        <v>68</v>
      </c>
      <c r="C28" s="405" t="s">
        <v>30</v>
      </c>
      <c r="D28" s="130" t="s">
        <v>83</v>
      </c>
      <c r="E28" s="109" t="s">
        <v>73</v>
      </c>
      <c r="F28" s="109">
        <f>VLOOKUP(H28,Feuil1!A$1:B$5,2,0)</f>
        <v>0.1</v>
      </c>
      <c r="G28" s="109">
        <f t="shared" si="41"/>
        <v>1</v>
      </c>
      <c r="H28" s="271" t="s">
        <v>59</v>
      </c>
      <c r="I28" s="137" t="s">
        <v>84</v>
      </c>
      <c r="J28" s="138">
        <v>4</v>
      </c>
      <c r="K28" s="138">
        <f>IF(J28&lt;&gt;"",MAX(K$1:K27)+1,"")</f>
        <v>23</v>
      </c>
      <c r="L28" s="281" t="s">
        <v>99</v>
      </c>
      <c r="M28" s="290">
        <v>1</v>
      </c>
      <c r="N28" s="283" t="s">
        <v>0</v>
      </c>
      <c r="O28" s="351"/>
      <c r="P28" s="333" t="str">
        <f t="shared" si="0"/>
        <v/>
      </c>
      <c r="Q28" s="281" t="s">
        <v>100</v>
      </c>
      <c r="R28" s="281" t="s">
        <v>72</v>
      </c>
      <c r="S28" s="139"/>
      <c r="U28" s="140">
        <f t="shared" si="42"/>
        <v>1</v>
      </c>
      <c r="V28" s="140">
        <f t="shared" si="52"/>
        <v>1</v>
      </c>
      <c r="W28" s="140">
        <f t="shared" si="43"/>
        <v>1</v>
      </c>
      <c r="X28" s="140"/>
      <c r="Y28" s="140">
        <f t="shared" si="44"/>
        <v>0</v>
      </c>
      <c r="Z28" s="140"/>
      <c r="AA28" s="140">
        <f t="shared" si="45"/>
        <v>1</v>
      </c>
      <c r="AB28" s="140"/>
      <c r="AC28" s="147"/>
      <c r="AD28" s="141"/>
      <c r="AE28" s="142">
        <f t="shared" si="1"/>
        <v>1</v>
      </c>
      <c r="AF28" s="142"/>
      <c r="AG28" s="142">
        <f t="shared" si="2"/>
        <v>0</v>
      </c>
      <c r="AH28" s="142"/>
      <c r="AI28" s="142">
        <f t="shared" si="3"/>
        <v>1</v>
      </c>
      <c r="AJ28" s="143"/>
      <c r="AK28" s="144"/>
      <c r="AL28" s="142"/>
      <c r="AM28" s="142" t="str">
        <f t="shared" si="4"/>
        <v/>
      </c>
      <c r="AN28" s="142"/>
      <c r="AO28" s="142" t="str">
        <f t="shared" si="5"/>
        <v/>
      </c>
      <c r="AP28" s="142"/>
      <c r="AQ28" s="142" t="str">
        <f t="shared" si="6"/>
        <v/>
      </c>
      <c r="AR28" s="143"/>
      <c r="AS28" s="144"/>
      <c r="AT28" s="142"/>
      <c r="AU28" s="142" t="str">
        <f t="shared" si="14"/>
        <v/>
      </c>
      <c r="AV28" s="142"/>
      <c r="AW28" s="142" t="str">
        <f t="shared" si="15"/>
        <v/>
      </c>
      <c r="AX28" s="142"/>
      <c r="AY28" s="142" t="str">
        <f t="shared" si="16"/>
        <v/>
      </c>
      <c r="AZ28" s="143"/>
      <c r="BA28" s="144"/>
      <c r="BB28" s="142"/>
      <c r="BC28" s="142" t="str">
        <f t="shared" si="46"/>
        <v/>
      </c>
      <c r="BD28" s="142"/>
      <c r="BE28" s="142" t="str">
        <f t="shared" si="47"/>
        <v/>
      </c>
      <c r="BF28" s="142"/>
      <c r="BG28" s="142" t="str">
        <f t="shared" si="48"/>
        <v/>
      </c>
      <c r="BH28" s="143"/>
      <c r="BI28" s="144"/>
      <c r="BJ28" s="140"/>
      <c r="BK28" s="142" t="str">
        <f t="shared" si="49"/>
        <v/>
      </c>
      <c r="BL28" s="142"/>
      <c r="BM28" s="142" t="str">
        <f t="shared" si="50"/>
        <v/>
      </c>
      <c r="BN28" s="142"/>
      <c r="BO28" s="142" t="str">
        <f t="shared" si="51"/>
        <v/>
      </c>
      <c r="BP28" s="143"/>
      <c r="BQ28" s="144"/>
      <c r="BR28" s="140"/>
      <c r="BS28" s="142" t="str">
        <f t="shared" si="32"/>
        <v/>
      </c>
      <c r="BT28" s="142"/>
      <c r="BU28" s="142" t="str">
        <f t="shared" si="33"/>
        <v/>
      </c>
      <c r="BV28" s="142"/>
      <c r="BW28" s="142" t="str">
        <f t="shared" si="34"/>
        <v/>
      </c>
      <c r="BX28" s="143"/>
      <c r="BY28" s="144"/>
      <c r="BZ28" s="145"/>
      <c r="CA28" s="142" t="str">
        <f t="shared" si="35"/>
        <v/>
      </c>
      <c r="CB28" s="142"/>
      <c r="CC28" s="142" t="str">
        <f t="shared" si="36"/>
        <v/>
      </c>
      <c r="CD28" s="142"/>
      <c r="CE28" s="142" t="str">
        <f t="shared" si="37"/>
        <v/>
      </c>
      <c r="CF28" s="143"/>
      <c r="CI28" s="142" t="str">
        <f t="shared" si="38"/>
        <v/>
      </c>
      <c r="CJ28" s="142"/>
      <c r="CK28" s="142" t="str">
        <f t="shared" si="39"/>
        <v/>
      </c>
      <c r="CL28" s="142"/>
      <c r="CM28" s="142" t="str">
        <f t="shared" si="40"/>
        <v/>
      </c>
      <c r="CN28" s="143"/>
      <c r="EF28" s="146" t="s">
        <v>63</v>
      </c>
      <c r="EG28" s="146" t="str">
        <f t="shared" si="19"/>
        <v>NM si pas de site Internet. Réservation possible par le biais de la chaîne à laquelle est éventuellement affilié l'établissement. Non validé si réservation via les OTA (Online Travel Agency).
Constat visuel
R</v>
      </c>
    </row>
    <row r="29" spans="2:137" s="136" customFormat="1" ht="35.25" customHeight="1" x14ac:dyDescent="0.25">
      <c r="B29" s="109" t="s">
        <v>68</v>
      </c>
      <c r="C29" s="405" t="s">
        <v>30</v>
      </c>
      <c r="D29" s="130" t="s">
        <v>83</v>
      </c>
      <c r="E29" s="109" t="s">
        <v>73</v>
      </c>
      <c r="F29" s="109">
        <f>VLOOKUP(H29,Feuil1!A$1:B$5,2,0)</f>
        <v>0.1</v>
      </c>
      <c r="G29" s="109">
        <f t="shared" si="41"/>
        <v>1</v>
      </c>
      <c r="H29" s="271" t="s">
        <v>59</v>
      </c>
      <c r="I29" s="137" t="s">
        <v>101</v>
      </c>
      <c r="J29" s="138">
        <v>98</v>
      </c>
      <c r="K29" s="138">
        <f>IF(J29&lt;&gt;"",MAX(K$1:K28)+1,"")</f>
        <v>24</v>
      </c>
      <c r="L29" s="281" t="s">
        <v>102</v>
      </c>
      <c r="M29" s="290">
        <v>3</v>
      </c>
      <c r="N29" s="283" t="s">
        <v>0</v>
      </c>
      <c r="O29" s="351"/>
      <c r="P29" s="333" t="str">
        <f t="shared" si="0"/>
        <v/>
      </c>
      <c r="Q29" s="281" t="s">
        <v>816</v>
      </c>
      <c r="R29" s="281" t="s">
        <v>72</v>
      </c>
      <c r="S29" s="139"/>
      <c r="U29" s="140">
        <f t="shared" si="42"/>
        <v>3</v>
      </c>
      <c r="V29" s="140">
        <f t="shared" si="52"/>
        <v>1</v>
      </c>
      <c r="W29" s="140">
        <f t="shared" si="43"/>
        <v>3</v>
      </c>
      <c r="X29" s="109"/>
      <c r="Y29" s="140">
        <f t="shared" si="44"/>
        <v>0</v>
      </c>
      <c r="Z29" s="140"/>
      <c r="AA29" s="140">
        <f t="shared" si="45"/>
        <v>3</v>
      </c>
      <c r="AB29" s="140"/>
      <c r="AC29" s="124"/>
      <c r="AD29" s="164"/>
      <c r="AE29" s="142">
        <f t="shared" si="1"/>
        <v>3</v>
      </c>
      <c r="AF29" s="142"/>
      <c r="AG29" s="142">
        <f t="shared" si="2"/>
        <v>0</v>
      </c>
      <c r="AH29" s="142"/>
      <c r="AI29" s="142">
        <f t="shared" si="3"/>
        <v>3</v>
      </c>
      <c r="AJ29" s="143"/>
      <c r="AK29" s="144"/>
      <c r="AL29" s="142"/>
      <c r="AM29" s="142" t="str">
        <f t="shared" si="4"/>
        <v/>
      </c>
      <c r="AN29" s="142"/>
      <c r="AO29" s="142" t="str">
        <f t="shared" si="5"/>
        <v/>
      </c>
      <c r="AP29" s="142"/>
      <c r="AQ29" s="142" t="str">
        <f t="shared" si="6"/>
        <v/>
      </c>
      <c r="AR29" s="143"/>
      <c r="AS29" s="144"/>
      <c r="AT29" s="142"/>
      <c r="AU29" s="142" t="str">
        <f t="shared" si="14"/>
        <v/>
      </c>
      <c r="AV29" s="142"/>
      <c r="AW29" s="142" t="str">
        <f t="shared" si="15"/>
        <v/>
      </c>
      <c r="AX29" s="142"/>
      <c r="AY29" s="142" t="str">
        <f t="shared" si="16"/>
        <v/>
      </c>
      <c r="AZ29" s="143"/>
      <c r="BA29" s="144"/>
      <c r="BB29" s="142"/>
      <c r="BC29" s="142" t="str">
        <f t="shared" si="46"/>
        <v/>
      </c>
      <c r="BD29" s="142"/>
      <c r="BE29" s="142" t="str">
        <f t="shared" si="47"/>
        <v/>
      </c>
      <c r="BF29" s="142"/>
      <c r="BG29" s="142" t="str">
        <f t="shared" si="48"/>
        <v/>
      </c>
      <c r="BH29" s="143"/>
      <c r="BI29" s="144"/>
      <c r="BJ29" s="140"/>
      <c r="BK29" s="142" t="str">
        <f t="shared" si="49"/>
        <v/>
      </c>
      <c r="BL29" s="142"/>
      <c r="BM29" s="142" t="str">
        <f t="shared" si="50"/>
        <v/>
      </c>
      <c r="BN29" s="142"/>
      <c r="BO29" s="142" t="str">
        <f t="shared" si="51"/>
        <v/>
      </c>
      <c r="BP29" s="143"/>
      <c r="BQ29" s="144"/>
      <c r="BR29" s="140"/>
      <c r="BS29" s="142" t="str">
        <f t="shared" si="32"/>
        <v/>
      </c>
      <c r="BT29" s="142"/>
      <c r="BU29" s="142" t="str">
        <f t="shared" si="33"/>
        <v/>
      </c>
      <c r="BV29" s="142"/>
      <c r="BW29" s="142" t="str">
        <f t="shared" si="34"/>
        <v/>
      </c>
      <c r="BX29" s="143"/>
      <c r="BY29" s="144"/>
      <c r="BZ29" s="145"/>
      <c r="CA29" s="142" t="str">
        <f t="shared" si="35"/>
        <v/>
      </c>
      <c r="CB29" s="142"/>
      <c r="CC29" s="142" t="str">
        <f t="shared" si="36"/>
        <v/>
      </c>
      <c r="CD29" s="142"/>
      <c r="CE29" s="142" t="str">
        <f t="shared" si="37"/>
        <v/>
      </c>
      <c r="CF29" s="143"/>
      <c r="CI29" s="142" t="str">
        <f t="shared" si="38"/>
        <v/>
      </c>
      <c r="CJ29" s="142"/>
      <c r="CK29" s="142" t="str">
        <f t="shared" si="39"/>
        <v/>
      </c>
      <c r="CL29" s="142"/>
      <c r="CM29" s="142" t="str">
        <f t="shared" si="40"/>
        <v/>
      </c>
      <c r="CN29" s="143"/>
      <c r="EF29" s="146" t="s">
        <v>63</v>
      </c>
      <c r="EG29" s="146" t="str">
        <f t="shared" si="19"/>
        <v>NM si pas de site Internet. Une tolérance est accordée pour les menus et plats non traduits.  La langue étrangère correspond au bassin touristique émetteur
Constat visuel
R</v>
      </c>
    </row>
    <row r="30" spans="2:137" s="136" customFormat="1" ht="41.25" customHeight="1" x14ac:dyDescent="0.25">
      <c r="B30" s="109" t="s">
        <v>68</v>
      </c>
      <c r="C30" s="405" t="s">
        <v>30</v>
      </c>
      <c r="D30" s="130" t="s">
        <v>83</v>
      </c>
      <c r="E30" s="109" t="s">
        <v>73</v>
      </c>
      <c r="F30" s="109">
        <v>0.1</v>
      </c>
      <c r="G30" s="109">
        <f t="shared" si="41"/>
        <v>1</v>
      </c>
      <c r="H30" s="139" t="s">
        <v>59</v>
      </c>
      <c r="I30" s="137" t="s">
        <v>101</v>
      </c>
      <c r="J30" s="158">
        <v>98</v>
      </c>
      <c r="K30" s="138">
        <f>IF(J30&lt;&gt;"",MAX(K$1:K29)+1,"")</f>
        <v>25</v>
      </c>
      <c r="L30" s="281" t="s">
        <v>817</v>
      </c>
      <c r="M30" s="282">
        <v>3</v>
      </c>
      <c r="N30" s="283" t="s">
        <v>0</v>
      </c>
      <c r="O30" s="284"/>
      <c r="P30" s="285"/>
      <c r="Q30" s="281" t="s">
        <v>865</v>
      </c>
      <c r="R30" s="281" t="s">
        <v>72</v>
      </c>
      <c r="S30" s="139"/>
      <c r="T30" s="186"/>
      <c r="U30" s="192">
        <f t="shared" si="42"/>
        <v>3</v>
      </c>
      <c r="V30" s="140">
        <f>IF(N30="OUI",1,IF(N30="NON",0,IF(N30="Non Mesuré","",0)))</f>
        <v>1</v>
      </c>
      <c r="W30" s="140">
        <f>IF(N30&lt;&gt;"Non Mesuré",U30*V30,"")</f>
        <v>3</v>
      </c>
      <c r="X30" s="140"/>
      <c r="Y30" s="140">
        <f t="shared" si="44"/>
        <v>0</v>
      </c>
      <c r="Z30" s="140"/>
      <c r="AA30" s="140">
        <f t="shared" si="45"/>
        <v>3</v>
      </c>
      <c r="AB30" s="140"/>
      <c r="AC30" s="141"/>
      <c r="AD30" s="141"/>
      <c r="AE30" s="142">
        <f t="shared" si="1"/>
        <v>3</v>
      </c>
      <c r="AF30" s="142"/>
      <c r="AG30" s="142">
        <f t="shared" si="2"/>
        <v>0</v>
      </c>
      <c r="AH30" s="142"/>
      <c r="AI30" s="142">
        <f t="shared" si="3"/>
        <v>3</v>
      </c>
      <c r="AJ30" s="143"/>
      <c r="AK30" s="144"/>
      <c r="AL30" s="142"/>
      <c r="AM30" s="142" t="str">
        <f t="shared" si="4"/>
        <v/>
      </c>
      <c r="AN30" s="142"/>
      <c r="AO30" s="142" t="str">
        <f t="shared" si="5"/>
        <v/>
      </c>
      <c r="AP30" s="142"/>
      <c r="AQ30" s="142" t="str">
        <f t="shared" si="6"/>
        <v/>
      </c>
      <c r="AR30" s="143"/>
      <c r="AS30" s="144"/>
      <c r="AT30" s="142"/>
      <c r="AU30" s="142" t="str">
        <f t="shared" si="14"/>
        <v/>
      </c>
      <c r="AV30" s="142"/>
      <c r="AW30" s="142" t="str">
        <f t="shared" si="15"/>
        <v/>
      </c>
      <c r="AX30" s="142"/>
      <c r="AY30" s="142" t="str">
        <f t="shared" si="16"/>
        <v/>
      </c>
      <c r="AZ30" s="143"/>
      <c r="BA30" s="144"/>
      <c r="BB30" s="142"/>
      <c r="BC30" s="142"/>
      <c r="BD30" s="142"/>
      <c r="BE30" s="142"/>
      <c r="BF30" s="142"/>
      <c r="BG30" s="142"/>
      <c r="BH30" s="143"/>
      <c r="BI30" s="144"/>
      <c r="BJ30" s="140"/>
      <c r="BK30" s="142"/>
      <c r="BL30" s="142"/>
      <c r="BM30" s="142"/>
      <c r="BN30" s="142"/>
      <c r="BO30" s="142"/>
      <c r="BP30" s="143"/>
      <c r="BQ30" s="144"/>
      <c r="BR30" s="140"/>
      <c r="BS30" s="142"/>
      <c r="BT30" s="142"/>
      <c r="BU30" s="142" t="str">
        <f t="shared" si="33"/>
        <v/>
      </c>
      <c r="BV30" s="142"/>
      <c r="BW30" s="142" t="str">
        <f t="shared" si="34"/>
        <v/>
      </c>
      <c r="BX30" s="143"/>
      <c r="BY30" s="144"/>
      <c r="BZ30" s="145"/>
      <c r="CA30" s="142"/>
      <c r="CB30" s="142"/>
      <c r="CC30" s="142" t="str">
        <f t="shared" si="36"/>
        <v/>
      </c>
      <c r="CD30" s="142"/>
      <c r="CE30" s="142" t="str">
        <f t="shared" si="37"/>
        <v/>
      </c>
      <c r="CF30" s="143"/>
      <c r="CI30" s="142"/>
      <c r="CJ30" s="142"/>
      <c r="CK30" s="142" t="str">
        <f t="shared" si="39"/>
        <v/>
      </c>
      <c r="CL30" s="142"/>
      <c r="CM30" s="142" t="str">
        <f t="shared" si="40"/>
        <v/>
      </c>
      <c r="CN30" s="143"/>
      <c r="DR30" s="138"/>
    </row>
    <row r="31" spans="2:137" s="136" customFormat="1" ht="43.5" customHeight="1" x14ac:dyDescent="0.25">
      <c r="B31" s="109" t="s">
        <v>68</v>
      </c>
      <c r="C31" s="405" t="s">
        <v>30</v>
      </c>
      <c r="D31" s="130" t="s">
        <v>83</v>
      </c>
      <c r="E31" s="109" t="s">
        <v>73</v>
      </c>
      <c r="F31" s="109">
        <f>VLOOKUP(H31,Feuil1!A$1:B$5,2,0)</f>
        <v>0.1</v>
      </c>
      <c r="G31" s="109">
        <f t="shared" si="41"/>
        <v>4</v>
      </c>
      <c r="H31" s="271" t="s">
        <v>103</v>
      </c>
      <c r="I31" s="137" t="s">
        <v>104</v>
      </c>
      <c r="J31" s="138">
        <v>117</v>
      </c>
      <c r="K31" s="138">
        <f>IF(J31&lt;&gt;"",MAX(K$1:K30)+1,"")</f>
        <v>26</v>
      </c>
      <c r="L31" s="281" t="s">
        <v>105</v>
      </c>
      <c r="M31" s="282">
        <v>3</v>
      </c>
      <c r="N31" s="283" t="s">
        <v>0</v>
      </c>
      <c r="O31" s="351"/>
      <c r="P31" s="333" t="str">
        <f t="shared" si="0"/>
        <v/>
      </c>
      <c r="Q31" s="281" t="s">
        <v>891</v>
      </c>
      <c r="R31" s="281" t="s">
        <v>72</v>
      </c>
      <c r="S31" s="139"/>
      <c r="U31" s="140">
        <f t="shared" si="42"/>
        <v>3</v>
      </c>
      <c r="V31" s="140">
        <f t="shared" si="52"/>
        <v>1</v>
      </c>
      <c r="W31" s="140">
        <f t="shared" si="43"/>
        <v>3</v>
      </c>
      <c r="X31" s="140"/>
      <c r="Y31" s="140">
        <f t="shared" si="44"/>
        <v>0</v>
      </c>
      <c r="Z31" s="140"/>
      <c r="AA31" s="140">
        <f t="shared" si="45"/>
        <v>3</v>
      </c>
      <c r="AB31" s="140"/>
      <c r="AC31" s="141"/>
      <c r="AD31" s="141"/>
      <c r="AE31" s="142" t="str">
        <f t="shared" si="1"/>
        <v/>
      </c>
      <c r="AF31" s="142"/>
      <c r="AG31" s="142" t="str">
        <f t="shared" si="2"/>
        <v/>
      </c>
      <c r="AH31" s="142"/>
      <c r="AI31" s="142" t="str">
        <f t="shared" si="3"/>
        <v/>
      </c>
      <c r="AJ31" s="143"/>
      <c r="AK31" s="144"/>
      <c r="AL31" s="142"/>
      <c r="AM31" s="142" t="str">
        <f t="shared" si="4"/>
        <v/>
      </c>
      <c r="AN31" s="142"/>
      <c r="AO31" s="142" t="str">
        <f t="shared" si="5"/>
        <v/>
      </c>
      <c r="AP31" s="142"/>
      <c r="AQ31" s="142" t="str">
        <f t="shared" si="6"/>
        <v/>
      </c>
      <c r="AR31" s="143"/>
      <c r="AS31" s="144"/>
      <c r="AT31" s="142"/>
      <c r="AU31" s="142" t="str">
        <f t="shared" si="14"/>
        <v/>
      </c>
      <c r="AV31" s="142"/>
      <c r="AW31" s="142" t="str">
        <f t="shared" si="15"/>
        <v/>
      </c>
      <c r="AX31" s="142"/>
      <c r="AY31" s="142" t="str">
        <f t="shared" si="16"/>
        <v/>
      </c>
      <c r="AZ31" s="143"/>
      <c r="BA31" s="144"/>
      <c r="BB31" s="142"/>
      <c r="BC31" s="142">
        <f t="shared" si="46"/>
        <v>3</v>
      </c>
      <c r="BD31" s="142"/>
      <c r="BE31" s="142">
        <f t="shared" si="47"/>
        <v>0</v>
      </c>
      <c r="BF31" s="142"/>
      <c r="BG31" s="142">
        <f t="shared" si="48"/>
        <v>3</v>
      </c>
      <c r="BH31" s="143"/>
      <c r="BI31" s="144"/>
      <c r="BJ31" s="140"/>
      <c r="BK31" s="142" t="str">
        <f t="shared" si="49"/>
        <v/>
      </c>
      <c r="BL31" s="142"/>
      <c r="BM31" s="142" t="str">
        <f t="shared" si="50"/>
        <v/>
      </c>
      <c r="BN31" s="142"/>
      <c r="BO31" s="142" t="str">
        <f t="shared" si="51"/>
        <v/>
      </c>
      <c r="BP31" s="143"/>
      <c r="BQ31" s="144"/>
      <c r="BR31" s="140"/>
      <c r="BS31" s="142" t="str">
        <f t="shared" si="32"/>
        <v/>
      </c>
      <c r="BT31" s="142"/>
      <c r="BU31" s="142" t="str">
        <f t="shared" si="33"/>
        <v/>
      </c>
      <c r="BV31" s="142"/>
      <c r="BW31" s="142" t="str">
        <f t="shared" si="34"/>
        <v/>
      </c>
      <c r="BX31" s="143"/>
      <c r="BY31" s="144"/>
      <c r="BZ31" s="145"/>
      <c r="CA31" s="142" t="str">
        <f t="shared" si="35"/>
        <v/>
      </c>
      <c r="CB31" s="142"/>
      <c r="CC31" s="142" t="str">
        <f t="shared" si="36"/>
        <v/>
      </c>
      <c r="CD31" s="142"/>
      <c r="CE31" s="142" t="str">
        <f t="shared" si="37"/>
        <v/>
      </c>
      <c r="CF31" s="143"/>
      <c r="CI31" s="142" t="str">
        <f t="shared" si="38"/>
        <v/>
      </c>
      <c r="CJ31" s="142"/>
      <c r="CK31" s="142" t="str">
        <f t="shared" si="39"/>
        <v/>
      </c>
      <c r="CL31" s="142"/>
      <c r="CM31" s="142" t="str">
        <f t="shared" si="40"/>
        <v/>
      </c>
      <c r="CN31" s="143"/>
      <c r="EF31" s="146" t="s">
        <v>63</v>
      </c>
      <c r="EG31" s="146" t="str">
        <f t="shared" si="19"/>
        <v>NM si pas de site Internet. Présence d'une page dédiée ou présence de plusieurs liens sur la page "Partenaires" ou d'un lien vers un site d'information touristique.
Constat visuel
R</v>
      </c>
    </row>
    <row r="32" spans="2:137" s="136" customFormat="1" ht="36" customHeight="1" x14ac:dyDescent="0.25">
      <c r="B32" s="109" t="s">
        <v>68</v>
      </c>
      <c r="C32" s="405" t="s">
        <v>30</v>
      </c>
      <c r="D32" s="130" t="s">
        <v>83</v>
      </c>
      <c r="E32" s="109" t="s">
        <v>73</v>
      </c>
      <c r="F32" s="109">
        <f>VLOOKUP(H32,Feuil1!A$1:B$5,2,0)</f>
        <v>0.1</v>
      </c>
      <c r="G32" s="109">
        <f t="shared" si="41"/>
        <v>1</v>
      </c>
      <c r="H32" s="271" t="s">
        <v>59</v>
      </c>
      <c r="I32" s="137" t="s">
        <v>106</v>
      </c>
      <c r="J32" s="138">
        <v>115</v>
      </c>
      <c r="K32" s="138">
        <f>IF(J32&lt;&gt;"",MAX(K$1:K31)+1,"")</f>
        <v>27</v>
      </c>
      <c r="L32" s="281" t="s">
        <v>107</v>
      </c>
      <c r="M32" s="290">
        <v>1</v>
      </c>
      <c r="N32" s="283" t="s">
        <v>0</v>
      </c>
      <c r="O32" s="351"/>
      <c r="P32" s="333" t="str">
        <f t="shared" si="0"/>
        <v/>
      </c>
      <c r="Q32" s="281"/>
      <c r="R32" s="281" t="s">
        <v>72</v>
      </c>
      <c r="S32" s="139"/>
      <c r="U32" s="140">
        <f t="shared" si="42"/>
        <v>1</v>
      </c>
      <c r="V32" s="140">
        <f t="shared" si="52"/>
        <v>1</v>
      </c>
      <c r="W32" s="140">
        <f t="shared" si="43"/>
        <v>1</v>
      </c>
      <c r="X32" s="140"/>
      <c r="Y32" s="140">
        <f t="shared" si="44"/>
        <v>0</v>
      </c>
      <c r="Z32" s="140"/>
      <c r="AA32" s="140">
        <f t="shared" si="45"/>
        <v>1</v>
      </c>
      <c r="AB32" s="140"/>
      <c r="AC32" s="147"/>
      <c r="AD32" s="141"/>
      <c r="AE32" s="142">
        <f t="shared" si="1"/>
        <v>1</v>
      </c>
      <c r="AF32" s="142"/>
      <c r="AG32" s="142">
        <f t="shared" si="2"/>
        <v>0</v>
      </c>
      <c r="AH32" s="142"/>
      <c r="AI32" s="142">
        <f t="shared" si="3"/>
        <v>1</v>
      </c>
      <c r="AJ32" s="143"/>
      <c r="AK32" s="144"/>
      <c r="AL32" s="142"/>
      <c r="AM32" s="142" t="str">
        <f t="shared" si="4"/>
        <v/>
      </c>
      <c r="AN32" s="142"/>
      <c r="AO32" s="142" t="str">
        <f t="shared" si="5"/>
        <v/>
      </c>
      <c r="AP32" s="142"/>
      <c r="AQ32" s="142" t="str">
        <f t="shared" si="6"/>
        <v/>
      </c>
      <c r="AR32" s="143"/>
      <c r="AS32" s="144"/>
      <c r="AT32" s="142"/>
      <c r="AU32" s="142" t="str">
        <f t="shared" si="14"/>
        <v/>
      </c>
      <c r="AV32" s="142"/>
      <c r="AW32" s="142" t="str">
        <f t="shared" si="15"/>
        <v/>
      </c>
      <c r="AX32" s="142"/>
      <c r="AY32" s="142" t="str">
        <f t="shared" si="16"/>
        <v/>
      </c>
      <c r="AZ32" s="143"/>
      <c r="BA32" s="144"/>
      <c r="BB32" s="142"/>
      <c r="BC32" s="142" t="str">
        <f t="shared" si="46"/>
        <v/>
      </c>
      <c r="BD32" s="142"/>
      <c r="BE32" s="142" t="str">
        <f t="shared" si="47"/>
        <v/>
      </c>
      <c r="BF32" s="142"/>
      <c r="BG32" s="142" t="str">
        <f t="shared" si="48"/>
        <v/>
      </c>
      <c r="BH32" s="143"/>
      <c r="BI32" s="144"/>
      <c r="BJ32" s="140"/>
      <c r="BK32" s="142" t="str">
        <f t="shared" si="49"/>
        <v/>
      </c>
      <c r="BL32" s="142"/>
      <c r="BM32" s="142" t="str">
        <f t="shared" si="50"/>
        <v/>
      </c>
      <c r="BN32" s="142"/>
      <c r="BO32" s="142" t="str">
        <f t="shared" si="51"/>
        <v/>
      </c>
      <c r="BP32" s="143"/>
      <c r="BQ32" s="144"/>
      <c r="BR32" s="140"/>
      <c r="BS32" s="142" t="str">
        <f t="shared" si="32"/>
        <v/>
      </c>
      <c r="BT32" s="142"/>
      <c r="BU32" s="142" t="str">
        <f t="shared" si="33"/>
        <v/>
      </c>
      <c r="BV32" s="142"/>
      <c r="BW32" s="142" t="str">
        <f t="shared" si="34"/>
        <v/>
      </c>
      <c r="BX32" s="143"/>
      <c r="BY32" s="144"/>
      <c r="BZ32" s="145"/>
      <c r="CA32" s="142" t="str">
        <f t="shared" si="35"/>
        <v/>
      </c>
      <c r="CB32" s="142"/>
      <c r="CC32" s="142" t="str">
        <f t="shared" si="36"/>
        <v/>
      </c>
      <c r="CD32" s="142"/>
      <c r="CE32" s="142" t="str">
        <f t="shared" si="37"/>
        <v/>
      </c>
      <c r="CF32" s="143"/>
      <c r="CI32" s="142" t="str">
        <f t="shared" si="38"/>
        <v/>
      </c>
      <c r="CJ32" s="142"/>
      <c r="CK32" s="142" t="str">
        <f t="shared" si="39"/>
        <v/>
      </c>
      <c r="CL32" s="142"/>
      <c r="CM32" s="142" t="str">
        <f t="shared" si="40"/>
        <v/>
      </c>
      <c r="CN32" s="143"/>
      <c r="EF32" s="146" t="s">
        <v>63</v>
      </c>
      <c r="EG32" s="146" t="str">
        <f t="shared" si="19"/>
        <v xml:space="preserve">
Constat visuel
R</v>
      </c>
    </row>
    <row r="33" spans="1:137" s="136" customFormat="1" ht="57.6" customHeight="1" x14ac:dyDescent="0.25">
      <c r="B33" s="109" t="s">
        <v>68</v>
      </c>
      <c r="C33" s="405" t="s">
        <v>30</v>
      </c>
      <c r="D33" s="130" t="s">
        <v>83</v>
      </c>
      <c r="E33" s="109" t="s">
        <v>73</v>
      </c>
      <c r="F33" s="109">
        <f>VLOOKUP(H33,Feuil1!A$1:B$5,2,0)</f>
        <v>0.1</v>
      </c>
      <c r="G33" s="109">
        <f t="shared" si="41"/>
        <v>1</v>
      </c>
      <c r="H33" s="271" t="s">
        <v>59</v>
      </c>
      <c r="I33" s="137" t="s">
        <v>82</v>
      </c>
      <c r="J33" s="138">
        <v>2</v>
      </c>
      <c r="K33" s="138">
        <f>IF(J33&lt;&gt;"",MAX(K$1:K32)+1,"")</f>
        <v>28</v>
      </c>
      <c r="L33" s="281" t="s">
        <v>877</v>
      </c>
      <c r="M33" s="290">
        <v>3</v>
      </c>
      <c r="N33" s="283" t="s">
        <v>0</v>
      </c>
      <c r="O33" s="351"/>
      <c r="P33" s="333" t="str">
        <f t="shared" si="0"/>
        <v/>
      </c>
      <c r="Q33" s="281" t="s">
        <v>810</v>
      </c>
      <c r="R33" s="281" t="s">
        <v>72</v>
      </c>
      <c r="S33" s="139"/>
      <c r="U33" s="140">
        <f t="shared" si="42"/>
        <v>3</v>
      </c>
      <c r="V33" s="140">
        <f t="shared" si="52"/>
        <v>1</v>
      </c>
      <c r="W33" s="140">
        <f t="shared" si="43"/>
        <v>3</v>
      </c>
      <c r="X33" s="140"/>
      <c r="Y33" s="140">
        <f t="shared" si="44"/>
        <v>0</v>
      </c>
      <c r="Z33" s="140"/>
      <c r="AA33" s="140">
        <f t="shared" si="45"/>
        <v>3</v>
      </c>
      <c r="AB33" s="165"/>
      <c r="AC33" s="124"/>
      <c r="AD33" s="145"/>
      <c r="AE33" s="142">
        <f t="shared" si="1"/>
        <v>3</v>
      </c>
      <c r="AF33" s="142"/>
      <c r="AG33" s="142">
        <f t="shared" si="2"/>
        <v>0</v>
      </c>
      <c r="AH33" s="142"/>
      <c r="AI33" s="142">
        <f t="shared" si="3"/>
        <v>3</v>
      </c>
      <c r="AJ33" s="143"/>
      <c r="AK33" s="144"/>
      <c r="AL33" s="142"/>
      <c r="AM33" s="142" t="str">
        <f t="shared" si="4"/>
        <v/>
      </c>
      <c r="AN33" s="142"/>
      <c r="AO33" s="142" t="str">
        <f t="shared" si="5"/>
        <v/>
      </c>
      <c r="AP33" s="142"/>
      <c r="AQ33" s="142" t="str">
        <f t="shared" si="6"/>
        <v/>
      </c>
      <c r="AR33" s="143"/>
      <c r="AS33" s="144"/>
      <c r="AT33" s="142"/>
      <c r="AU33" s="142" t="str">
        <f t="shared" si="14"/>
        <v/>
      </c>
      <c r="AV33" s="142"/>
      <c r="AW33" s="142" t="str">
        <f t="shared" si="15"/>
        <v/>
      </c>
      <c r="AX33" s="142"/>
      <c r="AY33" s="142" t="str">
        <f t="shared" si="16"/>
        <v/>
      </c>
      <c r="AZ33" s="143"/>
      <c r="BA33" s="144"/>
      <c r="BB33" s="142"/>
      <c r="BC33" s="142" t="str">
        <f t="shared" si="46"/>
        <v/>
      </c>
      <c r="BD33" s="142"/>
      <c r="BE33" s="142" t="str">
        <f t="shared" si="47"/>
        <v/>
      </c>
      <c r="BF33" s="142"/>
      <c r="BG33" s="142" t="str">
        <f t="shared" si="48"/>
        <v/>
      </c>
      <c r="BH33" s="143"/>
      <c r="BI33" s="144"/>
      <c r="BJ33" s="140"/>
      <c r="BK33" s="142" t="str">
        <f t="shared" si="49"/>
        <v/>
      </c>
      <c r="BL33" s="142"/>
      <c r="BM33" s="142" t="str">
        <f t="shared" si="50"/>
        <v/>
      </c>
      <c r="BN33" s="142"/>
      <c r="BO33" s="142" t="str">
        <f t="shared" si="51"/>
        <v/>
      </c>
      <c r="BP33" s="143"/>
      <c r="BQ33" s="144"/>
      <c r="BR33" s="140"/>
      <c r="BS33" s="142" t="str">
        <f t="shared" si="32"/>
        <v/>
      </c>
      <c r="BT33" s="142"/>
      <c r="BU33" s="142" t="str">
        <f t="shared" si="33"/>
        <v/>
      </c>
      <c r="BV33" s="142"/>
      <c r="BW33" s="142" t="str">
        <f t="shared" si="34"/>
        <v/>
      </c>
      <c r="BX33" s="143"/>
      <c r="BY33" s="144"/>
      <c r="BZ33" s="145"/>
      <c r="CA33" s="142" t="str">
        <f t="shared" si="35"/>
        <v/>
      </c>
      <c r="CB33" s="142"/>
      <c r="CC33" s="142" t="str">
        <f t="shared" si="36"/>
        <v/>
      </c>
      <c r="CD33" s="142"/>
      <c r="CE33" s="142" t="str">
        <f t="shared" si="37"/>
        <v/>
      </c>
      <c r="CF33" s="143"/>
      <c r="CI33" s="142" t="str">
        <f t="shared" si="38"/>
        <v/>
      </c>
      <c r="CJ33" s="142"/>
      <c r="CK33" s="142" t="str">
        <f t="shared" si="39"/>
        <v/>
      </c>
      <c r="CL33" s="142"/>
      <c r="CM33" s="142" t="str">
        <f t="shared" si="40"/>
        <v/>
      </c>
      <c r="CN33" s="143"/>
      <c r="EF33" s="146" t="s">
        <v>63</v>
      </c>
      <c r="EG33" s="146" t="str">
        <f t="shared" si="19"/>
        <v>NM si absence de site internet et/ou si audit d'adhésion. Dans le cadre d’une démarche territoriale, auditer également la présence du logo territorial le cas échéant (PACA, Franche-Comté, Normandie, Sud de France).
Constat visuel
R</v>
      </c>
    </row>
    <row r="34" spans="1:137" s="136" customFormat="1" ht="57" customHeight="1" x14ac:dyDescent="0.25">
      <c r="B34" s="109" t="s">
        <v>68</v>
      </c>
      <c r="C34" s="405" t="s">
        <v>30</v>
      </c>
      <c r="D34" s="130" t="s">
        <v>83</v>
      </c>
      <c r="E34" s="109" t="s">
        <v>73</v>
      </c>
      <c r="F34" s="109">
        <f>VLOOKUP(H34,Feuil1!A$1:B$5,2,0)</f>
        <v>0.1</v>
      </c>
      <c r="G34" s="109">
        <f t="shared" si="41"/>
        <v>1</v>
      </c>
      <c r="H34" s="271" t="s">
        <v>59</v>
      </c>
      <c r="I34" s="137" t="s">
        <v>82</v>
      </c>
      <c r="J34" s="138">
        <v>2</v>
      </c>
      <c r="K34" s="138">
        <f>IF(J34&lt;&gt;"",MAX(K$1:K33)+1,"")</f>
        <v>29</v>
      </c>
      <c r="L34" s="281" t="s">
        <v>878</v>
      </c>
      <c r="M34" s="290">
        <v>3</v>
      </c>
      <c r="N34" s="283" t="s">
        <v>0</v>
      </c>
      <c r="O34" s="351"/>
      <c r="P34" s="333" t="str">
        <f t="shared" si="0"/>
        <v/>
      </c>
      <c r="Q34" s="281" t="s">
        <v>811</v>
      </c>
      <c r="R34" s="281" t="s">
        <v>72</v>
      </c>
      <c r="S34" s="139"/>
      <c r="U34" s="140">
        <f t="shared" si="42"/>
        <v>3</v>
      </c>
      <c r="V34" s="140">
        <f t="shared" si="52"/>
        <v>1</v>
      </c>
      <c r="W34" s="140">
        <f t="shared" si="43"/>
        <v>3</v>
      </c>
      <c r="X34" s="140"/>
      <c r="Y34" s="140">
        <f t="shared" si="44"/>
        <v>0</v>
      </c>
      <c r="Z34" s="140"/>
      <c r="AA34" s="140">
        <f t="shared" si="45"/>
        <v>3</v>
      </c>
      <c r="AB34" s="140"/>
      <c r="AC34" s="124"/>
      <c r="AD34" s="141"/>
      <c r="AE34" s="142">
        <f t="shared" si="1"/>
        <v>3</v>
      </c>
      <c r="AF34" s="142"/>
      <c r="AG34" s="142">
        <f t="shared" si="2"/>
        <v>0</v>
      </c>
      <c r="AH34" s="142"/>
      <c r="AI34" s="142">
        <f t="shared" si="3"/>
        <v>3</v>
      </c>
      <c r="AJ34" s="143"/>
      <c r="AK34" s="144"/>
      <c r="AL34" s="142"/>
      <c r="AM34" s="142" t="str">
        <f t="shared" si="4"/>
        <v/>
      </c>
      <c r="AN34" s="142"/>
      <c r="AO34" s="142" t="str">
        <f t="shared" si="5"/>
        <v/>
      </c>
      <c r="AP34" s="142"/>
      <c r="AQ34" s="142" t="str">
        <f t="shared" si="6"/>
        <v/>
      </c>
      <c r="AR34" s="143"/>
      <c r="AS34" s="144"/>
      <c r="AT34" s="142"/>
      <c r="AU34" s="142" t="str">
        <f t="shared" si="14"/>
        <v/>
      </c>
      <c r="AV34" s="142"/>
      <c r="AW34" s="142" t="str">
        <f t="shared" si="15"/>
        <v/>
      </c>
      <c r="AX34" s="142"/>
      <c r="AY34" s="142" t="str">
        <f t="shared" si="16"/>
        <v/>
      </c>
      <c r="AZ34" s="143"/>
      <c r="BA34" s="144"/>
      <c r="BB34" s="142"/>
      <c r="BC34" s="142" t="str">
        <f t="shared" si="46"/>
        <v/>
      </c>
      <c r="BD34" s="142"/>
      <c r="BE34" s="142" t="str">
        <f t="shared" si="47"/>
        <v/>
      </c>
      <c r="BF34" s="142"/>
      <c r="BG34" s="142" t="str">
        <f t="shared" si="48"/>
        <v/>
      </c>
      <c r="BH34" s="143"/>
      <c r="BI34" s="144"/>
      <c r="BJ34" s="140"/>
      <c r="BK34" s="142" t="str">
        <f t="shared" si="49"/>
        <v/>
      </c>
      <c r="BL34" s="142"/>
      <c r="BM34" s="142" t="str">
        <f t="shared" si="50"/>
        <v/>
      </c>
      <c r="BN34" s="142"/>
      <c r="BO34" s="142" t="str">
        <f t="shared" si="51"/>
        <v/>
      </c>
      <c r="BP34" s="143"/>
      <c r="BQ34" s="144"/>
      <c r="BR34" s="140"/>
      <c r="BS34" s="142" t="str">
        <f t="shared" si="32"/>
        <v/>
      </c>
      <c r="BT34" s="142"/>
      <c r="BU34" s="142" t="str">
        <f t="shared" si="33"/>
        <v/>
      </c>
      <c r="BV34" s="142"/>
      <c r="BW34" s="142" t="str">
        <f t="shared" si="34"/>
        <v/>
      </c>
      <c r="BX34" s="143"/>
      <c r="BY34" s="144"/>
      <c r="BZ34" s="145"/>
      <c r="CA34" s="142" t="str">
        <f t="shared" si="35"/>
        <v/>
      </c>
      <c r="CB34" s="142"/>
      <c r="CC34" s="142" t="str">
        <f t="shared" si="36"/>
        <v/>
      </c>
      <c r="CD34" s="142"/>
      <c r="CE34" s="142" t="str">
        <f t="shared" si="37"/>
        <v/>
      </c>
      <c r="CF34" s="143"/>
      <c r="CI34" s="142" t="str">
        <f t="shared" si="38"/>
        <v/>
      </c>
      <c r="CJ34" s="142"/>
      <c r="CK34" s="142" t="str">
        <f t="shared" si="39"/>
        <v/>
      </c>
      <c r="CL34" s="142"/>
      <c r="CM34" s="142" t="str">
        <f t="shared" si="40"/>
        <v/>
      </c>
      <c r="CN34" s="143"/>
      <c r="EF34" s="146" t="s">
        <v>63</v>
      </c>
      <c r="EG34" s="146" t="str">
        <f t="shared" si="19"/>
        <v>NM en cas d'adhésion et NM si absence de site internet. Dans le cadre d’une démarche territoriale, auditer également la présence d'un lien vers le dispositif Qualité Territorial  le cas échéant (PACA, Franche-Comté, Normandie, Sud de France).
Constat visuel
R</v>
      </c>
    </row>
    <row r="35" spans="1:137" s="136" customFormat="1" ht="21.75" customHeight="1" x14ac:dyDescent="0.25">
      <c r="B35" s="109" t="s">
        <v>68</v>
      </c>
      <c r="C35" s="405" t="s">
        <v>30</v>
      </c>
      <c r="D35" s="280" t="s">
        <v>83</v>
      </c>
      <c r="E35" s="109" t="s">
        <v>73</v>
      </c>
      <c r="F35" s="109">
        <f>VLOOKUP(H35,Feuil1!A$1:B$5,2,0)</f>
        <v>0.1</v>
      </c>
      <c r="G35" s="109">
        <f t="shared" si="41"/>
        <v>1</v>
      </c>
      <c r="H35" s="139" t="s">
        <v>59</v>
      </c>
      <c r="I35" s="180" t="s">
        <v>82</v>
      </c>
      <c r="J35" s="158">
        <v>200</v>
      </c>
      <c r="K35" s="138">
        <f>IF(J35&lt;&gt;"",MAX(K$1:K34)+1,"")</f>
        <v>30</v>
      </c>
      <c r="L35" s="378" t="s">
        <v>815</v>
      </c>
      <c r="M35" s="379">
        <v>1</v>
      </c>
      <c r="N35" s="373" t="s">
        <v>0</v>
      </c>
      <c r="O35" s="380"/>
      <c r="P35" s="381"/>
      <c r="Q35" s="374"/>
      <c r="R35" s="382" t="s">
        <v>72</v>
      </c>
      <c r="S35" s="139"/>
      <c r="T35" s="186"/>
      <c r="U35" s="192">
        <f t="shared" si="42"/>
        <v>1</v>
      </c>
      <c r="V35" s="140">
        <f t="shared" si="52"/>
        <v>1</v>
      </c>
      <c r="W35" s="140">
        <f t="shared" si="43"/>
        <v>1</v>
      </c>
      <c r="X35" s="140"/>
      <c r="Y35" s="140">
        <f t="shared" si="44"/>
        <v>0</v>
      </c>
      <c r="Z35" s="140"/>
      <c r="AA35" s="140">
        <f t="shared" si="45"/>
        <v>1</v>
      </c>
      <c r="AB35" s="140"/>
      <c r="AC35" s="141"/>
      <c r="AD35" s="141"/>
      <c r="AE35" s="142">
        <f t="shared" si="1"/>
        <v>1</v>
      </c>
      <c r="AF35" s="142"/>
      <c r="AG35" s="142">
        <f t="shared" si="2"/>
        <v>0</v>
      </c>
      <c r="AH35" s="142"/>
      <c r="AI35" s="142">
        <f t="shared" si="3"/>
        <v>1</v>
      </c>
      <c r="AJ35" s="143"/>
      <c r="AK35" s="144"/>
      <c r="AL35" s="142"/>
      <c r="AM35" s="142" t="str">
        <f t="shared" si="4"/>
        <v/>
      </c>
      <c r="AN35" s="142"/>
      <c r="AO35" s="142" t="str">
        <f t="shared" si="5"/>
        <v/>
      </c>
      <c r="AP35" s="142"/>
      <c r="AQ35" s="142" t="str">
        <f t="shared" si="6"/>
        <v/>
      </c>
      <c r="AR35" s="143"/>
      <c r="AS35" s="144"/>
      <c r="AT35" s="142"/>
      <c r="AU35" s="142" t="str">
        <f t="shared" si="14"/>
        <v/>
      </c>
      <c r="AV35" s="142"/>
      <c r="AW35" s="142" t="str">
        <f t="shared" si="15"/>
        <v/>
      </c>
      <c r="AX35" s="142"/>
      <c r="AY35" s="142" t="str">
        <f t="shared" si="16"/>
        <v/>
      </c>
      <c r="AZ35" s="143"/>
      <c r="BA35" s="144"/>
      <c r="BB35" s="142"/>
      <c r="BC35" s="142" t="str">
        <f t="shared" si="46"/>
        <v/>
      </c>
      <c r="BD35" s="142"/>
      <c r="BE35" s="142" t="str">
        <f t="shared" si="47"/>
        <v/>
      </c>
      <c r="BF35" s="142"/>
      <c r="BG35" s="142" t="str">
        <f t="shared" si="48"/>
        <v/>
      </c>
      <c r="BH35" s="143"/>
      <c r="BI35" s="144"/>
      <c r="BJ35" s="140"/>
      <c r="BK35" s="142" t="str">
        <f t="shared" si="49"/>
        <v/>
      </c>
      <c r="BL35" s="142"/>
      <c r="BM35" s="142" t="str">
        <f t="shared" si="50"/>
        <v/>
      </c>
      <c r="BN35" s="142"/>
      <c r="BO35" s="142" t="str">
        <f t="shared" si="51"/>
        <v/>
      </c>
      <c r="BP35" s="143"/>
      <c r="BQ35" s="144"/>
      <c r="BR35" s="140"/>
      <c r="BS35" s="142" t="str">
        <f t="shared" si="32"/>
        <v/>
      </c>
      <c r="BT35" s="142"/>
      <c r="BU35" s="142" t="str">
        <f t="shared" si="33"/>
        <v/>
      </c>
      <c r="BV35" s="142"/>
      <c r="BW35" s="142" t="str">
        <f t="shared" si="34"/>
        <v/>
      </c>
      <c r="BX35" s="143"/>
      <c r="BY35" s="144"/>
      <c r="BZ35" s="145"/>
      <c r="CA35" s="142" t="str">
        <f t="shared" si="35"/>
        <v/>
      </c>
      <c r="CB35" s="142"/>
      <c r="CC35" s="142" t="str">
        <f t="shared" si="36"/>
        <v/>
      </c>
      <c r="CD35" s="142"/>
      <c r="CE35" s="142" t="str">
        <f t="shared" si="37"/>
        <v/>
      </c>
      <c r="CF35" s="143"/>
      <c r="CI35" s="142" t="str">
        <f t="shared" si="38"/>
        <v/>
      </c>
      <c r="CJ35" s="142"/>
      <c r="CK35" s="142" t="str">
        <f t="shared" si="39"/>
        <v/>
      </c>
      <c r="CL35" s="142"/>
      <c r="CM35" s="142" t="str">
        <f t="shared" si="40"/>
        <v/>
      </c>
      <c r="CN35" s="143"/>
      <c r="DR35" s="138" t="str">
        <f>IF(DQ35&lt;&gt;"",MAX(DR$1:DR34)+1,"")</f>
        <v/>
      </c>
    </row>
    <row r="36" spans="1:137" s="136" customFormat="1" ht="30" customHeight="1" x14ac:dyDescent="0.2">
      <c r="B36" s="109" t="s">
        <v>68</v>
      </c>
      <c r="C36" s="405" t="s">
        <v>108</v>
      </c>
      <c r="D36" s="109"/>
      <c r="E36" s="109"/>
      <c r="F36" s="109" t="e">
        <f>VLOOKUP(H36,Feuil1!A$1:B$5,2,0)</f>
        <v>#N/A</v>
      </c>
      <c r="G36" s="109"/>
      <c r="H36" s="271"/>
      <c r="I36" s="406"/>
      <c r="J36" s="138"/>
      <c r="K36" s="428" t="str">
        <f>IF(J36&lt;&gt;"",MAX(K$1:K35)+1,"")</f>
        <v/>
      </c>
      <c r="L36" s="429" t="s">
        <v>108</v>
      </c>
      <c r="M36" s="430" t="s">
        <v>31</v>
      </c>
      <c r="N36" s="431" t="s">
        <v>32</v>
      </c>
      <c r="O36" s="434" t="s">
        <v>33</v>
      </c>
      <c r="P36" s="432" t="str">
        <f>IF(ISERROR(SEARCH("Pas de NM possible",Q36)),"","oui")</f>
        <v/>
      </c>
      <c r="Q36" s="428" t="s">
        <v>34</v>
      </c>
      <c r="R36" s="428" t="s">
        <v>809</v>
      </c>
      <c r="S36" s="139"/>
      <c r="U36" s="140"/>
      <c r="V36" s="140"/>
      <c r="W36" s="140"/>
      <c r="X36" s="140">
        <f>SUM(W3:W35)</f>
        <v>68</v>
      </c>
      <c r="Y36" s="145"/>
      <c r="Z36" s="140">
        <f>SUM(Y3:Y35)</f>
        <v>0</v>
      </c>
      <c r="AA36" s="145"/>
      <c r="AB36" s="140">
        <f>SUM(AA3:AA35)</f>
        <v>68</v>
      </c>
      <c r="AC36" s="141">
        <f>X36/AB36</f>
        <v>1</v>
      </c>
      <c r="AD36" s="141"/>
      <c r="AE36" s="142" t="str">
        <f t="shared" si="1"/>
        <v/>
      </c>
      <c r="AF36" s="142"/>
      <c r="AG36" s="142" t="str">
        <f t="shared" si="2"/>
        <v/>
      </c>
      <c r="AH36" s="142"/>
      <c r="AI36" s="142" t="str">
        <f t="shared" si="3"/>
        <v/>
      </c>
      <c r="AJ36" s="143"/>
      <c r="AK36" s="144"/>
      <c r="AL36" s="142"/>
      <c r="AM36" s="142" t="str">
        <f t="shared" si="4"/>
        <v/>
      </c>
      <c r="AN36" s="142"/>
      <c r="AO36" s="142" t="str">
        <f t="shared" si="5"/>
        <v/>
      </c>
      <c r="AP36" s="142"/>
      <c r="AQ36" s="142" t="str">
        <f t="shared" si="6"/>
        <v/>
      </c>
      <c r="AR36" s="143"/>
      <c r="AS36" s="144"/>
      <c r="AT36" s="142"/>
      <c r="AU36" s="142" t="str">
        <f t="shared" si="14"/>
        <v/>
      </c>
      <c r="AV36" s="142"/>
      <c r="AW36" s="142" t="str">
        <f t="shared" si="15"/>
        <v/>
      </c>
      <c r="AX36" s="142"/>
      <c r="AY36" s="142" t="str">
        <f t="shared" si="16"/>
        <v/>
      </c>
      <c r="AZ36" s="143"/>
      <c r="BA36" s="144"/>
      <c r="BB36" s="142"/>
      <c r="BC36" s="142" t="str">
        <f t="shared" si="46"/>
        <v/>
      </c>
      <c r="BD36" s="142"/>
      <c r="BE36" s="142" t="str">
        <f t="shared" si="47"/>
        <v/>
      </c>
      <c r="BF36" s="142"/>
      <c r="BG36" s="142" t="str">
        <f t="shared" si="48"/>
        <v/>
      </c>
      <c r="BH36" s="143"/>
      <c r="BI36" s="144"/>
      <c r="BJ36" s="140"/>
      <c r="BK36" s="142" t="str">
        <f t="shared" si="49"/>
        <v/>
      </c>
      <c r="BL36" s="142"/>
      <c r="BM36" s="142" t="str">
        <f t="shared" si="50"/>
        <v/>
      </c>
      <c r="BN36" s="142"/>
      <c r="BO36" s="142" t="str">
        <f t="shared" si="51"/>
        <v/>
      </c>
      <c r="BP36" s="143"/>
      <c r="BQ36" s="144"/>
      <c r="BR36" s="140"/>
      <c r="BS36" s="142" t="str">
        <f t="shared" si="32"/>
        <v/>
      </c>
      <c r="BT36" s="142"/>
      <c r="BU36" s="142" t="str">
        <f t="shared" si="33"/>
        <v/>
      </c>
      <c r="BV36" s="142"/>
      <c r="BW36" s="142" t="str">
        <f t="shared" si="34"/>
        <v/>
      </c>
      <c r="BX36" s="143"/>
      <c r="BY36" s="144"/>
      <c r="BZ36" s="145"/>
      <c r="CA36" s="142" t="str">
        <f t="shared" si="35"/>
        <v/>
      </c>
      <c r="CB36" s="142"/>
      <c r="CC36" s="142" t="str">
        <f t="shared" si="36"/>
        <v/>
      </c>
      <c r="CD36" s="142"/>
      <c r="CE36" s="142" t="str">
        <f t="shared" si="37"/>
        <v/>
      </c>
      <c r="CF36" s="143"/>
      <c r="CI36" s="142" t="str">
        <f t="shared" si="38"/>
        <v/>
      </c>
      <c r="CJ36" s="142"/>
      <c r="CK36" s="142" t="str">
        <f t="shared" si="39"/>
        <v/>
      </c>
      <c r="CL36" s="142"/>
      <c r="CM36" s="142" t="str">
        <f t="shared" si="40"/>
        <v/>
      </c>
      <c r="CN36" s="143"/>
      <c r="EF36" s="146" t="s">
        <v>63</v>
      </c>
      <c r="EG36" s="146" t="str">
        <f t="shared" si="19"/>
        <v>Guide d'interprétation
Type de constat
R</v>
      </c>
    </row>
    <row r="37" spans="1:137" s="166" customFormat="1" ht="24.75" customHeight="1" x14ac:dyDescent="0.25">
      <c r="B37" s="114"/>
      <c r="C37" s="114"/>
      <c r="D37" s="114"/>
      <c r="E37" s="114"/>
      <c r="F37" s="109" t="e">
        <f>VLOOKUP(H37,Feuil1!A$1:B$5,2,0)</f>
        <v>#N/A</v>
      </c>
      <c r="G37" s="107"/>
      <c r="H37" s="272"/>
      <c r="I37" s="167"/>
      <c r="J37" s="168"/>
      <c r="K37" s="169" t="str">
        <f>IF(J37&lt;&gt;"",MAX(K$1:K36)+1,"")</f>
        <v/>
      </c>
      <c r="L37" s="170" t="s">
        <v>109</v>
      </c>
      <c r="M37" s="171"/>
      <c r="N37" s="267"/>
      <c r="O37" s="440"/>
      <c r="P37" s="325" t="str">
        <f t="shared" si="0"/>
        <v/>
      </c>
      <c r="Q37" s="168"/>
      <c r="R37" s="172"/>
      <c r="S37" s="173"/>
      <c r="T37" s="150"/>
      <c r="U37" s="174"/>
      <c r="V37" s="174"/>
      <c r="W37" s="174"/>
      <c r="X37" s="175"/>
      <c r="Y37" s="174"/>
      <c r="Z37" s="174"/>
      <c r="AA37" s="174"/>
      <c r="AB37" s="174"/>
      <c r="AC37" s="176"/>
      <c r="AD37" s="152"/>
      <c r="AE37" s="142" t="str">
        <f t="shared" si="1"/>
        <v/>
      </c>
      <c r="AF37" s="142"/>
      <c r="AG37" s="142" t="str">
        <f t="shared" si="2"/>
        <v/>
      </c>
      <c r="AH37" s="142"/>
      <c r="AI37" s="142" t="str">
        <f t="shared" si="3"/>
        <v/>
      </c>
      <c r="AJ37" s="143"/>
      <c r="AK37" s="155"/>
      <c r="AL37" s="153"/>
      <c r="AM37" s="142" t="str">
        <f t="shared" si="4"/>
        <v/>
      </c>
      <c r="AN37" s="142"/>
      <c r="AO37" s="142" t="str">
        <f t="shared" si="5"/>
        <v/>
      </c>
      <c r="AP37" s="142"/>
      <c r="AQ37" s="142" t="str">
        <f t="shared" si="6"/>
        <v/>
      </c>
      <c r="AR37" s="143"/>
      <c r="AS37" s="155"/>
      <c r="AT37" s="153"/>
      <c r="AU37" s="142" t="str">
        <f t="shared" si="14"/>
        <v/>
      </c>
      <c r="AV37" s="142"/>
      <c r="AW37" s="142" t="str">
        <f t="shared" si="15"/>
        <v/>
      </c>
      <c r="AX37" s="142"/>
      <c r="AY37" s="142" t="str">
        <f t="shared" si="16"/>
        <v/>
      </c>
      <c r="AZ37" s="143"/>
      <c r="BA37" s="155"/>
      <c r="BB37" s="153"/>
      <c r="BC37" s="153"/>
      <c r="BD37" s="153"/>
      <c r="BE37" s="153"/>
      <c r="BF37" s="153"/>
      <c r="BG37" s="153"/>
      <c r="BH37" s="154"/>
      <c r="BI37" s="155"/>
      <c r="BJ37" s="150"/>
      <c r="BK37" s="153"/>
      <c r="BL37" s="153"/>
      <c r="BM37" s="153"/>
      <c r="BN37" s="153"/>
      <c r="BO37" s="153"/>
      <c r="BP37" s="154"/>
      <c r="BQ37" s="155"/>
      <c r="BR37" s="150"/>
      <c r="BS37" s="153" t="str">
        <f t="shared" si="32"/>
        <v/>
      </c>
      <c r="BT37" s="153"/>
      <c r="BU37" s="153" t="str">
        <f t="shared" si="33"/>
        <v/>
      </c>
      <c r="BV37" s="153"/>
      <c r="BW37" s="153" t="str">
        <f t="shared" si="34"/>
        <v/>
      </c>
      <c r="BX37" s="154"/>
      <c r="BY37" s="155"/>
      <c r="BZ37" s="156"/>
      <c r="CA37" s="153" t="str">
        <f t="shared" si="35"/>
        <v/>
      </c>
      <c r="CB37" s="153"/>
      <c r="CC37" s="153" t="str">
        <f t="shared" si="36"/>
        <v/>
      </c>
      <c r="CD37" s="153"/>
      <c r="CE37" s="153" t="str">
        <f t="shared" si="37"/>
        <v/>
      </c>
      <c r="CF37" s="154"/>
      <c r="CG37" s="157"/>
      <c r="CH37" s="157"/>
      <c r="CI37" s="153" t="str">
        <f t="shared" si="38"/>
        <v/>
      </c>
      <c r="CJ37" s="153"/>
      <c r="CK37" s="153" t="str">
        <f t="shared" si="39"/>
        <v/>
      </c>
      <c r="CL37" s="153"/>
      <c r="CM37" s="153" t="str">
        <f t="shared" si="40"/>
        <v/>
      </c>
      <c r="CN37" s="154"/>
      <c r="CO37" s="157"/>
      <c r="EF37" s="146" t="s">
        <v>63</v>
      </c>
      <c r="EG37" s="146" t="str">
        <f t="shared" si="19"/>
        <v xml:space="preserve">
</v>
      </c>
    </row>
    <row r="38" spans="1:137" s="136" customFormat="1" ht="43.5" customHeight="1" x14ac:dyDescent="0.25">
      <c r="B38" s="109" t="s">
        <v>58</v>
      </c>
      <c r="C38" s="405" t="s">
        <v>108</v>
      </c>
      <c r="D38" s="170" t="s">
        <v>109</v>
      </c>
      <c r="E38" s="109"/>
      <c r="F38" s="109">
        <f>VLOOKUP(H38,Feuil1!A$1:B$5,2,0)</f>
        <v>0.35</v>
      </c>
      <c r="G38" s="109">
        <f>IF(H38="Information et Communication",1,IF(H38="Savoir-faire Savoir-être",2,IF(H38="Confort et hygiène",3,IF(H38="Qualité de la prestation",5,IF(H38="Développement Durable",4)))))</f>
        <v>2</v>
      </c>
      <c r="H38" s="271" t="s">
        <v>110</v>
      </c>
      <c r="I38" s="137" t="s">
        <v>111</v>
      </c>
      <c r="J38" s="138">
        <v>5</v>
      </c>
      <c r="K38" s="138">
        <f>IF(J38&lt;&gt;"",MAX(K$1:K37)+1,"")</f>
        <v>31</v>
      </c>
      <c r="L38" s="329" t="s">
        <v>112</v>
      </c>
      <c r="M38" s="330">
        <v>3</v>
      </c>
      <c r="N38" s="331" t="s">
        <v>0</v>
      </c>
      <c r="O38" s="439"/>
      <c r="P38" s="332" t="str">
        <f t="shared" si="0"/>
        <v>oui</v>
      </c>
      <c r="Q38" s="329" t="s">
        <v>113</v>
      </c>
      <c r="R38" s="343" t="s">
        <v>72</v>
      </c>
      <c r="S38" s="139"/>
      <c r="U38" s="140">
        <f>M38</f>
        <v>3</v>
      </c>
      <c r="V38" s="140">
        <f>IF(N38="OUI",1,IF(N38="NON",0,IF(N38="Non Mesuré","",0)))</f>
        <v>1</v>
      </c>
      <c r="W38" s="140">
        <f>IF(N38&lt;&gt;"Non Mesuré",U38*V38,"")</f>
        <v>3</v>
      </c>
      <c r="X38" s="140"/>
      <c r="Y38" s="140">
        <f>IF(N38="Non Mesuré",U38,0)</f>
        <v>0</v>
      </c>
      <c r="Z38" s="140"/>
      <c r="AA38" s="140">
        <f>U38-Y38</f>
        <v>3</v>
      </c>
      <c r="AB38" s="140"/>
      <c r="AC38" s="141"/>
      <c r="AD38" s="141"/>
      <c r="AE38" s="142" t="str">
        <f t="shared" si="1"/>
        <v/>
      </c>
      <c r="AF38" s="142"/>
      <c r="AG38" s="142" t="str">
        <f t="shared" si="2"/>
        <v/>
      </c>
      <c r="AH38" s="142"/>
      <c r="AI38" s="142" t="str">
        <f t="shared" si="3"/>
        <v/>
      </c>
      <c r="AJ38" s="143"/>
      <c r="AK38" s="144"/>
      <c r="AL38" s="142"/>
      <c r="AM38" s="142">
        <f t="shared" si="4"/>
        <v>3</v>
      </c>
      <c r="AN38" s="142"/>
      <c r="AO38" s="142">
        <f t="shared" si="5"/>
        <v>0</v>
      </c>
      <c r="AP38" s="142"/>
      <c r="AQ38" s="142">
        <f t="shared" si="6"/>
        <v>3</v>
      </c>
      <c r="AR38" s="143"/>
      <c r="AS38" s="144"/>
      <c r="AT38" s="142"/>
      <c r="AU38" s="142" t="str">
        <f t="shared" si="14"/>
        <v/>
      </c>
      <c r="AV38" s="142"/>
      <c r="AW38" s="142" t="str">
        <f t="shared" si="15"/>
        <v/>
      </c>
      <c r="AX38" s="142"/>
      <c r="AY38" s="142" t="str">
        <f t="shared" si="16"/>
        <v/>
      </c>
      <c r="AZ38" s="143"/>
      <c r="BA38" s="144"/>
      <c r="BB38" s="142"/>
      <c r="BC38" s="142" t="str">
        <f>IF(G38=4,W38,"")</f>
        <v/>
      </c>
      <c r="BD38" s="142"/>
      <c r="BE38" s="142" t="str">
        <f>IF(G38=4,Y38,"")</f>
        <v/>
      </c>
      <c r="BF38" s="142"/>
      <c r="BG38" s="142" t="str">
        <f>IF(G38=4,AA38,"")</f>
        <v/>
      </c>
      <c r="BH38" s="143"/>
      <c r="BI38" s="144"/>
      <c r="BJ38" s="140"/>
      <c r="BK38" s="142" t="str">
        <f>IF(G38=5,W38,"")</f>
        <v/>
      </c>
      <c r="BL38" s="142"/>
      <c r="BM38" s="142" t="str">
        <f>IF(G38=5,Y38,"")</f>
        <v/>
      </c>
      <c r="BN38" s="142"/>
      <c r="BO38" s="142" t="str">
        <f>IF(G38=5,AA38,"")</f>
        <v/>
      </c>
      <c r="BP38" s="143"/>
      <c r="BQ38" s="144"/>
      <c r="BR38" s="140"/>
      <c r="BS38" s="142" t="str">
        <f t="shared" si="32"/>
        <v/>
      </c>
      <c r="BT38" s="142"/>
      <c r="BU38" s="142" t="str">
        <f t="shared" si="33"/>
        <v/>
      </c>
      <c r="BV38" s="142"/>
      <c r="BW38" s="142" t="str">
        <f t="shared" si="34"/>
        <v/>
      </c>
      <c r="BX38" s="143"/>
      <c r="BY38" s="144"/>
      <c r="BZ38" s="145"/>
      <c r="CA38" s="142" t="str">
        <f t="shared" si="35"/>
        <v/>
      </c>
      <c r="CB38" s="142"/>
      <c r="CC38" s="142" t="str">
        <f t="shared" si="36"/>
        <v/>
      </c>
      <c r="CD38" s="142"/>
      <c r="CE38" s="142" t="str">
        <f t="shared" si="37"/>
        <v/>
      </c>
      <c r="CF38" s="143"/>
      <c r="CI38" s="142" t="str">
        <f t="shared" si="38"/>
        <v/>
      </c>
      <c r="CJ38" s="142"/>
      <c r="CK38" s="142" t="str">
        <f t="shared" si="39"/>
        <v/>
      </c>
      <c r="CL38" s="142"/>
      <c r="CM38" s="142" t="str">
        <f t="shared" si="40"/>
        <v/>
      </c>
      <c r="CN38" s="143"/>
      <c r="EF38" s="146" t="s">
        <v>63</v>
      </c>
      <c r="EG38" s="146" t="str">
        <f t="shared" si="19"/>
        <v>Pas de NM possible. Soit par un interlocuteur, soit par un pré-décroché, soit par un répondeur.
Constat visuel
NR</v>
      </c>
    </row>
    <row r="39" spans="1:137" s="136" customFormat="1" ht="22.5" customHeight="1" x14ac:dyDescent="0.25">
      <c r="B39" s="109" t="s">
        <v>58</v>
      </c>
      <c r="C39" s="405" t="s">
        <v>108</v>
      </c>
      <c r="D39" s="170" t="s">
        <v>109</v>
      </c>
      <c r="E39" s="109"/>
      <c r="F39" s="109">
        <f>VLOOKUP(H39,Feuil1!A$1:B$5,2,0)</f>
        <v>0.35</v>
      </c>
      <c r="G39" s="109">
        <f>IF(H39="Information et Communication",1,IF(H39="Savoir-faire Savoir-être",2,IF(H39="Confort et hygiène",3,IF(H39="Qualité de la prestation",5,IF(H39="Développement Durable",4)))))</f>
        <v>2</v>
      </c>
      <c r="H39" s="271" t="s">
        <v>110</v>
      </c>
      <c r="I39" s="137" t="s">
        <v>114</v>
      </c>
      <c r="J39" s="138">
        <v>6</v>
      </c>
      <c r="K39" s="138">
        <f>IF(J39&lt;&gt;"",MAX(K$1:K38)+1,"")</f>
        <v>32</v>
      </c>
      <c r="L39" s="281" t="s">
        <v>115</v>
      </c>
      <c r="M39" s="290">
        <v>3</v>
      </c>
      <c r="N39" s="283" t="s">
        <v>0</v>
      </c>
      <c r="O39" s="351"/>
      <c r="P39" s="333" t="str">
        <f t="shared" si="0"/>
        <v/>
      </c>
      <c r="Q39" s="281" t="s">
        <v>116</v>
      </c>
      <c r="R39" s="344" t="s">
        <v>72</v>
      </c>
      <c r="S39" s="139"/>
      <c r="U39" s="140">
        <f>M39</f>
        <v>3</v>
      </c>
      <c r="V39" s="140">
        <f>IF(N39="OUI",1,IF(N39="NON",0,IF(N39="Non Mesuré","",0)))</f>
        <v>1</v>
      </c>
      <c r="W39" s="140">
        <f>IF(N39&lt;&gt;"Non Mesuré",U39*V39,"")</f>
        <v>3</v>
      </c>
      <c r="X39" s="140"/>
      <c r="Y39" s="140">
        <f>IF(N39="Non Mesuré",U39,0)</f>
        <v>0</v>
      </c>
      <c r="Z39" s="140"/>
      <c r="AA39" s="140">
        <f>U39-Y39</f>
        <v>3</v>
      </c>
      <c r="AB39" s="140"/>
      <c r="AC39" s="141"/>
      <c r="AD39" s="141"/>
      <c r="AE39" s="142" t="str">
        <f t="shared" si="1"/>
        <v/>
      </c>
      <c r="AF39" s="142"/>
      <c r="AG39" s="142" t="str">
        <f t="shared" si="2"/>
        <v/>
      </c>
      <c r="AH39" s="142"/>
      <c r="AI39" s="142" t="str">
        <f t="shared" si="3"/>
        <v/>
      </c>
      <c r="AJ39" s="143"/>
      <c r="AK39" s="144"/>
      <c r="AL39" s="142"/>
      <c r="AM39" s="142">
        <f t="shared" si="4"/>
        <v>3</v>
      </c>
      <c r="AN39" s="142"/>
      <c r="AO39" s="142">
        <f t="shared" si="5"/>
        <v>0</v>
      </c>
      <c r="AP39" s="142"/>
      <c r="AQ39" s="142">
        <f t="shared" si="6"/>
        <v>3</v>
      </c>
      <c r="AR39" s="143"/>
      <c r="AS39" s="144"/>
      <c r="AT39" s="142"/>
      <c r="AU39" s="142" t="str">
        <f t="shared" si="14"/>
        <v/>
      </c>
      <c r="AV39" s="142"/>
      <c r="AW39" s="142" t="str">
        <f t="shared" si="15"/>
        <v/>
      </c>
      <c r="AX39" s="142"/>
      <c r="AY39" s="142" t="str">
        <f t="shared" si="16"/>
        <v/>
      </c>
      <c r="AZ39" s="143"/>
      <c r="BA39" s="144"/>
      <c r="BB39" s="142"/>
      <c r="BC39" s="142" t="str">
        <f>IF(G39=4,W39,"")</f>
        <v/>
      </c>
      <c r="BD39" s="142"/>
      <c r="BE39" s="142" t="str">
        <f>IF(G39=4,Y39,"")</f>
        <v/>
      </c>
      <c r="BF39" s="142"/>
      <c r="BG39" s="142" t="str">
        <f>IF(G39=4,AA39,"")</f>
        <v/>
      </c>
      <c r="BH39" s="143"/>
      <c r="BI39" s="144"/>
      <c r="BJ39" s="140"/>
      <c r="BK39" s="142" t="str">
        <f>IF(G39=5,W39,"")</f>
        <v/>
      </c>
      <c r="BL39" s="142"/>
      <c r="BM39" s="142" t="str">
        <f>IF(G39=5,Y39,"")</f>
        <v/>
      </c>
      <c r="BN39" s="142"/>
      <c r="BO39" s="142" t="str">
        <f>IF(G39=5,AA39,"")</f>
        <v/>
      </c>
      <c r="BP39" s="143"/>
      <c r="BQ39" s="144"/>
      <c r="BR39" s="140"/>
      <c r="BS39" s="142" t="str">
        <f t="shared" si="32"/>
        <v/>
      </c>
      <c r="BT39" s="142"/>
      <c r="BU39" s="142" t="str">
        <f t="shared" si="33"/>
        <v/>
      </c>
      <c r="BV39" s="142"/>
      <c r="BW39" s="142" t="str">
        <f t="shared" si="34"/>
        <v/>
      </c>
      <c r="BX39" s="143"/>
      <c r="BY39" s="144"/>
      <c r="BZ39" s="145"/>
      <c r="CA39" s="142" t="str">
        <f t="shared" si="35"/>
        <v/>
      </c>
      <c r="CB39" s="142"/>
      <c r="CC39" s="142" t="str">
        <f t="shared" si="36"/>
        <v/>
      </c>
      <c r="CD39" s="142"/>
      <c r="CE39" s="142" t="str">
        <f t="shared" si="37"/>
        <v/>
      </c>
      <c r="CF39" s="143"/>
      <c r="CI39" s="142" t="str">
        <f t="shared" si="38"/>
        <v/>
      </c>
      <c r="CJ39" s="142"/>
      <c r="CK39" s="142" t="str">
        <f t="shared" si="39"/>
        <v/>
      </c>
      <c r="CL39" s="142"/>
      <c r="CM39" s="142" t="str">
        <f t="shared" si="40"/>
        <v/>
      </c>
      <c r="CN39" s="143"/>
      <c r="EF39" s="146" t="s">
        <v>63</v>
      </c>
      <c r="EG39" s="146" t="str">
        <f t="shared" si="19"/>
        <v>"Hôtel X…., bonjour". NM si absence de réponse.
Constat visuel
NR</v>
      </c>
    </row>
    <row r="40" spans="1:137" s="136" customFormat="1" ht="22.5" customHeight="1" x14ac:dyDescent="0.25">
      <c r="B40" s="109" t="s">
        <v>58</v>
      </c>
      <c r="C40" s="405" t="s">
        <v>108</v>
      </c>
      <c r="D40" s="170" t="s">
        <v>109</v>
      </c>
      <c r="E40" s="109"/>
      <c r="F40" s="109">
        <f>VLOOKUP(H40,Feuil1!A$1:B$5,2,0)</f>
        <v>0.35</v>
      </c>
      <c r="G40" s="109">
        <f>IF(H40="Information et Communication",1,IF(H40="Savoir-faire Savoir-être",2,IF(H40="Confort et hygiène",3,IF(H40="Qualité de la prestation",5,IF(H40="Développement Durable",4)))))</f>
        <v>2</v>
      </c>
      <c r="H40" s="271" t="s">
        <v>110</v>
      </c>
      <c r="I40" s="137" t="s">
        <v>111</v>
      </c>
      <c r="J40" s="138">
        <v>5</v>
      </c>
      <c r="K40" s="138">
        <f>IF(J40&lt;&gt;"",MAX(K$1:K39)+1,"")</f>
        <v>33</v>
      </c>
      <c r="L40" s="480" t="s">
        <v>117</v>
      </c>
      <c r="M40" s="481">
        <v>1</v>
      </c>
      <c r="N40" s="482" t="s">
        <v>0</v>
      </c>
      <c r="O40" s="483"/>
      <c r="P40" s="484" t="str">
        <f t="shared" si="0"/>
        <v/>
      </c>
      <c r="Q40" s="480" t="s">
        <v>118</v>
      </c>
      <c r="R40" s="345" t="s">
        <v>72</v>
      </c>
      <c r="S40" s="139"/>
      <c r="U40" s="140">
        <f>M40</f>
        <v>1</v>
      </c>
      <c r="V40" s="140">
        <f>IF(N40="OUI",1,IF(N40="NON",0,IF(N40="Non Mesuré","",0)))</f>
        <v>1</v>
      </c>
      <c r="W40" s="140">
        <f>IF(N40&lt;&gt;"Non Mesuré",U40*V40,"")</f>
        <v>1</v>
      </c>
      <c r="X40" s="140"/>
      <c r="Y40" s="140">
        <f>IF(N40="Non Mesuré",U40,0)</f>
        <v>0</v>
      </c>
      <c r="Z40" s="140"/>
      <c r="AA40" s="140">
        <f>U40-Y40</f>
        <v>1</v>
      </c>
      <c r="AB40" s="140"/>
      <c r="AC40" s="141"/>
      <c r="AD40" s="141"/>
      <c r="AE40" s="142" t="str">
        <f t="shared" si="1"/>
        <v/>
      </c>
      <c r="AF40" s="142"/>
      <c r="AG40" s="142" t="str">
        <f t="shared" si="2"/>
        <v/>
      </c>
      <c r="AH40" s="142"/>
      <c r="AI40" s="142" t="str">
        <f t="shared" si="3"/>
        <v/>
      </c>
      <c r="AJ40" s="143"/>
      <c r="AK40" s="144"/>
      <c r="AL40" s="142"/>
      <c r="AM40" s="142">
        <f t="shared" si="4"/>
        <v>1</v>
      </c>
      <c r="AN40" s="142"/>
      <c r="AO40" s="142">
        <f t="shared" si="5"/>
        <v>0</v>
      </c>
      <c r="AP40" s="142"/>
      <c r="AQ40" s="142">
        <f t="shared" si="6"/>
        <v>1</v>
      </c>
      <c r="AR40" s="143"/>
      <c r="AS40" s="144"/>
      <c r="AT40" s="142"/>
      <c r="AU40" s="142" t="str">
        <f t="shared" si="14"/>
        <v/>
      </c>
      <c r="AV40" s="142"/>
      <c r="AW40" s="142" t="str">
        <f t="shared" si="15"/>
        <v/>
      </c>
      <c r="AX40" s="142"/>
      <c r="AY40" s="142" t="str">
        <f t="shared" si="16"/>
        <v/>
      </c>
      <c r="AZ40" s="143"/>
      <c r="BA40" s="144"/>
      <c r="BB40" s="142"/>
      <c r="BC40" s="142" t="str">
        <f>IF(G40=4,W40,"")</f>
        <v/>
      </c>
      <c r="BD40" s="142"/>
      <c r="BE40" s="142" t="str">
        <f>IF(G40=4,Y40,"")</f>
        <v/>
      </c>
      <c r="BF40" s="142"/>
      <c r="BG40" s="142" t="str">
        <f>IF(G40=4,AA40,"")</f>
        <v/>
      </c>
      <c r="BH40" s="143"/>
      <c r="BI40" s="144"/>
      <c r="BJ40" s="140"/>
      <c r="BK40" s="142" t="str">
        <f>IF(G40=5,W40,"")</f>
        <v/>
      </c>
      <c r="BL40" s="142"/>
      <c r="BM40" s="142" t="str">
        <f>IF(G40=5,Y40,"")</f>
        <v/>
      </c>
      <c r="BN40" s="142"/>
      <c r="BO40" s="142" t="str">
        <f>IF(G40=5,AA40,"")</f>
        <v/>
      </c>
      <c r="BP40" s="143"/>
      <c r="BQ40" s="144"/>
      <c r="BR40" s="140"/>
      <c r="BS40" s="142" t="str">
        <f t="shared" si="32"/>
        <v/>
      </c>
      <c r="BT40" s="142"/>
      <c r="BU40" s="142" t="str">
        <f t="shared" si="33"/>
        <v/>
      </c>
      <c r="BV40" s="142"/>
      <c r="BW40" s="142" t="str">
        <f t="shared" si="34"/>
        <v/>
      </c>
      <c r="BX40" s="143"/>
      <c r="BY40" s="144"/>
      <c r="BZ40" s="145"/>
      <c r="CA40" s="142" t="str">
        <f t="shared" si="35"/>
        <v/>
      </c>
      <c r="CB40" s="142"/>
      <c r="CC40" s="142" t="str">
        <f t="shared" si="36"/>
        <v/>
      </c>
      <c r="CD40" s="142"/>
      <c r="CE40" s="142" t="str">
        <f t="shared" si="37"/>
        <v/>
      </c>
      <c r="CF40" s="143"/>
      <c r="CI40" s="142" t="str">
        <f t="shared" si="38"/>
        <v/>
      </c>
      <c r="CJ40" s="142"/>
      <c r="CK40" s="142" t="str">
        <f t="shared" si="39"/>
        <v/>
      </c>
      <c r="CL40" s="142"/>
      <c r="CM40" s="142" t="str">
        <f t="shared" si="40"/>
        <v/>
      </c>
      <c r="CN40" s="143"/>
      <c r="EF40" s="146" t="s">
        <v>63</v>
      </c>
      <c r="EG40" s="146" t="str">
        <f t="shared" si="19"/>
        <v>NM si pas de mise en attente ou si absence de réponse.
Constat visuel
NR</v>
      </c>
    </row>
    <row r="41" spans="1:137" s="166" customFormat="1" ht="26.25" customHeight="1" x14ac:dyDescent="0.25">
      <c r="B41" s="114"/>
      <c r="C41" s="405" t="s">
        <v>108</v>
      </c>
      <c r="D41" s="114"/>
      <c r="E41" s="114"/>
      <c r="F41" s="109" t="e">
        <f>VLOOKUP(H41,Feuil1!A$1:B$5,2,0)</f>
        <v>#N/A</v>
      </c>
      <c r="G41" s="107"/>
      <c r="H41" s="273"/>
      <c r="I41" s="167"/>
      <c r="J41" s="168"/>
      <c r="K41" s="169" t="str">
        <f>IF(J41&lt;&gt;"",MAX(K$1:K40)+1,"")</f>
        <v/>
      </c>
      <c r="L41" s="496" t="s">
        <v>119</v>
      </c>
      <c r="M41" s="497"/>
      <c r="N41" s="498"/>
      <c r="O41" s="499"/>
      <c r="P41" s="500" t="str">
        <f t="shared" si="0"/>
        <v/>
      </c>
      <c r="Q41" s="501"/>
      <c r="R41" s="495"/>
      <c r="S41" s="173"/>
      <c r="T41" s="150"/>
      <c r="U41" s="150"/>
      <c r="V41" s="150"/>
      <c r="W41" s="150"/>
      <c r="X41" s="150"/>
      <c r="Y41" s="150"/>
      <c r="Z41" s="150"/>
      <c r="AA41" s="150"/>
      <c r="AB41" s="174"/>
      <c r="AC41" s="176"/>
      <c r="AD41" s="176"/>
      <c r="AE41" s="142" t="str">
        <f t="shared" si="1"/>
        <v/>
      </c>
      <c r="AF41" s="142"/>
      <c r="AG41" s="142" t="str">
        <f t="shared" si="2"/>
        <v/>
      </c>
      <c r="AH41" s="142"/>
      <c r="AI41" s="142" t="str">
        <f t="shared" si="3"/>
        <v/>
      </c>
      <c r="AJ41" s="143"/>
      <c r="AK41" s="155"/>
      <c r="AL41" s="153"/>
      <c r="AM41" s="142" t="str">
        <f t="shared" si="4"/>
        <v/>
      </c>
      <c r="AN41" s="142"/>
      <c r="AO41" s="142" t="str">
        <f t="shared" si="5"/>
        <v/>
      </c>
      <c r="AP41" s="142"/>
      <c r="AQ41" s="142" t="str">
        <f t="shared" si="6"/>
        <v/>
      </c>
      <c r="AR41" s="143"/>
      <c r="AS41" s="155"/>
      <c r="AT41" s="153"/>
      <c r="AU41" s="142" t="str">
        <f t="shared" si="14"/>
        <v/>
      </c>
      <c r="AV41" s="142"/>
      <c r="AW41" s="142" t="str">
        <f t="shared" si="15"/>
        <v/>
      </c>
      <c r="AX41" s="142"/>
      <c r="AY41" s="142" t="str">
        <f t="shared" si="16"/>
        <v/>
      </c>
      <c r="AZ41" s="143"/>
      <c r="BA41" s="155"/>
      <c r="BB41" s="153"/>
      <c r="BC41" s="153"/>
      <c r="BD41" s="153"/>
      <c r="BE41" s="153"/>
      <c r="BF41" s="153"/>
      <c r="BG41" s="153"/>
      <c r="BH41" s="154"/>
      <c r="BI41" s="155"/>
      <c r="BJ41" s="150"/>
      <c r="BK41" s="153"/>
      <c r="BL41" s="153"/>
      <c r="BM41" s="153"/>
      <c r="BN41" s="153"/>
      <c r="BO41" s="153"/>
      <c r="BP41" s="154"/>
      <c r="BQ41" s="155"/>
      <c r="BR41" s="150"/>
      <c r="BS41" s="153" t="str">
        <f t="shared" si="32"/>
        <v/>
      </c>
      <c r="BT41" s="153"/>
      <c r="BU41" s="153" t="str">
        <f t="shared" si="33"/>
        <v/>
      </c>
      <c r="BV41" s="153"/>
      <c r="BW41" s="153" t="str">
        <f t="shared" si="34"/>
        <v/>
      </c>
      <c r="BX41" s="154"/>
      <c r="BY41" s="155"/>
      <c r="BZ41" s="156"/>
      <c r="CA41" s="153" t="str">
        <f t="shared" si="35"/>
        <v/>
      </c>
      <c r="CB41" s="153"/>
      <c r="CC41" s="153" t="str">
        <f t="shared" si="36"/>
        <v/>
      </c>
      <c r="CD41" s="153"/>
      <c r="CE41" s="153" t="str">
        <f t="shared" si="37"/>
        <v/>
      </c>
      <c r="CF41" s="154"/>
      <c r="CG41" s="157"/>
      <c r="CH41" s="157"/>
      <c r="CI41" s="153" t="str">
        <f t="shared" si="38"/>
        <v/>
      </c>
      <c r="CJ41" s="153"/>
      <c r="CK41" s="153" t="str">
        <f t="shared" si="39"/>
        <v/>
      </c>
      <c r="CL41" s="153"/>
      <c r="CM41" s="153" t="str">
        <f t="shared" si="40"/>
        <v/>
      </c>
      <c r="CN41" s="154"/>
      <c r="CO41" s="157"/>
      <c r="EF41" s="146" t="s">
        <v>63</v>
      </c>
      <c r="EG41" s="146" t="str">
        <f t="shared" si="19"/>
        <v xml:space="preserve">
</v>
      </c>
    </row>
    <row r="42" spans="1:137" s="136" customFormat="1" ht="33.75" customHeight="1" x14ac:dyDescent="0.25">
      <c r="B42" s="109" t="s">
        <v>58</v>
      </c>
      <c r="C42" s="405" t="s">
        <v>108</v>
      </c>
      <c r="D42" s="170" t="s">
        <v>119</v>
      </c>
      <c r="E42" s="109"/>
      <c r="F42" s="109">
        <f>VLOOKUP(H42,Feuil1!A$1:B$5,2,0)</f>
        <v>0.35</v>
      </c>
      <c r="G42" s="109">
        <f>IF(H42="Information et Communication",1,IF(H42="Savoir-faire Savoir-être",2,IF(H42="Confort et hygiène",3,IF(H42="Qualité de la prestation",5,IF(H42="Développement Durable",4)))))</f>
        <v>2</v>
      </c>
      <c r="H42" s="271" t="s">
        <v>110</v>
      </c>
      <c r="I42" s="137" t="s">
        <v>120</v>
      </c>
      <c r="J42" s="138">
        <v>9</v>
      </c>
      <c r="K42" s="138">
        <f>IF(J42&lt;&gt;"",MAX(K$1:K41)+1,"")</f>
        <v>34</v>
      </c>
      <c r="L42" s="362" t="s">
        <v>121</v>
      </c>
      <c r="M42" s="471">
        <v>1</v>
      </c>
      <c r="N42" s="472" t="s">
        <v>0</v>
      </c>
      <c r="O42" s="473"/>
      <c r="P42" s="474" t="str">
        <f t="shared" si="0"/>
        <v/>
      </c>
      <c r="Q42" s="362" t="s">
        <v>122</v>
      </c>
      <c r="R42" s="344" t="s">
        <v>72</v>
      </c>
      <c r="S42" s="139"/>
      <c r="U42" s="140">
        <f>M42</f>
        <v>1</v>
      </c>
      <c r="V42" s="140">
        <f>IF(N42="OUI",1,IF(N42="NON",0,IF(N42="Non Mesuré","",0)))</f>
        <v>1</v>
      </c>
      <c r="W42" s="140">
        <f>IF(N42&lt;&gt;"Non Mesuré",U42*V42,"")</f>
        <v>1</v>
      </c>
      <c r="X42" s="140"/>
      <c r="Y42" s="140">
        <f>IF(N42="Non Mesuré",U42,0)</f>
        <v>0</v>
      </c>
      <c r="Z42" s="140"/>
      <c r="AA42" s="140">
        <f>U42-Y42</f>
        <v>1</v>
      </c>
      <c r="AB42" s="161"/>
      <c r="AC42" s="164"/>
      <c r="AD42" s="164"/>
      <c r="AE42" s="142" t="str">
        <f t="shared" si="1"/>
        <v/>
      </c>
      <c r="AF42" s="142"/>
      <c r="AG42" s="142" t="str">
        <f t="shared" si="2"/>
        <v/>
      </c>
      <c r="AH42" s="142"/>
      <c r="AI42" s="142" t="str">
        <f t="shared" si="3"/>
        <v/>
      </c>
      <c r="AJ42" s="143"/>
      <c r="AK42" s="144"/>
      <c r="AL42" s="142"/>
      <c r="AM42" s="142">
        <f t="shared" si="4"/>
        <v>1</v>
      </c>
      <c r="AN42" s="142"/>
      <c r="AO42" s="142">
        <f t="shared" si="5"/>
        <v>0</v>
      </c>
      <c r="AP42" s="142"/>
      <c r="AQ42" s="142">
        <f t="shared" si="6"/>
        <v>1</v>
      </c>
      <c r="AR42" s="143"/>
      <c r="AS42" s="144"/>
      <c r="AT42" s="142"/>
      <c r="AU42" s="142" t="str">
        <f t="shared" si="14"/>
        <v/>
      </c>
      <c r="AV42" s="142"/>
      <c r="AW42" s="142" t="str">
        <f t="shared" si="15"/>
        <v/>
      </c>
      <c r="AX42" s="142"/>
      <c r="AY42" s="142" t="str">
        <f t="shared" si="16"/>
        <v/>
      </c>
      <c r="AZ42" s="143"/>
      <c r="BA42" s="144"/>
      <c r="BB42" s="142"/>
      <c r="BC42" s="142" t="str">
        <f>IF(G42=4,W42,"")</f>
        <v/>
      </c>
      <c r="BD42" s="142"/>
      <c r="BE42" s="142" t="str">
        <f>IF(G42=4,Y42,"")</f>
        <v/>
      </c>
      <c r="BF42" s="142"/>
      <c r="BG42" s="142" t="str">
        <f>IF(G42=4,AA42,"")</f>
        <v/>
      </c>
      <c r="BH42" s="143"/>
      <c r="BI42" s="144"/>
      <c r="BJ42" s="140"/>
      <c r="BK42" s="142" t="str">
        <f>IF(G42=5,W42,"")</f>
        <v/>
      </c>
      <c r="BL42" s="142"/>
      <c r="BM42" s="142" t="str">
        <f>IF(G42=5,Y42,"")</f>
        <v/>
      </c>
      <c r="BN42" s="142"/>
      <c r="BO42" s="142" t="str">
        <f>IF(G42=5,AA42,"")</f>
        <v/>
      </c>
      <c r="BP42" s="143"/>
      <c r="BQ42" s="144"/>
      <c r="BR42" s="140"/>
      <c r="BS42" s="142" t="str">
        <f t="shared" si="32"/>
        <v/>
      </c>
      <c r="BT42" s="142"/>
      <c r="BU42" s="142" t="str">
        <f t="shared" si="33"/>
        <v/>
      </c>
      <c r="BV42" s="142"/>
      <c r="BW42" s="142" t="str">
        <f t="shared" si="34"/>
        <v/>
      </c>
      <c r="BX42" s="143"/>
      <c r="BY42" s="144"/>
      <c r="BZ42" s="145"/>
      <c r="CA42" s="142" t="str">
        <f t="shared" si="35"/>
        <v/>
      </c>
      <c r="CB42" s="142"/>
      <c r="CC42" s="142" t="str">
        <f t="shared" si="36"/>
        <v/>
      </c>
      <c r="CD42" s="142"/>
      <c r="CE42" s="142" t="str">
        <f t="shared" si="37"/>
        <v/>
      </c>
      <c r="CF42" s="143"/>
      <c r="CI42" s="142" t="str">
        <f t="shared" si="38"/>
        <v/>
      </c>
      <c r="CJ42" s="142"/>
      <c r="CK42" s="142" t="str">
        <f t="shared" si="39"/>
        <v/>
      </c>
      <c r="CL42" s="142"/>
      <c r="CM42" s="142" t="str">
        <f t="shared" si="40"/>
        <v/>
      </c>
      <c r="CN42" s="143"/>
      <c r="EF42" s="146" t="s">
        <v>63</v>
      </c>
      <c r="EG42" s="146" t="str">
        <f t="shared" ref="EG42:EG60" si="53">CONCATENATE(Q42,EF42,R42,EF42,B42)</f>
        <v>NM si l'établissement n'est pas complet. Une solution alternative est proposée au client.
Constat visuel
NR</v>
      </c>
    </row>
    <row r="43" spans="1:137" s="136" customFormat="1" ht="104.25" customHeight="1" x14ac:dyDescent="0.25">
      <c r="B43" s="109" t="s">
        <v>58</v>
      </c>
      <c r="C43" s="405" t="s">
        <v>108</v>
      </c>
      <c r="D43" s="170" t="s">
        <v>119</v>
      </c>
      <c r="E43" s="109"/>
      <c r="F43" s="109">
        <f>VLOOKUP(H43,Feuil1!A$1:B$5,2,0)</f>
        <v>0.35</v>
      </c>
      <c r="G43" s="109">
        <f>IF(H43="Information et Communication",1,IF(H43="Savoir-faire Savoir-être",2,IF(H43="Confort et hygiène",3,IF(H43="Qualité de la prestation",5,IF(H43="Développement Durable",4)))))</f>
        <v>2</v>
      </c>
      <c r="H43" s="271" t="s">
        <v>110</v>
      </c>
      <c r="I43" s="137" t="s">
        <v>123</v>
      </c>
      <c r="J43" s="138">
        <v>7</v>
      </c>
      <c r="K43" s="138">
        <f>IF(J43&lt;&gt;"",MAX(K$1:K42)+1,"")</f>
        <v>35</v>
      </c>
      <c r="L43" s="281" t="s">
        <v>124</v>
      </c>
      <c r="M43" s="290">
        <v>3</v>
      </c>
      <c r="N43" s="283" t="s">
        <v>0</v>
      </c>
      <c r="O43" s="351"/>
      <c r="P43" s="333" t="str">
        <f t="shared" si="0"/>
        <v>oui</v>
      </c>
      <c r="Q43" s="281" t="s">
        <v>125</v>
      </c>
      <c r="R43" s="344" t="s">
        <v>72</v>
      </c>
      <c r="S43" s="139"/>
      <c r="U43" s="140">
        <f>M43</f>
        <v>3</v>
      </c>
      <c r="V43" s="140">
        <f>IF(N43="OUI",1,IF(N43="NON",0,IF(N43="Non Mesuré","",0)))</f>
        <v>1</v>
      </c>
      <c r="W43" s="140">
        <f>IF(N43&lt;&gt;"Non Mesuré",U43*V43,"")</f>
        <v>3</v>
      </c>
      <c r="X43" s="140"/>
      <c r="Y43" s="140">
        <f>IF(N43="Non Mesuré",U43,0)</f>
        <v>0</v>
      </c>
      <c r="Z43" s="140"/>
      <c r="AA43" s="140">
        <f>U43-Y43</f>
        <v>3</v>
      </c>
      <c r="AB43" s="140"/>
      <c r="AC43" s="141"/>
      <c r="AD43" s="141"/>
      <c r="AE43" s="142" t="str">
        <f t="shared" si="1"/>
        <v/>
      </c>
      <c r="AF43" s="142"/>
      <c r="AG43" s="142" t="str">
        <f t="shared" si="2"/>
        <v/>
      </c>
      <c r="AH43" s="142"/>
      <c r="AI43" s="142" t="str">
        <f t="shared" si="3"/>
        <v/>
      </c>
      <c r="AJ43" s="143"/>
      <c r="AK43" s="144"/>
      <c r="AL43" s="142"/>
      <c r="AM43" s="142">
        <f t="shared" si="4"/>
        <v>3</v>
      </c>
      <c r="AN43" s="142"/>
      <c r="AO43" s="142">
        <f t="shared" si="5"/>
        <v>0</v>
      </c>
      <c r="AP43" s="142"/>
      <c r="AQ43" s="142">
        <f t="shared" si="6"/>
        <v>3</v>
      </c>
      <c r="AR43" s="143"/>
      <c r="AS43" s="144"/>
      <c r="AT43" s="142"/>
      <c r="AU43" s="142" t="str">
        <f t="shared" si="14"/>
        <v/>
      </c>
      <c r="AV43" s="142"/>
      <c r="AW43" s="142" t="str">
        <f t="shared" si="15"/>
        <v/>
      </c>
      <c r="AX43" s="142"/>
      <c r="AY43" s="142" t="str">
        <f t="shared" si="16"/>
        <v/>
      </c>
      <c r="AZ43" s="143"/>
      <c r="BA43" s="144"/>
      <c r="BB43" s="142"/>
      <c r="BC43" s="142" t="str">
        <f>IF(G43=4,W43,"")</f>
        <v/>
      </c>
      <c r="BD43" s="142"/>
      <c r="BE43" s="142" t="str">
        <f>IF(G43=4,Y43,"")</f>
        <v/>
      </c>
      <c r="BF43" s="142"/>
      <c r="BG43" s="142" t="str">
        <f>IF(G43=4,AA43,"")</f>
        <v/>
      </c>
      <c r="BH43" s="143"/>
      <c r="BI43" s="144"/>
      <c r="BJ43" s="140"/>
      <c r="BK43" s="142" t="str">
        <f>IF(G43=5,W43,"")</f>
        <v/>
      </c>
      <c r="BL43" s="142"/>
      <c r="BM43" s="142" t="str">
        <f>IF(G43=5,Y43,"")</f>
        <v/>
      </c>
      <c r="BN43" s="142"/>
      <c r="BO43" s="142" t="str">
        <f>IF(G43=5,AA43,"")</f>
        <v/>
      </c>
      <c r="BP43" s="143"/>
      <c r="BQ43" s="144"/>
      <c r="BR43" s="140"/>
      <c r="BS43" s="142" t="str">
        <f t="shared" si="32"/>
        <v/>
      </c>
      <c r="BT43" s="142"/>
      <c r="BU43" s="142" t="str">
        <f t="shared" si="33"/>
        <v/>
      </c>
      <c r="BV43" s="142"/>
      <c r="BW43" s="142" t="str">
        <f t="shared" si="34"/>
        <v/>
      </c>
      <c r="BX43" s="143"/>
      <c r="BY43" s="144"/>
      <c r="BZ43" s="145"/>
      <c r="CA43" s="142" t="str">
        <f t="shared" si="35"/>
        <v/>
      </c>
      <c r="CB43" s="142"/>
      <c r="CC43" s="142" t="str">
        <f t="shared" si="36"/>
        <v/>
      </c>
      <c r="CD43" s="142"/>
      <c r="CE43" s="142" t="str">
        <f t="shared" si="37"/>
        <v/>
      </c>
      <c r="CF43" s="143"/>
      <c r="CI43" s="142" t="str">
        <f t="shared" si="38"/>
        <v/>
      </c>
      <c r="CJ43" s="142"/>
      <c r="CK43" s="142" t="str">
        <f t="shared" si="39"/>
        <v/>
      </c>
      <c r="CL43" s="142"/>
      <c r="CM43" s="142" t="str">
        <f t="shared" si="40"/>
        <v/>
      </c>
      <c r="CN43" s="143"/>
      <c r="EF43" s="146" t="s">
        <v>63</v>
      </c>
      <c r="EG43" s="146" t="str">
        <f t="shared" si="53"/>
        <v>Pas de NM possible. Exemples de questions à poser : présence d'un restaurant et les horaires, chambres non-fumeur, accès WIFI, grand lit, parking, etc. Dans le cas où l'auditeur ne parvient pas à joindre l'établissement, point pénalisé. Si l'interlocuteur n'est pas en mesure d'enregistrer une réservation et/ou ne propose pas un rappel rapide, point pénalisé. 
Constat visuel
NR</v>
      </c>
    </row>
    <row r="44" spans="1:137" s="136" customFormat="1" ht="57" customHeight="1" x14ac:dyDescent="0.25">
      <c r="B44" s="109" t="s">
        <v>58</v>
      </c>
      <c r="C44" s="405" t="s">
        <v>108</v>
      </c>
      <c r="D44" s="170" t="s">
        <v>119</v>
      </c>
      <c r="E44" s="109"/>
      <c r="F44" s="109">
        <f>VLOOKUP(H44,Feuil1!A$1:B$5,2,0)</f>
        <v>0.35</v>
      </c>
      <c r="G44" s="109">
        <f>IF(H44="Information et Communication",1,IF(H44="Savoir-faire Savoir-être",2,IF(H44="Confort et hygiène",3,IF(H44="Qualité de la prestation",5,IF(H44="Développement Durable",4)))))</f>
        <v>2</v>
      </c>
      <c r="H44" s="271" t="s">
        <v>110</v>
      </c>
      <c r="I44" s="137" t="s">
        <v>126</v>
      </c>
      <c r="J44" s="138">
        <v>8</v>
      </c>
      <c r="K44" s="138">
        <f>IF(J44&lt;&gt;"",MAX(K$1:K43)+1,"")</f>
        <v>36</v>
      </c>
      <c r="L44" s="281" t="s">
        <v>127</v>
      </c>
      <c r="M44" s="290">
        <v>3</v>
      </c>
      <c r="N44" s="283" t="s">
        <v>0</v>
      </c>
      <c r="O44" s="351"/>
      <c r="P44" s="333" t="str">
        <f t="shared" si="0"/>
        <v/>
      </c>
      <c r="Q44" s="281" t="s">
        <v>128</v>
      </c>
      <c r="R44" s="344" t="s">
        <v>72</v>
      </c>
      <c r="S44" s="139"/>
      <c r="U44" s="140">
        <f>M44</f>
        <v>3</v>
      </c>
      <c r="V44" s="140">
        <f>IF(N44="OUI",1,IF(N44="NON",0,IF(N44="Non Mesuré","",0)))</f>
        <v>1</v>
      </c>
      <c r="W44" s="140">
        <f>IF(N44&lt;&gt;"Non Mesuré",U44*V44,"")</f>
        <v>3</v>
      </c>
      <c r="X44" s="140"/>
      <c r="Y44" s="140">
        <f>IF(N44="Non Mesuré",U44,0)</f>
        <v>0</v>
      </c>
      <c r="Z44" s="140"/>
      <c r="AA44" s="140">
        <f>U44-Y44</f>
        <v>3</v>
      </c>
      <c r="AB44" s="140"/>
      <c r="AC44" s="141"/>
      <c r="AD44" s="141"/>
      <c r="AE44" s="142" t="str">
        <f t="shared" si="1"/>
        <v/>
      </c>
      <c r="AF44" s="142"/>
      <c r="AG44" s="142" t="str">
        <f t="shared" si="2"/>
        <v/>
      </c>
      <c r="AH44" s="142"/>
      <c r="AI44" s="142" t="str">
        <f t="shared" si="3"/>
        <v/>
      </c>
      <c r="AJ44" s="143"/>
      <c r="AK44" s="144"/>
      <c r="AL44" s="142"/>
      <c r="AM44" s="142">
        <f t="shared" si="4"/>
        <v>3</v>
      </c>
      <c r="AN44" s="142"/>
      <c r="AO44" s="142">
        <f t="shared" si="5"/>
        <v>0</v>
      </c>
      <c r="AP44" s="142"/>
      <c r="AQ44" s="142">
        <f t="shared" si="6"/>
        <v>3</v>
      </c>
      <c r="AR44" s="143"/>
      <c r="AS44" s="144"/>
      <c r="AT44" s="142"/>
      <c r="AU44" s="142" t="str">
        <f t="shared" si="14"/>
        <v/>
      </c>
      <c r="AV44" s="142"/>
      <c r="AW44" s="142" t="str">
        <f t="shared" si="15"/>
        <v/>
      </c>
      <c r="AX44" s="142"/>
      <c r="AY44" s="142" t="str">
        <f t="shared" si="16"/>
        <v/>
      </c>
      <c r="AZ44" s="143"/>
      <c r="BA44" s="144"/>
      <c r="BB44" s="142"/>
      <c r="BC44" s="142" t="str">
        <f>IF(G44=4,W44,"")</f>
        <v/>
      </c>
      <c r="BD44" s="142"/>
      <c r="BE44" s="142" t="str">
        <f>IF(G44=4,Y44,"")</f>
        <v/>
      </c>
      <c r="BF44" s="142"/>
      <c r="BG44" s="142" t="str">
        <f>IF(G44=4,AA44,"")</f>
        <v/>
      </c>
      <c r="BH44" s="143"/>
      <c r="BI44" s="144"/>
      <c r="BJ44" s="140"/>
      <c r="BK44" s="142" t="str">
        <f>IF(G44=5,W44,"")</f>
        <v/>
      </c>
      <c r="BL44" s="142"/>
      <c r="BM44" s="142" t="str">
        <f>IF(G44=5,Y44,"")</f>
        <v/>
      </c>
      <c r="BN44" s="142"/>
      <c r="BO44" s="142" t="str">
        <f>IF(G44=5,AA44,"")</f>
        <v/>
      </c>
      <c r="BP44" s="143"/>
      <c r="BQ44" s="144"/>
      <c r="BR44" s="140"/>
      <c r="BS44" s="142" t="str">
        <f t="shared" si="32"/>
        <v/>
      </c>
      <c r="BT44" s="142"/>
      <c r="BU44" s="142" t="str">
        <f t="shared" si="33"/>
        <v/>
      </c>
      <c r="BV44" s="142"/>
      <c r="BW44" s="142" t="str">
        <f t="shared" si="34"/>
        <v/>
      </c>
      <c r="BX44" s="143"/>
      <c r="BY44" s="144"/>
      <c r="BZ44" s="145"/>
      <c r="CA44" s="142" t="str">
        <f t="shared" si="35"/>
        <v/>
      </c>
      <c r="CB44" s="142"/>
      <c r="CC44" s="142" t="str">
        <f t="shared" si="36"/>
        <v/>
      </c>
      <c r="CD44" s="142"/>
      <c r="CE44" s="142" t="str">
        <f t="shared" si="37"/>
        <v/>
      </c>
      <c r="CF44" s="143"/>
      <c r="CI44" s="142" t="str">
        <f t="shared" si="38"/>
        <v/>
      </c>
      <c r="CJ44" s="142"/>
      <c r="CK44" s="142" t="str">
        <f t="shared" si="39"/>
        <v/>
      </c>
      <c r="CL44" s="142"/>
      <c r="CM44" s="142" t="str">
        <f t="shared" si="40"/>
        <v/>
      </c>
      <c r="CN44" s="143"/>
      <c r="EF44" s="146" t="s">
        <v>63</v>
      </c>
      <c r="EG44" s="146" t="str">
        <f t="shared" si="53"/>
        <v>Au minimum : nom, nombre de personnes, nombre de chambres, heure d'arrivée, tarif, durée de séjour. En cas d'ouverture non continue de la réception en journée, le client est informé spontanément.
Constat visuel
NR</v>
      </c>
    </row>
    <row r="45" spans="1:137" s="136" customFormat="1" ht="21.75" customHeight="1" x14ac:dyDescent="0.25">
      <c r="B45" s="109" t="s">
        <v>58</v>
      </c>
      <c r="C45" s="405" t="s">
        <v>108</v>
      </c>
      <c r="D45" s="170" t="s">
        <v>119</v>
      </c>
      <c r="E45" s="109"/>
      <c r="F45" s="109">
        <f>VLOOKUP(H45,Feuil1!A$1:B$5,2,0)</f>
        <v>0.35</v>
      </c>
      <c r="G45" s="109">
        <f>IF(H45="Information et Communication",1,IF(H45="Savoir-faire Savoir-être",2,IF(H45="Confort et hygiène",3,IF(H45="Qualité de la prestation",5,IF(H45="Développement Durable",4)))))</f>
        <v>2</v>
      </c>
      <c r="H45" s="271" t="s">
        <v>110</v>
      </c>
      <c r="I45" s="137" t="s">
        <v>129</v>
      </c>
      <c r="J45" s="138">
        <v>24</v>
      </c>
      <c r="K45" s="138">
        <f>IF(J45&lt;&gt;"",MAX(K$1:K44)+1,"")</f>
        <v>37</v>
      </c>
      <c r="L45" s="281" t="s">
        <v>130</v>
      </c>
      <c r="M45" s="290">
        <v>3</v>
      </c>
      <c r="N45" s="283" t="s">
        <v>0</v>
      </c>
      <c r="O45" s="351"/>
      <c r="P45" s="333" t="str">
        <f t="shared" si="0"/>
        <v/>
      </c>
      <c r="Q45" s="281" t="s">
        <v>131</v>
      </c>
      <c r="R45" s="344" t="s">
        <v>72</v>
      </c>
      <c r="S45" s="139"/>
      <c r="U45" s="140">
        <f>M45</f>
        <v>3</v>
      </c>
      <c r="V45" s="140">
        <f>IF(N45="OUI",1,IF(N45="NON",0,IF(N45="Non Mesuré","",0)))</f>
        <v>1</v>
      </c>
      <c r="W45" s="140">
        <f>IF(N45&lt;&gt;"Non Mesuré",U45*V45,"")</f>
        <v>3</v>
      </c>
      <c r="X45" s="140"/>
      <c r="Y45" s="140">
        <f>IF(N45="Non Mesuré",U45,0)</f>
        <v>0</v>
      </c>
      <c r="Z45" s="140"/>
      <c r="AA45" s="140">
        <f>U45-Y45</f>
        <v>3</v>
      </c>
      <c r="AB45" s="140"/>
      <c r="AC45" s="141"/>
      <c r="AD45" s="141"/>
      <c r="AE45" s="142" t="str">
        <f t="shared" si="1"/>
        <v/>
      </c>
      <c r="AF45" s="142"/>
      <c r="AG45" s="142" t="str">
        <f t="shared" si="2"/>
        <v/>
      </c>
      <c r="AH45" s="142"/>
      <c r="AI45" s="142" t="str">
        <f t="shared" si="3"/>
        <v/>
      </c>
      <c r="AJ45" s="143"/>
      <c r="AK45" s="144"/>
      <c r="AL45" s="142"/>
      <c r="AM45" s="142">
        <f t="shared" si="4"/>
        <v>3</v>
      </c>
      <c r="AN45" s="142"/>
      <c r="AO45" s="142">
        <f t="shared" si="5"/>
        <v>0</v>
      </c>
      <c r="AP45" s="142"/>
      <c r="AQ45" s="142">
        <f t="shared" si="6"/>
        <v>3</v>
      </c>
      <c r="AR45" s="143"/>
      <c r="AS45" s="144"/>
      <c r="AT45" s="142"/>
      <c r="AU45" s="142" t="str">
        <f t="shared" si="14"/>
        <v/>
      </c>
      <c r="AV45" s="142"/>
      <c r="AW45" s="142" t="str">
        <f t="shared" si="15"/>
        <v/>
      </c>
      <c r="AX45" s="142"/>
      <c r="AY45" s="142" t="str">
        <f t="shared" si="16"/>
        <v/>
      </c>
      <c r="AZ45" s="143"/>
      <c r="BA45" s="144"/>
      <c r="BB45" s="142"/>
      <c r="BC45" s="142" t="str">
        <f>IF(G45=4,W45,"")</f>
        <v/>
      </c>
      <c r="BD45" s="142"/>
      <c r="BE45" s="142" t="str">
        <f>IF(G45=4,Y45,"")</f>
        <v/>
      </c>
      <c r="BF45" s="142"/>
      <c r="BG45" s="142" t="str">
        <f>IF(G45=4,AA45,"")</f>
        <v/>
      </c>
      <c r="BH45" s="143"/>
      <c r="BI45" s="144"/>
      <c r="BJ45" s="140"/>
      <c r="BK45" s="142" t="str">
        <f>IF(G45=5,W45,"")</f>
        <v/>
      </c>
      <c r="BL45" s="142"/>
      <c r="BM45" s="142" t="str">
        <f>IF(G45=5,Y45,"")</f>
        <v/>
      </c>
      <c r="BN45" s="142"/>
      <c r="BO45" s="142" t="str">
        <f>IF(G45=5,AA45,"")</f>
        <v/>
      </c>
      <c r="BP45" s="143"/>
      <c r="BQ45" s="144"/>
      <c r="BR45" s="140"/>
      <c r="BS45" s="142" t="str">
        <f t="shared" si="32"/>
        <v/>
      </c>
      <c r="BT45" s="142"/>
      <c r="BU45" s="142" t="str">
        <f t="shared" si="33"/>
        <v/>
      </c>
      <c r="BV45" s="142"/>
      <c r="BW45" s="142" t="str">
        <f t="shared" si="34"/>
        <v/>
      </c>
      <c r="BX45" s="143"/>
      <c r="BY45" s="144"/>
      <c r="BZ45" s="145"/>
      <c r="CA45" s="142" t="str">
        <f t="shared" si="35"/>
        <v/>
      </c>
      <c r="CB45" s="142"/>
      <c r="CC45" s="142" t="str">
        <f t="shared" si="36"/>
        <v/>
      </c>
      <c r="CD45" s="142"/>
      <c r="CE45" s="142" t="str">
        <f t="shared" si="37"/>
        <v/>
      </c>
      <c r="CF45" s="143"/>
      <c r="CI45" s="142" t="str">
        <f t="shared" si="38"/>
        <v/>
      </c>
      <c r="CJ45" s="142"/>
      <c r="CK45" s="142" t="str">
        <f t="shared" si="39"/>
        <v/>
      </c>
      <c r="CL45" s="142"/>
      <c r="CM45" s="142" t="str">
        <f t="shared" si="40"/>
        <v/>
      </c>
      <c r="CN45" s="143"/>
      <c r="EF45" s="146" t="s">
        <v>63</v>
      </c>
      <c r="EG45" s="146" t="str">
        <f t="shared" si="53"/>
        <v>Pas d'interférence extérieure.
Constat visuel
NR</v>
      </c>
    </row>
    <row r="46" spans="1:137" s="136" customFormat="1" ht="54.75" customHeight="1" x14ac:dyDescent="0.25">
      <c r="B46" s="109" t="s">
        <v>58</v>
      </c>
      <c r="C46" s="405" t="s">
        <v>108</v>
      </c>
      <c r="D46" s="170" t="s">
        <v>119</v>
      </c>
      <c r="E46" s="109"/>
      <c r="F46" s="109">
        <f>VLOOKUP(H46,Feuil1!A$1:B$5,2,0)</f>
        <v>0.35</v>
      </c>
      <c r="G46" s="109">
        <f>IF(H46="Information et Communication",1,IF(H46="Savoir-faire Savoir-être",2,IF(H46="Confort et hygiène",3,IF(H46="Qualité de la prestation",5,IF(H46="Développement Durable",4)))))</f>
        <v>2</v>
      </c>
      <c r="H46" s="271" t="s">
        <v>110</v>
      </c>
      <c r="I46" s="137" t="s">
        <v>114</v>
      </c>
      <c r="J46" s="138">
        <v>6</v>
      </c>
      <c r="K46" s="138">
        <f>IF(J46&lt;&gt;"",MAX(K$1:K45)+1,"")</f>
        <v>38</v>
      </c>
      <c r="L46" s="334" t="s">
        <v>132</v>
      </c>
      <c r="M46" s="335">
        <v>9</v>
      </c>
      <c r="N46" s="336" t="s">
        <v>0</v>
      </c>
      <c r="O46" s="352"/>
      <c r="P46" s="337" t="str">
        <f t="shared" si="0"/>
        <v>oui</v>
      </c>
      <c r="Q46" s="334" t="s">
        <v>133</v>
      </c>
      <c r="R46" s="345" t="s">
        <v>72</v>
      </c>
      <c r="S46" s="139"/>
      <c r="U46" s="140">
        <f>M46</f>
        <v>9</v>
      </c>
      <c r="V46" s="140">
        <f>IF(N46="OUI",1,IF(N46="NON",0,IF(N46="Non Mesuré","",0)))</f>
        <v>1</v>
      </c>
      <c r="W46" s="140">
        <f>IF(N46&lt;&gt;"Non Mesuré",U46*V46,"")</f>
        <v>9</v>
      </c>
      <c r="X46" s="140"/>
      <c r="Y46" s="140">
        <f>IF(N46="Non Mesuré",U46,0)</f>
        <v>0</v>
      </c>
      <c r="Z46" s="140"/>
      <c r="AA46" s="140">
        <f>U46-Y46</f>
        <v>9</v>
      </c>
      <c r="AB46" s="140"/>
      <c r="AC46" s="141"/>
      <c r="AD46" s="141"/>
      <c r="AE46" s="142" t="str">
        <f t="shared" si="1"/>
        <v/>
      </c>
      <c r="AF46" s="142"/>
      <c r="AG46" s="142" t="str">
        <f t="shared" si="2"/>
        <v/>
      </c>
      <c r="AH46" s="142"/>
      <c r="AI46" s="142" t="str">
        <f t="shared" si="3"/>
        <v/>
      </c>
      <c r="AJ46" s="143"/>
      <c r="AK46" s="144"/>
      <c r="AL46" s="142"/>
      <c r="AM46" s="142">
        <f t="shared" si="4"/>
        <v>9</v>
      </c>
      <c r="AN46" s="142"/>
      <c r="AO46" s="142">
        <f t="shared" si="5"/>
        <v>0</v>
      </c>
      <c r="AP46" s="142"/>
      <c r="AQ46" s="142">
        <f t="shared" si="6"/>
        <v>9</v>
      </c>
      <c r="AR46" s="143"/>
      <c r="AS46" s="144"/>
      <c r="AT46" s="142"/>
      <c r="AU46" s="142" t="str">
        <f t="shared" si="14"/>
        <v/>
      </c>
      <c r="AV46" s="142"/>
      <c r="AW46" s="142" t="str">
        <f t="shared" si="15"/>
        <v/>
      </c>
      <c r="AX46" s="142"/>
      <c r="AY46" s="142" t="str">
        <f t="shared" si="16"/>
        <v/>
      </c>
      <c r="AZ46" s="143"/>
      <c r="BA46" s="144"/>
      <c r="BB46" s="142"/>
      <c r="BC46" s="142" t="str">
        <f>IF(G46=4,W46,"")</f>
        <v/>
      </c>
      <c r="BD46" s="142"/>
      <c r="BE46" s="142" t="str">
        <f>IF(G46=4,Y46,"")</f>
        <v/>
      </c>
      <c r="BF46" s="142"/>
      <c r="BG46" s="142" t="str">
        <f>IF(G46=4,AA46,"")</f>
        <v/>
      </c>
      <c r="BH46" s="143"/>
      <c r="BI46" s="144"/>
      <c r="BJ46" s="140"/>
      <c r="BK46" s="142" t="str">
        <f>IF(G46=5,W46,"")</f>
        <v/>
      </c>
      <c r="BL46" s="142"/>
      <c r="BM46" s="142" t="str">
        <f>IF(G46=5,Y46,"")</f>
        <v/>
      </c>
      <c r="BN46" s="142"/>
      <c r="BO46" s="142" t="str">
        <f>IF(G46=5,AA46,"")</f>
        <v/>
      </c>
      <c r="BP46" s="143"/>
      <c r="BQ46" s="144"/>
      <c r="BR46" s="140"/>
      <c r="BS46" s="142" t="str">
        <f t="shared" si="32"/>
        <v/>
      </c>
      <c r="BT46" s="142"/>
      <c r="BU46" s="142" t="str">
        <f t="shared" si="33"/>
        <v/>
      </c>
      <c r="BV46" s="142"/>
      <c r="BW46" s="142" t="str">
        <f t="shared" si="34"/>
        <v/>
      </c>
      <c r="BX46" s="143"/>
      <c r="BY46" s="144"/>
      <c r="BZ46" s="145"/>
      <c r="CA46" s="142" t="str">
        <f t="shared" si="35"/>
        <v/>
      </c>
      <c r="CB46" s="142"/>
      <c r="CC46" s="142" t="str">
        <f t="shared" si="36"/>
        <v/>
      </c>
      <c r="CD46" s="142"/>
      <c r="CE46" s="142" t="str">
        <f t="shared" si="37"/>
        <v/>
      </c>
      <c r="CF46" s="143"/>
      <c r="CI46" s="142" t="str">
        <f t="shared" si="38"/>
        <v/>
      </c>
      <c r="CJ46" s="142"/>
      <c r="CK46" s="142" t="str">
        <f t="shared" si="39"/>
        <v/>
      </c>
      <c r="CL46" s="142"/>
      <c r="CM46" s="142" t="str">
        <f t="shared" si="40"/>
        <v/>
      </c>
      <c r="CN46" s="143"/>
      <c r="EF46" s="146" t="s">
        <v>63</v>
      </c>
      <c r="EG46" s="146" t="str">
        <f t="shared" si="53"/>
        <v>Pas de NM possible. Utilisation des civilités. Un mot d'excuse ou de remerciement est prononcé à la reprise de la ligne.
Constat visuel
NR</v>
      </c>
    </row>
    <row r="47" spans="1:137" s="166" customFormat="1" ht="18" customHeight="1" x14ac:dyDescent="0.25">
      <c r="B47" s="114"/>
      <c r="C47" s="405" t="s">
        <v>108</v>
      </c>
      <c r="D47" s="170"/>
      <c r="E47" s="114"/>
      <c r="F47" s="109" t="e">
        <f>VLOOKUP(H47,Feuil1!A$1:B$5,2,0)</f>
        <v>#N/A</v>
      </c>
      <c r="G47" s="107"/>
      <c r="H47" s="273"/>
      <c r="I47" s="167"/>
      <c r="J47" s="168"/>
      <c r="K47" s="169" t="str">
        <f>IF(J47&lt;&gt;"",MAX(K$1:K46)+1,"")</f>
        <v/>
      </c>
      <c r="L47" s="170" t="s">
        <v>134</v>
      </c>
      <c r="M47" s="171"/>
      <c r="N47" s="267"/>
      <c r="O47" s="440"/>
      <c r="P47" s="325" t="str">
        <f t="shared" si="0"/>
        <v/>
      </c>
      <c r="Q47" s="168"/>
      <c r="R47" s="172"/>
      <c r="S47" s="173"/>
      <c r="T47" s="150"/>
      <c r="U47" s="150"/>
      <c r="V47" s="150"/>
      <c r="W47" s="150"/>
      <c r="X47" s="150"/>
      <c r="Y47" s="150"/>
      <c r="Z47" s="150"/>
      <c r="AA47" s="150"/>
      <c r="AB47" s="177"/>
      <c r="AC47" s="178"/>
      <c r="AD47" s="178"/>
      <c r="AE47" s="142" t="str">
        <f t="shared" si="1"/>
        <v/>
      </c>
      <c r="AF47" s="142"/>
      <c r="AG47" s="142" t="str">
        <f t="shared" si="2"/>
        <v/>
      </c>
      <c r="AH47" s="142"/>
      <c r="AI47" s="142" t="str">
        <f t="shared" si="3"/>
        <v/>
      </c>
      <c r="AJ47" s="143"/>
      <c r="AK47" s="155"/>
      <c r="AL47" s="153"/>
      <c r="AM47" s="142" t="str">
        <f t="shared" si="4"/>
        <v/>
      </c>
      <c r="AN47" s="142"/>
      <c r="AO47" s="142" t="str">
        <f t="shared" si="5"/>
        <v/>
      </c>
      <c r="AP47" s="142"/>
      <c r="AQ47" s="142" t="str">
        <f t="shared" si="6"/>
        <v/>
      </c>
      <c r="AR47" s="143"/>
      <c r="AS47" s="155"/>
      <c r="AT47" s="153"/>
      <c r="AU47" s="142" t="str">
        <f t="shared" si="14"/>
        <v/>
      </c>
      <c r="AV47" s="142"/>
      <c r="AW47" s="142" t="str">
        <f t="shared" si="15"/>
        <v/>
      </c>
      <c r="AX47" s="142"/>
      <c r="AY47" s="142" t="str">
        <f t="shared" si="16"/>
        <v/>
      </c>
      <c r="AZ47" s="143"/>
      <c r="BA47" s="155"/>
      <c r="BB47" s="153"/>
      <c r="BC47" s="153"/>
      <c r="BD47" s="153"/>
      <c r="BE47" s="153"/>
      <c r="BF47" s="153"/>
      <c r="BG47" s="153"/>
      <c r="BH47" s="154"/>
      <c r="BI47" s="155"/>
      <c r="BJ47" s="150"/>
      <c r="BK47" s="153"/>
      <c r="BL47" s="153"/>
      <c r="BM47" s="153"/>
      <c r="BN47" s="153"/>
      <c r="BO47" s="153"/>
      <c r="BP47" s="154"/>
      <c r="BQ47" s="155"/>
      <c r="BR47" s="150"/>
      <c r="BS47" s="153" t="str">
        <f t="shared" si="32"/>
        <v/>
      </c>
      <c r="BT47" s="153"/>
      <c r="BU47" s="153" t="str">
        <f t="shared" si="33"/>
        <v/>
      </c>
      <c r="BV47" s="153"/>
      <c r="BW47" s="153" t="str">
        <f t="shared" si="34"/>
        <v/>
      </c>
      <c r="BX47" s="154"/>
      <c r="BY47" s="155"/>
      <c r="BZ47" s="156"/>
      <c r="CA47" s="153" t="str">
        <f t="shared" si="35"/>
        <v/>
      </c>
      <c r="CB47" s="153"/>
      <c r="CC47" s="153" t="str">
        <f t="shared" si="36"/>
        <v/>
      </c>
      <c r="CD47" s="153"/>
      <c r="CE47" s="153" t="str">
        <f t="shared" si="37"/>
        <v/>
      </c>
      <c r="CF47" s="154"/>
      <c r="CG47" s="157"/>
      <c r="CH47" s="157"/>
      <c r="CI47" s="153" t="str">
        <f t="shared" si="38"/>
        <v/>
      </c>
      <c r="CJ47" s="153"/>
      <c r="CK47" s="153" t="str">
        <f t="shared" si="39"/>
        <v/>
      </c>
      <c r="CL47" s="153"/>
      <c r="CM47" s="153" t="str">
        <f t="shared" si="40"/>
        <v/>
      </c>
      <c r="CN47" s="154"/>
      <c r="CO47" s="157"/>
      <c r="EF47" s="146" t="s">
        <v>63</v>
      </c>
      <c r="EG47" s="146" t="str">
        <f t="shared" si="53"/>
        <v xml:space="preserve">
</v>
      </c>
    </row>
    <row r="48" spans="1:137" s="136" customFormat="1" ht="36" customHeight="1" x14ac:dyDescent="0.25">
      <c r="A48" s="253"/>
      <c r="B48" s="318" t="s">
        <v>58</v>
      </c>
      <c r="C48" s="405" t="s">
        <v>108</v>
      </c>
      <c r="D48" s="170" t="s">
        <v>134</v>
      </c>
      <c r="E48" s="109"/>
      <c r="F48" s="109">
        <f>VLOOKUP(H48,Feuil1!A$1:B$5,2,0)</f>
        <v>0.35</v>
      </c>
      <c r="G48" s="109">
        <f>IF(H48="Information et Communication",1,IF(H48="Savoir-faire Savoir-être",2,IF(H48="Confort et hygiène",3,IF(H48="Qualité de la prestation",5,IF(H48="Développement Durable",4)))))</f>
        <v>2</v>
      </c>
      <c r="H48" s="271" t="s">
        <v>110</v>
      </c>
      <c r="I48" s="137" t="s">
        <v>126</v>
      </c>
      <c r="J48" s="138">
        <v>8</v>
      </c>
      <c r="K48" s="138">
        <f>IF(J48&lt;&gt;"",MAX(K$1:K47)+1,"")</f>
        <v>39</v>
      </c>
      <c r="L48" s="329" t="s">
        <v>135</v>
      </c>
      <c r="M48" s="330">
        <v>3</v>
      </c>
      <c r="N48" s="331" t="s">
        <v>0</v>
      </c>
      <c r="O48" s="439"/>
      <c r="P48" s="332" t="str">
        <f t="shared" si="0"/>
        <v/>
      </c>
      <c r="Q48" s="329" t="s">
        <v>136</v>
      </c>
      <c r="R48" s="343" t="s">
        <v>72</v>
      </c>
      <c r="S48" s="139"/>
      <c r="U48" s="140">
        <f>M48</f>
        <v>3</v>
      </c>
      <c r="V48" s="140">
        <f>IF(N48="OUI",1,IF(N48="NON",0,IF(N48="Non Mesuré","",0)))</f>
        <v>1</v>
      </c>
      <c r="W48" s="140">
        <f>IF(N48&lt;&gt;"Non Mesuré",U48*V48,"")</f>
        <v>3</v>
      </c>
      <c r="X48" s="140"/>
      <c r="Y48" s="140">
        <f>IF(N48="Non Mesuré",U48,0)</f>
        <v>0</v>
      </c>
      <c r="Z48" s="140"/>
      <c r="AA48" s="140">
        <f>U48-Y48</f>
        <v>3</v>
      </c>
      <c r="AB48" s="140"/>
      <c r="AC48" s="141"/>
      <c r="AD48" s="141"/>
      <c r="AE48" s="142" t="str">
        <f t="shared" si="1"/>
        <v/>
      </c>
      <c r="AF48" s="142"/>
      <c r="AG48" s="142" t="str">
        <f t="shared" si="2"/>
        <v/>
      </c>
      <c r="AH48" s="142"/>
      <c r="AI48" s="142" t="str">
        <f t="shared" si="3"/>
        <v/>
      </c>
      <c r="AJ48" s="143"/>
      <c r="AK48" s="144"/>
      <c r="AL48" s="142"/>
      <c r="AM48" s="142">
        <f t="shared" si="4"/>
        <v>3</v>
      </c>
      <c r="AN48" s="142"/>
      <c r="AO48" s="142">
        <f t="shared" si="5"/>
        <v>0</v>
      </c>
      <c r="AP48" s="142"/>
      <c r="AQ48" s="142">
        <f t="shared" si="6"/>
        <v>3</v>
      </c>
      <c r="AR48" s="143"/>
      <c r="AS48" s="144"/>
      <c r="AT48" s="142"/>
      <c r="AU48" s="142" t="str">
        <f t="shared" si="14"/>
        <v/>
      </c>
      <c r="AV48" s="142"/>
      <c r="AW48" s="142" t="str">
        <f t="shared" si="15"/>
        <v/>
      </c>
      <c r="AX48" s="142"/>
      <c r="AY48" s="142" t="str">
        <f t="shared" si="16"/>
        <v/>
      </c>
      <c r="AZ48" s="143"/>
      <c r="BA48" s="144"/>
      <c r="BB48" s="142"/>
      <c r="BC48" s="142" t="str">
        <f>IF(G48=4,W48,"")</f>
        <v/>
      </c>
      <c r="BD48" s="142"/>
      <c r="BE48" s="142" t="str">
        <f>IF(G48=4,Y48,"")</f>
        <v/>
      </c>
      <c r="BF48" s="142"/>
      <c r="BG48" s="142" t="str">
        <f>IF(G48=4,AA48,"")</f>
        <v/>
      </c>
      <c r="BH48" s="143"/>
      <c r="BI48" s="144"/>
      <c r="BJ48" s="140"/>
      <c r="BK48" s="142" t="str">
        <f>IF(G48=5,W48,"")</f>
        <v/>
      </c>
      <c r="BL48" s="142"/>
      <c r="BM48" s="142" t="str">
        <f>IF(G48=5,Y48,"")</f>
        <v/>
      </c>
      <c r="BN48" s="142"/>
      <c r="BO48" s="142" t="str">
        <f>IF(G48=5,AA48,"")</f>
        <v/>
      </c>
      <c r="BP48" s="143"/>
      <c r="BQ48" s="144"/>
      <c r="BR48" s="140"/>
      <c r="BS48" s="142" t="str">
        <f t="shared" si="32"/>
        <v/>
      </c>
      <c r="BT48" s="142"/>
      <c r="BU48" s="142" t="str">
        <f t="shared" si="33"/>
        <v/>
      </c>
      <c r="BV48" s="142"/>
      <c r="BW48" s="142" t="str">
        <f t="shared" si="34"/>
        <v/>
      </c>
      <c r="BX48" s="143"/>
      <c r="BY48" s="144"/>
      <c r="BZ48" s="145"/>
      <c r="CA48" s="142" t="str">
        <f t="shared" si="35"/>
        <v/>
      </c>
      <c r="CB48" s="142"/>
      <c r="CC48" s="142" t="str">
        <f t="shared" si="36"/>
        <v/>
      </c>
      <c r="CD48" s="142"/>
      <c r="CE48" s="142" t="str">
        <f t="shared" si="37"/>
        <v/>
      </c>
      <c r="CF48" s="143"/>
      <c r="CI48" s="142" t="str">
        <f t="shared" si="38"/>
        <v/>
      </c>
      <c r="CJ48" s="142"/>
      <c r="CK48" s="142" t="str">
        <f t="shared" si="39"/>
        <v/>
      </c>
      <c r="CL48" s="142"/>
      <c r="CM48" s="142" t="str">
        <f t="shared" si="40"/>
        <v/>
      </c>
      <c r="CN48" s="143"/>
      <c r="EF48" s="146" t="s">
        <v>63</v>
      </c>
      <c r="EG48" s="146" t="str">
        <f t="shared" si="53"/>
        <v>Nom, nombre de personnes, nombre de chambres, heure d'arrivée, durée de séjour à minima.
Constat visuel
NR</v>
      </c>
    </row>
    <row r="49" spans="1:137" s="136" customFormat="1" ht="36" customHeight="1" x14ac:dyDescent="0.25">
      <c r="A49" s="254"/>
      <c r="B49" s="319" t="s">
        <v>58</v>
      </c>
      <c r="C49" s="405" t="s">
        <v>108</v>
      </c>
      <c r="D49" s="170" t="s">
        <v>134</v>
      </c>
      <c r="E49" s="109"/>
      <c r="F49" s="109">
        <f>VLOOKUP(H49,Feuil1!A$1:B$5,2,0)</f>
        <v>0.35</v>
      </c>
      <c r="G49" s="109">
        <f>IF(H49="Information et Communication",1,IF(H49="Savoir-faire Savoir-être",2,IF(H49="Confort et hygiène",3,IF(H49="Qualité de la prestation",5,IF(H49="Développement Durable",4)))))</f>
        <v>2</v>
      </c>
      <c r="H49" s="271" t="s">
        <v>110</v>
      </c>
      <c r="I49" s="137" t="s">
        <v>126</v>
      </c>
      <c r="J49" s="138">
        <v>8</v>
      </c>
      <c r="K49" s="138">
        <f>IF(J49&lt;&gt;"",MAX(K$1:K48)+1,"")</f>
        <v>40</v>
      </c>
      <c r="L49" s="281" t="s">
        <v>137</v>
      </c>
      <c r="M49" s="290">
        <v>3</v>
      </c>
      <c r="N49" s="283" t="s">
        <v>0</v>
      </c>
      <c r="O49" s="351"/>
      <c r="P49" s="333" t="str">
        <f t="shared" si="0"/>
        <v/>
      </c>
      <c r="Q49" s="281" t="s">
        <v>138</v>
      </c>
      <c r="R49" s="344" t="s">
        <v>72</v>
      </c>
      <c r="S49" s="139"/>
      <c r="U49" s="140">
        <f>M49</f>
        <v>3</v>
      </c>
      <c r="V49" s="140">
        <f>IF(N49="OUI",1,IF(N49="NON",0,IF(N49="Non Mesuré","",0)))</f>
        <v>1</v>
      </c>
      <c r="W49" s="140">
        <f>IF(N49&lt;&gt;"Non Mesuré",U49*V49,"")</f>
        <v>3</v>
      </c>
      <c r="X49" s="140"/>
      <c r="Y49" s="140">
        <f>IF(N49="Non Mesuré",U49,0)</f>
        <v>0</v>
      </c>
      <c r="Z49" s="140"/>
      <c r="AA49" s="140">
        <f>U49-Y49</f>
        <v>3</v>
      </c>
      <c r="AB49" s="140"/>
      <c r="AC49" s="141"/>
      <c r="AD49" s="141"/>
      <c r="AE49" s="142" t="str">
        <f t="shared" si="1"/>
        <v/>
      </c>
      <c r="AF49" s="142"/>
      <c r="AG49" s="142" t="str">
        <f t="shared" si="2"/>
        <v/>
      </c>
      <c r="AH49" s="142"/>
      <c r="AI49" s="142" t="str">
        <f t="shared" si="3"/>
        <v/>
      </c>
      <c r="AJ49" s="143"/>
      <c r="AK49" s="144"/>
      <c r="AL49" s="142"/>
      <c r="AM49" s="142">
        <f t="shared" si="4"/>
        <v>3</v>
      </c>
      <c r="AN49" s="142"/>
      <c r="AO49" s="142">
        <f t="shared" si="5"/>
        <v>0</v>
      </c>
      <c r="AP49" s="142"/>
      <c r="AQ49" s="142">
        <f t="shared" si="6"/>
        <v>3</v>
      </c>
      <c r="AR49" s="143"/>
      <c r="AS49" s="144"/>
      <c r="AT49" s="142"/>
      <c r="AU49" s="142" t="str">
        <f t="shared" si="14"/>
        <v/>
      </c>
      <c r="AV49" s="142"/>
      <c r="AW49" s="142" t="str">
        <f t="shared" si="15"/>
        <v/>
      </c>
      <c r="AX49" s="142"/>
      <c r="AY49" s="142" t="str">
        <f t="shared" si="16"/>
        <v/>
      </c>
      <c r="AZ49" s="143"/>
      <c r="BA49" s="144"/>
      <c r="BB49" s="142"/>
      <c r="BC49" s="142" t="str">
        <f>IF(G49=4,W49,"")</f>
        <v/>
      </c>
      <c r="BD49" s="142"/>
      <c r="BE49" s="142" t="str">
        <f>IF(G49=4,Y49,"")</f>
        <v/>
      </c>
      <c r="BF49" s="142"/>
      <c r="BG49" s="142" t="str">
        <f>IF(G49=4,AA49,"")</f>
        <v/>
      </c>
      <c r="BH49" s="143"/>
      <c r="BI49" s="144"/>
      <c r="BJ49" s="140"/>
      <c r="BK49" s="142" t="str">
        <f>IF(G49=5,W49,"")</f>
        <v/>
      </c>
      <c r="BL49" s="142"/>
      <c r="BM49" s="142" t="str">
        <f>IF(G49=5,Y49,"")</f>
        <v/>
      </c>
      <c r="BN49" s="142"/>
      <c r="BO49" s="142" t="str">
        <f>IF(G49=5,AA49,"")</f>
        <v/>
      </c>
      <c r="BP49" s="143"/>
      <c r="BQ49" s="144"/>
      <c r="BR49" s="140"/>
      <c r="BS49" s="142" t="str">
        <f t="shared" si="32"/>
        <v/>
      </c>
      <c r="BT49" s="142"/>
      <c r="BU49" s="142" t="str">
        <f t="shared" si="33"/>
        <v/>
      </c>
      <c r="BV49" s="142"/>
      <c r="BW49" s="142" t="str">
        <f t="shared" si="34"/>
        <v/>
      </c>
      <c r="BX49" s="143"/>
      <c r="BY49" s="144"/>
      <c r="BZ49" s="145"/>
      <c r="CA49" s="142" t="str">
        <f t="shared" si="35"/>
        <v/>
      </c>
      <c r="CB49" s="142"/>
      <c r="CC49" s="142" t="str">
        <f t="shared" si="36"/>
        <v/>
      </c>
      <c r="CD49" s="142"/>
      <c r="CE49" s="142" t="str">
        <f t="shared" si="37"/>
        <v/>
      </c>
      <c r="CF49" s="143"/>
      <c r="CI49" s="142" t="str">
        <f t="shared" si="38"/>
        <v/>
      </c>
      <c r="CJ49" s="142"/>
      <c r="CK49" s="142" t="str">
        <f t="shared" si="39"/>
        <v/>
      </c>
      <c r="CL49" s="142"/>
      <c r="CM49" s="142" t="str">
        <f t="shared" si="40"/>
        <v/>
      </c>
      <c r="CN49" s="143"/>
      <c r="EF49" s="146" t="s">
        <v>63</v>
      </c>
      <c r="EG49" s="146" t="str">
        <f t="shared" si="53"/>
        <v>Soit de manière orale lors de la réservation téléphonique, soit en proposant l'envoi d'un plan d'accès par mail.
Constat visuel
NR</v>
      </c>
    </row>
    <row r="50" spans="1:137" s="136" customFormat="1" ht="21.75" customHeight="1" x14ac:dyDescent="0.25">
      <c r="A50" s="254"/>
      <c r="B50" s="319" t="s">
        <v>58</v>
      </c>
      <c r="C50" s="405" t="s">
        <v>108</v>
      </c>
      <c r="D50" s="170" t="s">
        <v>134</v>
      </c>
      <c r="E50" s="109"/>
      <c r="F50" s="109">
        <f>VLOOKUP(H50,Feuil1!A$1:B$5,2,0)</f>
        <v>0.35</v>
      </c>
      <c r="G50" s="109">
        <f>IF(H50="Information et Communication",1,IF(H50="Savoir-faire Savoir-être",2,IF(H50="Confort et hygiène",3,IF(H50="Qualité de la prestation",5,IF(H50="Développement Durable",4)))))</f>
        <v>2</v>
      </c>
      <c r="H50" s="271" t="s">
        <v>110</v>
      </c>
      <c r="I50" s="137" t="s">
        <v>126</v>
      </c>
      <c r="J50" s="138">
        <v>8</v>
      </c>
      <c r="K50" s="138">
        <f>IF(J50&lt;&gt;"",MAX(K$1:K49)+1,"")</f>
        <v>41</v>
      </c>
      <c r="L50" s="281" t="s">
        <v>923</v>
      </c>
      <c r="M50" s="290">
        <v>3</v>
      </c>
      <c r="N50" s="283" t="s">
        <v>0</v>
      </c>
      <c r="O50" s="351"/>
      <c r="P50" s="333" t="str">
        <f t="shared" si="0"/>
        <v/>
      </c>
      <c r="Q50" s="281" t="s">
        <v>139</v>
      </c>
      <c r="R50" s="344" t="s">
        <v>72</v>
      </c>
      <c r="S50" s="139"/>
      <c r="U50" s="140">
        <f>M50</f>
        <v>3</v>
      </c>
      <c r="V50" s="140">
        <f>IF(N50="OUI",1,IF(N50="NON",0,IF(N50="Non Mesuré","",0)))</f>
        <v>1</v>
      </c>
      <c r="W50" s="140">
        <f>IF(N50&lt;&gt;"Non Mesuré",U50*V50,"")</f>
        <v>3</v>
      </c>
      <c r="X50" s="140"/>
      <c r="Y50" s="140">
        <f>IF(N50="Non Mesuré",U50,0)</f>
        <v>0</v>
      </c>
      <c r="Z50" s="140"/>
      <c r="AA50" s="140">
        <f>U50-Y50</f>
        <v>3</v>
      </c>
      <c r="AB50" s="140"/>
      <c r="AC50" s="141"/>
      <c r="AD50" s="141"/>
      <c r="AE50" s="142" t="str">
        <f t="shared" si="1"/>
        <v/>
      </c>
      <c r="AF50" s="142"/>
      <c r="AG50" s="142" t="str">
        <f t="shared" si="2"/>
        <v/>
      </c>
      <c r="AH50" s="142"/>
      <c r="AI50" s="142" t="str">
        <f t="shared" si="3"/>
        <v/>
      </c>
      <c r="AJ50" s="143"/>
      <c r="AK50" s="144"/>
      <c r="AL50" s="142"/>
      <c r="AM50" s="142">
        <f t="shared" si="4"/>
        <v>3</v>
      </c>
      <c r="AN50" s="142"/>
      <c r="AO50" s="142">
        <f t="shared" si="5"/>
        <v>0</v>
      </c>
      <c r="AP50" s="142"/>
      <c r="AQ50" s="142">
        <f t="shared" si="6"/>
        <v>3</v>
      </c>
      <c r="AR50" s="143"/>
      <c r="AS50" s="144"/>
      <c r="AT50" s="142"/>
      <c r="AU50" s="142" t="str">
        <f t="shared" si="14"/>
        <v/>
      </c>
      <c r="AV50" s="142"/>
      <c r="AW50" s="142" t="str">
        <f t="shared" si="15"/>
        <v/>
      </c>
      <c r="AX50" s="142"/>
      <c r="AY50" s="142" t="str">
        <f t="shared" si="16"/>
        <v/>
      </c>
      <c r="AZ50" s="143"/>
      <c r="BA50" s="144"/>
      <c r="BB50" s="142"/>
      <c r="BC50" s="142" t="str">
        <f>IF(G50=4,W50,"")</f>
        <v/>
      </c>
      <c r="BD50" s="142"/>
      <c r="BE50" s="142" t="str">
        <f>IF(G50=4,Y50,"")</f>
        <v/>
      </c>
      <c r="BF50" s="142"/>
      <c r="BG50" s="142" t="str">
        <f>IF(G50=4,AA50,"")</f>
        <v/>
      </c>
      <c r="BH50" s="143"/>
      <c r="BI50" s="144"/>
      <c r="BJ50" s="140"/>
      <c r="BK50" s="142" t="str">
        <f>IF(G50=5,W50,"")</f>
        <v/>
      </c>
      <c r="BL50" s="142"/>
      <c r="BM50" s="142" t="str">
        <f>IF(G50=5,Y50,"")</f>
        <v/>
      </c>
      <c r="BN50" s="142"/>
      <c r="BO50" s="142" t="str">
        <f>IF(G50=5,AA50,"")</f>
        <v/>
      </c>
      <c r="BP50" s="143"/>
      <c r="BQ50" s="144"/>
      <c r="BR50" s="140"/>
      <c r="BS50" s="142" t="str">
        <f t="shared" si="32"/>
        <v/>
      </c>
      <c r="BT50" s="142"/>
      <c r="BU50" s="142" t="str">
        <f t="shared" si="33"/>
        <v/>
      </c>
      <c r="BV50" s="142"/>
      <c r="BW50" s="142" t="str">
        <f t="shared" si="34"/>
        <v/>
      </c>
      <c r="BX50" s="143"/>
      <c r="BY50" s="144"/>
      <c r="BZ50" s="145"/>
      <c r="CA50" s="142" t="str">
        <f t="shared" si="35"/>
        <v/>
      </c>
      <c r="CB50" s="142"/>
      <c r="CC50" s="142" t="str">
        <f t="shared" si="36"/>
        <v/>
      </c>
      <c r="CD50" s="142"/>
      <c r="CE50" s="142" t="str">
        <f t="shared" si="37"/>
        <v/>
      </c>
      <c r="CF50" s="143"/>
      <c r="CI50" s="142" t="str">
        <f t="shared" si="38"/>
        <v/>
      </c>
      <c r="CJ50" s="142"/>
      <c r="CK50" s="142" t="str">
        <f t="shared" si="39"/>
        <v/>
      </c>
      <c r="CL50" s="142"/>
      <c r="CM50" s="142" t="str">
        <f t="shared" si="40"/>
        <v/>
      </c>
      <c r="CN50" s="143"/>
      <c r="EF50" s="146" t="s">
        <v>63</v>
      </c>
      <c r="EG50" s="146" t="str">
        <f t="shared" si="53"/>
        <v>Par mail ou par un autre moyen de communication.
Constat visuel
NR</v>
      </c>
    </row>
    <row r="51" spans="1:137" s="136" customFormat="1" ht="36" customHeight="1" x14ac:dyDescent="0.25">
      <c r="A51" s="254"/>
      <c r="B51" s="319" t="s">
        <v>58</v>
      </c>
      <c r="C51" s="405" t="s">
        <v>108</v>
      </c>
      <c r="D51" s="170" t="s">
        <v>134</v>
      </c>
      <c r="E51" s="109"/>
      <c r="F51" s="109">
        <f>VLOOKUP(H51,Feuil1!A$1:B$5,2,0)</f>
        <v>0.35</v>
      </c>
      <c r="G51" s="109">
        <f>IF(H51="Information et Communication",1,IF(H51="Savoir-faire Savoir-être",2,IF(H51="Confort et hygiène",3,IF(H51="Qualité de la prestation",5,IF(H51="Développement Durable",4)))))</f>
        <v>2</v>
      </c>
      <c r="H51" s="271" t="s">
        <v>110</v>
      </c>
      <c r="I51" s="137" t="s">
        <v>126</v>
      </c>
      <c r="J51" s="138">
        <v>8</v>
      </c>
      <c r="K51" s="138">
        <f>IF(J51&lt;&gt;"",MAX(K$1:K50)+1,"")</f>
        <v>42</v>
      </c>
      <c r="L51" s="281" t="s">
        <v>140</v>
      </c>
      <c r="M51" s="290">
        <v>1</v>
      </c>
      <c r="N51" s="283" t="s">
        <v>0</v>
      </c>
      <c r="O51" s="351"/>
      <c r="P51" s="333" t="str">
        <f t="shared" si="0"/>
        <v/>
      </c>
      <c r="Q51" s="281" t="s">
        <v>141</v>
      </c>
      <c r="R51" s="344" t="s">
        <v>72</v>
      </c>
      <c r="S51" s="139"/>
      <c r="U51" s="140">
        <f>M51</f>
        <v>1</v>
      </c>
      <c r="V51" s="140">
        <f>IF(N51="OUI",1,IF(N51="NON",0,IF(N51="Non Mesuré","",0)))</f>
        <v>1</v>
      </c>
      <c r="W51" s="140">
        <f>IF(N51&lt;&gt;"Non Mesuré",U51*V51,"")</f>
        <v>1</v>
      </c>
      <c r="X51" s="140"/>
      <c r="Y51" s="140">
        <f>IF(N51="Non Mesuré",U51,0)</f>
        <v>0</v>
      </c>
      <c r="Z51" s="140"/>
      <c r="AA51" s="140">
        <f>U51-Y51</f>
        <v>1</v>
      </c>
      <c r="AB51" s="140"/>
      <c r="AC51" s="141"/>
      <c r="AD51" s="141"/>
      <c r="AE51" s="142" t="str">
        <f t="shared" si="1"/>
        <v/>
      </c>
      <c r="AF51" s="142"/>
      <c r="AG51" s="142" t="str">
        <f t="shared" si="2"/>
        <v/>
      </c>
      <c r="AH51" s="142"/>
      <c r="AI51" s="142" t="str">
        <f t="shared" si="3"/>
        <v/>
      </c>
      <c r="AJ51" s="143"/>
      <c r="AK51" s="144"/>
      <c r="AL51" s="142"/>
      <c r="AM51" s="142">
        <f t="shared" si="4"/>
        <v>1</v>
      </c>
      <c r="AN51" s="142"/>
      <c r="AO51" s="142">
        <f t="shared" si="5"/>
        <v>0</v>
      </c>
      <c r="AP51" s="142"/>
      <c r="AQ51" s="142">
        <f t="shared" si="6"/>
        <v>1</v>
      </c>
      <c r="AR51" s="143"/>
      <c r="AS51" s="144"/>
      <c r="AT51" s="142"/>
      <c r="AU51" s="142" t="str">
        <f t="shared" si="14"/>
        <v/>
      </c>
      <c r="AV51" s="142"/>
      <c r="AW51" s="142" t="str">
        <f t="shared" si="15"/>
        <v/>
      </c>
      <c r="AX51" s="142"/>
      <c r="AY51" s="142" t="str">
        <f t="shared" si="16"/>
        <v/>
      </c>
      <c r="AZ51" s="143"/>
      <c r="BA51" s="144"/>
      <c r="BB51" s="142"/>
      <c r="BC51" s="142" t="str">
        <f>IF(G51=4,W51,"")</f>
        <v/>
      </c>
      <c r="BD51" s="142"/>
      <c r="BE51" s="142" t="str">
        <f>IF(G51=4,Y51,"")</f>
        <v/>
      </c>
      <c r="BF51" s="142"/>
      <c r="BG51" s="142" t="str">
        <f>IF(G51=4,AA51,"")</f>
        <v/>
      </c>
      <c r="BH51" s="143"/>
      <c r="BI51" s="144"/>
      <c r="BJ51" s="140"/>
      <c r="BK51" s="142" t="str">
        <f>IF(G51=5,W51,"")</f>
        <v/>
      </c>
      <c r="BL51" s="142"/>
      <c r="BM51" s="142" t="str">
        <f>IF(G51=5,Y51,"")</f>
        <v/>
      </c>
      <c r="BN51" s="142"/>
      <c r="BO51" s="142" t="str">
        <f>IF(G51=5,AA51,"")</f>
        <v/>
      </c>
      <c r="BP51" s="143"/>
      <c r="BQ51" s="144"/>
      <c r="BR51" s="140"/>
      <c r="BS51" s="142" t="str">
        <f t="shared" si="32"/>
        <v/>
      </c>
      <c r="BT51" s="142"/>
      <c r="BU51" s="142" t="str">
        <f t="shared" si="33"/>
        <v/>
      </c>
      <c r="BV51" s="142"/>
      <c r="BW51" s="142" t="str">
        <f t="shared" si="34"/>
        <v/>
      </c>
      <c r="BX51" s="143"/>
      <c r="BY51" s="144"/>
      <c r="BZ51" s="145"/>
      <c r="CA51" s="142" t="str">
        <f t="shared" si="35"/>
        <v/>
      </c>
      <c r="CB51" s="142"/>
      <c r="CC51" s="142" t="str">
        <f t="shared" si="36"/>
        <v/>
      </c>
      <c r="CD51" s="142"/>
      <c r="CE51" s="142" t="str">
        <f t="shared" si="37"/>
        <v/>
      </c>
      <c r="CF51" s="143"/>
      <c r="CI51" s="142" t="str">
        <f t="shared" si="38"/>
        <v/>
      </c>
      <c r="CJ51" s="142"/>
      <c r="CK51" s="142" t="str">
        <f t="shared" si="39"/>
        <v/>
      </c>
      <c r="CL51" s="142"/>
      <c r="CM51" s="142" t="str">
        <f t="shared" si="40"/>
        <v/>
      </c>
      <c r="CN51" s="143"/>
      <c r="EF51" s="146" t="s">
        <v>63</v>
      </c>
      <c r="EG51" s="146" t="str">
        <f t="shared" si="53"/>
        <v>A minima : nombre de personnes, nombre de chambres, heure d'arrivée, tarif, durée de séjour. Par mail ou tout autre moyen de communication.
Constat visuel
NR</v>
      </c>
    </row>
    <row r="52" spans="1:137" s="136" customFormat="1" ht="36" customHeight="1" x14ac:dyDescent="0.25">
      <c r="A52" s="255"/>
      <c r="B52" s="320" t="s">
        <v>58</v>
      </c>
      <c r="C52" s="405" t="s">
        <v>108</v>
      </c>
      <c r="D52" s="170" t="s">
        <v>134</v>
      </c>
      <c r="E52" s="109"/>
      <c r="F52" s="109">
        <f>VLOOKUP(H52,Feuil1!A$1:B$5,2,0)</f>
        <v>0.35</v>
      </c>
      <c r="G52" s="109">
        <f>IF(H52="Information et Communication",1,IF(H52="Savoir-faire Savoir-être",2,IF(H52="Confort et hygiène",3,IF(H52="Qualité de la prestation",5,IF(H52="Développement Durable",4)))))</f>
        <v>2</v>
      </c>
      <c r="H52" s="271" t="s">
        <v>110</v>
      </c>
      <c r="I52" s="137" t="s">
        <v>142</v>
      </c>
      <c r="J52" s="138">
        <v>99</v>
      </c>
      <c r="K52" s="138">
        <f>IF(J52&lt;&gt;"",MAX(K$1:K51)+1,"")</f>
        <v>43</v>
      </c>
      <c r="L52" s="334" t="s">
        <v>143</v>
      </c>
      <c r="M52" s="335">
        <v>3</v>
      </c>
      <c r="N52" s="336" t="s">
        <v>0</v>
      </c>
      <c r="O52" s="352"/>
      <c r="P52" s="337" t="str">
        <f t="shared" si="0"/>
        <v>oui</v>
      </c>
      <c r="Q52" s="334" t="s">
        <v>144</v>
      </c>
      <c r="R52" s="345" t="s">
        <v>72</v>
      </c>
      <c r="S52" s="139"/>
      <c r="U52" s="140">
        <f>M52</f>
        <v>3</v>
      </c>
      <c r="V52" s="140">
        <f>IF(N52="OUI",1,IF(N52="NON",0,IF(N52="Non Mesuré","",0)))</f>
        <v>1</v>
      </c>
      <c r="W52" s="140">
        <f>IF(N52&lt;&gt;"Non Mesuré",U52*V52,"")</f>
        <v>3</v>
      </c>
      <c r="X52" s="140"/>
      <c r="Y52" s="140">
        <f>IF(N52="Non Mesuré",U52,0)</f>
        <v>0</v>
      </c>
      <c r="Z52" s="140"/>
      <c r="AA52" s="140">
        <f>U52-Y52</f>
        <v>3</v>
      </c>
      <c r="AB52" s="140"/>
      <c r="AC52" s="141"/>
      <c r="AD52" s="141"/>
      <c r="AE52" s="142" t="str">
        <f t="shared" si="1"/>
        <v/>
      </c>
      <c r="AF52" s="142"/>
      <c r="AG52" s="142" t="str">
        <f t="shared" si="2"/>
        <v/>
      </c>
      <c r="AH52" s="142"/>
      <c r="AI52" s="142" t="str">
        <f t="shared" si="3"/>
        <v/>
      </c>
      <c r="AJ52" s="143"/>
      <c r="AK52" s="144"/>
      <c r="AL52" s="142"/>
      <c r="AM52" s="142">
        <f t="shared" si="4"/>
        <v>3</v>
      </c>
      <c r="AN52" s="142"/>
      <c r="AO52" s="142">
        <f t="shared" si="5"/>
        <v>0</v>
      </c>
      <c r="AP52" s="142"/>
      <c r="AQ52" s="142">
        <f t="shared" si="6"/>
        <v>3</v>
      </c>
      <c r="AR52" s="143"/>
      <c r="AS52" s="144"/>
      <c r="AT52" s="142"/>
      <c r="AU52" s="142" t="str">
        <f t="shared" si="14"/>
        <v/>
      </c>
      <c r="AV52" s="142"/>
      <c r="AW52" s="142" t="str">
        <f t="shared" si="15"/>
        <v/>
      </c>
      <c r="AX52" s="142"/>
      <c r="AY52" s="142" t="str">
        <f t="shared" si="16"/>
        <v/>
      </c>
      <c r="AZ52" s="143"/>
      <c r="BA52" s="144"/>
      <c r="BB52" s="142"/>
      <c r="BC52" s="142" t="str">
        <f>IF(G52=4,W52,"")</f>
        <v/>
      </c>
      <c r="BD52" s="142"/>
      <c r="BE52" s="142" t="str">
        <f>IF(G52=4,Y52,"")</f>
        <v/>
      </c>
      <c r="BF52" s="142"/>
      <c r="BG52" s="142" t="str">
        <f>IF(G52=4,AA52,"")</f>
        <v/>
      </c>
      <c r="BH52" s="143"/>
      <c r="BI52" s="144"/>
      <c r="BJ52" s="140"/>
      <c r="BK52" s="142" t="str">
        <f>IF(G52=5,W52,"")</f>
        <v/>
      </c>
      <c r="BL52" s="142"/>
      <c r="BM52" s="142" t="str">
        <f>IF(G52=5,Y52,"")</f>
        <v/>
      </c>
      <c r="BN52" s="142"/>
      <c r="BO52" s="142" t="str">
        <f>IF(G52=5,AA52,"")</f>
        <v/>
      </c>
      <c r="BP52" s="143"/>
      <c r="BQ52" s="144"/>
      <c r="BR52" s="140"/>
      <c r="BS52" s="142" t="str">
        <f t="shared" si="32"/>
        <v/>
      </c>
      <c r="BT52" s="142"/>
      <c r="BU52" s="142" t="str">
        <f t="shared" si="33"/>
        <v/>
      </c>
      <c r="BV52" s="142"/>
      <c r="BW52" s="142" t="str">
        <f t="shared" si="34"/>
        <v/>
      </c>
      <c r="BX52" s="143"/>
      <c r="BY52" s="144"/>
      <c r="BZ52" s="145"/>
      <c r="CA52" s="142" t="str">
        <f t="shared" si="35"/>
        <v/>
      </c>
      <c r="CB52" s="142"/>
      <c r="CC52" s="142" t="str">
        <f t="shared" si="36"/>
        <v/>
      </c>
      <c r="CD52" s="142"/>
      <c r="CE52" s="142" t="str">
        <f t="shared" si="37"/>
        <v/>
      </c>
      <c r="CF52" s="143"/>
      <c r="CI52" s="142" t="str">
        <f t="shared" si="38"/>
        <v/>
      </c>
      <c r="CJ52" s="142"/>
      <c r="CK52" s="142" t="str">
        <f t="shared" si="39"/>
        <v/>
      </c>
      <c r="CL52" s="142"/>
      <c r="CM52" s="142" t="str">
        <f t="shared" si="40"/>
        <v/>
      </c>
      <c r="CN52" s="143"/>
      <c r="EF52" s="146" t="s">
        <v>63</v>
      </c>
      <c r="EG52" s="146" t="str">
        <f t="shared" si="53"/>
        <v>Pas de NM possible. L'auditeur effectue une demande de renseignement par téléphone dans une langue étrangère de son choix.
Constat visuel
NR</v>
      </c>
    </row>
    <row r="53" spans="1:137" s="166" customFormat="1" ht="18" customHeight="1" x14ac:dyDescent="0.25">
      <c r="B53" s="114"/>
      <c r="C53" s="405" t="s">
        <v>108</v>
      </c>
      <c r="D53" s="114"/>
      <c r="E53" s="114"/>
      <c r="F53" s="109" t="e">
        <f>VLOOKUP(H53,Feuil1!A$1:B$5,2,0)</f>
        <v>#N/A</v>
      </c>
      <c r="G53" s="107"/>
      <c r="H53" s="273"/>
      <c r="I53" s="167"/>
      <c r="J53" s="168"/>
      <c r="K53" s="169" t="str">
        <f>IF(J53&lt;&gt;"",MAX(K$1:K52)+1,"")</f>
        <v/>
      </c>
      <c r="L53" s="170" t="s">
        <v>145</v>
      </c>
      <c r="M53" s="171"/>
      <c r="N53" s="267"/>
      <c r="O53" s="440"/>
      <c r="P53" s="325" t="str">
        <f t="shared" si="0"/>
        <v/>
      </c>
      <c r="Q53" s="168"/>
      <c r="R53" s="172"/>
      <c r="S53" s="173"/>
      <c r="T53" s="150"/>
      <c r="U53" s="150"/>
      <c r="V53" s="150"/>
      <c r="W53" s="150"/>
      <c r="X53" s="150"/>
      <c r="Y53" s="150"/>
      <c r="Z53" s="150"/>
      <c r="AA53" s="150"/>
      <c r="AB53" s="150"/>
      <c r="AC53" s="152"/>
      <c r="AD53" s="152"/>
      <c r="AE53" s="142" t="str">
        <f t="shared" si="1"/>
        <v/>
      </c>
      <c r="AF53" s="142"/>
      <c r="AG53" s="142" t="str">
        <f t="shared" si="2"/>
        <v/>
      </c>
      <c r="AH53" s="142"/>
      <c r="AI53" s="142" t="str">
        <f t="shared" si="3"/>
        <v/>
      </c>
      <c r="AJ53" s="143"/>
      <c r="AK53" s="155"/>
      <c r="AL53" s="153"/>
      <c r="AM53" s="142" t="str">
        <f t="shared" si="4"/>
        <v/>
      </c>
      <c r="AN53" s="142"/>
      <c r="AO53" s="142" t="str">
        <f t="shared" si="5"/>
        <v/>
      </c>
      <c r="AP53" s="142"/>
      <c r="AQ53" s="142" t="str">
        <f t="shared" si="6"/>
        <v/>
      </c>
      <c r="AR53" s="143"/>
      <c r="AS53" s="155"/>
      <c r="AT53" s="153"/>
      <c r="AU53" s="142" t="str">
        <f t="shared" si="14"/>
        <v/>
      </c>
      <c r="AV53" s="142"/>
      <c r="AW53" s="142" t="str">
        <f t="shared" si="15"/>
        <v/>
      </c>
      <c r="AX53" s="142"/>
      <c r="AY53" s="142" t="str">
        <f t="shared" si="16"/>
        <v/>
      </c>
      <c r="AZ53" s="143"/>
      <c r="BA53" s="155"/>
      <c r="BB53" s="153"/>
      <c r="BC53" s="153"/>
      <c r="BD53" s="153"/>
      <c r="BE53" s="153"/>
      <c r="BF53" s="153"/>
      <c r="BG53" s="153"/>
      <c r="BH53" s="154"/>
      <c r="BI53" s="155"/>
      <c r="BJ53" s="150"/>
      <c r="BK53" s="153"/>
      <c r="BL53" s="153"/>
      <c r="BM53" s="153"/>
      <c r="BN53" s="153"/>
      <c r="BO53" s="153"/>
      <c r="BP53" s="154"/>
      <c r="BQ53" s="155"/>
      <c r="BR53" s="150"/>
      <c r="BS53" s="153" t="str">
        <f t="shared" ref="BS53:BS89" si="54">IF(A53=31,W53,"")</f>
        <v/>
      </c>
      <c r="BT53" s="153"/>
      <c r="BU53" s="153" t="str">
        <f t="shared" ref="BU53:BU89" si="55">IF(A53=31,Y53,"")</f>
        <v/>
      </c>
      <c r="BV53" s="153"/>
      <c r="BW53" s="153" t="str">
        <f t="shared" ref="BW53:BW89" si="56">IF(A53=31,AA53,"")</f>
        <v/>
      </c>
      <c r="BX53" s="154"/>
      <c r="BY53" s="155"/>
      <c r="BZ53" s="156"/>
      <c r="CA53" s="153" t="str">
        <f t="shared" ref="CA53:CA89" si="57">IF(A53=32,W53,"")</f>
        <v/>
      </c>
      <c r="CB53" s="153"/>
      <c r="CC53" s="153" t="str">
        <f t="shared" ref="CC53:CC89" si="58">IF(A53=32,Y53,"")</f>
        <v/>
      </c>
      <c r="CD53" s="153"/>
      <c r="CE53" s="153" t="str">
        <f t="shared" ref="CE53:CE89" si="59">IF(A53=32,AA53,"")</f>
        <v/>
      </c>
      <c r="CF53" s="154"/>
      <c r="CG53" s="157"/>
      <c r="CH53" s="157"/>
      <c r="CI53" s="153" t="str">
        <f t="shared" ref="CI53:CI89" si="60">IF(A53=33,W53,"")</f>
        <v/>
      </c>
      <c r="CJ53" s="153"/>
      <c r="CK53" s="153" t="str">
        <f t="shared" si="39"/>
        <v/>
      </c>
      <c r="CL53" s="153"/>
      <c r="CM53" s="153" t="str">
        <f t="shared" si="40"/>
        <v/>
      </c>
      <c r="CN53" s="154"/>
      <c r="CO53" s="157"/>
      <c r="EF53" s="146" t="s">
        <v>63</v>
      </c>
      <c r="EG53" s="146" t="str">
        <f t="shared" si="53"/>
        <v xml:space="preserve">
</v>
      </c>
    </row>
    <row r="54" spans="1:137" s="136" customFormat="1" ht="36" customHeight="1" x14ac:dyDescent="0.25">
      <c r="B54" s="109" t="s">
        <v>68</v>
      </c>
      <c r="C54" s="405" t="s">
        <v>108</v>
      </c>
      <c r="D54" s="170" t="s">
        <v>145</v>
      </c>
      <c r="E54" s="109"/>
      <c r="F54" s="109">
        <f>VLOOKUP(H54,Feuil1!A$1:B$5,2,0)</f>
        <v>0.1</v>
      </c>
      <c r="G54" s="109">
        <f>IF(H54="Information et Communication",1,IF(H54="Savoir-faire Savoir-être",2,IF(H54="Confort et hygiène",3,IF(H54="Qualité de la prestation",5,IF(H54="Développement Durable",4)))))</f>
        <v>1</v>
      </c>
      <c r="H54" s="271" t="s">
        <v>59</v>
      </c>
      <c r="I54" s="137" t="s">
        <v>114</v>
      </c>
      <c r="J54" s="138">
        <v>6</v>
      </c>
      <c r="K54" s="138">
        <f>IF(J54&lt;&gt;"",MAX(K$1:K53)+1,"")</f>
        <v>44</v>
      </c>
      <c r="L54" s="329" t="s">
        <v>146</v>
      </c>
      <c r="M54" s="330">
        <v>1</v>
      </c>
      <c r="N54" s="331" t="s">
        <v>0</v>
      </c>
      <c r="O54" s="439"/>
      <c r="P54" s="332" t="str">
        <f t="shared" si="0"/>
        <v/>
      </c>
      <c r="Q54" s="329" t="s">
        <v>147</v>
      </c>
      <c r="R54" s="343" t="s">
        <v>72</v>
      </c>
      <c r="S54" s="139"/>
      <c r="U54" s="140">
        <f>M54</f>
        <v>1</v>
      </c>
      <c r="V54" s="140">
        <f>IF(N54="OUI",1,IF(N54="NON",0,IF(N54="Non Mesuré","",0)))</f>
        <v>1</v>
      </c>
      <c r="W54" s="140">
        <f>IF(N54&lt;&gt;"Non Mesuré",U54*V54,"")</f>
        <v>1</v>
      </c>
      <c r="X54" s="140"/>
      <c r="Y54" s="140">
        <f>IF(N54="Non Mesuré",U54,0)</f>
        <v>0</v>
      </c>
      <c r="Z54" s="140"/>
      <c r="AA54" s="140">
        <f>U54-Y54</f>
        <v>1</v>
      </c>
      <c r="AB54" s="140"/>
      <c r="AC54" s="141"/>
      <c r="AD54" s="141"/>
      <c r="AE54" s="142">
        <f t="shared" si="1"/>
        <v>1</v>
      </c>
      <c r="AF54" s="142"/>
      <c r="AG54" s="142">
        <f t="shared" si="2"/>
        <v>0</v>
      </c>
      <c r="AH54" s="142"/>
      <c r="AI54" s="142">
        <f t="shared" si="3"/>
        <v>1</v>
      </c>
      <c r="AJ54" s="143"/>
      <c r="AK54" s="144"/>
      <c r="AL54" s="142"/>
      <c r="AM54" s="142" t="str">
        <f t="shared" si="4"/>
        <v/>
      </c>
      <c r="AN54" s="142"/>
      <c r="AO54" s="142" t="str">
        <f t="shared" si="5"/>
        <v/>
      </c>
      <c r="AP54" s="142"/>
      <c r="AQ54" s="142" t="str">
        <f t="shared" si="6"/>
        <v/>
      </c>
      <c r="AR54" s="143"/>
      <c r="AS54" s="144"/>
      <c r="AT54" s="142"/>
      <c r="AU54" s="142" t="str">
        <f t="shared" si="14"/>
        <v/>
      </c>
      <c r="AV54" s="142"/>
      <c r="AW54" s="142" t="str">
        <f t="shared" si="15"/>
        <v/>
      </c>
      <c r="AX54" s="142"/>
      <c r="AY54" s="142" t="str">
        <f t="shared" si="16"/>
        <v/>
      </c>
      <c r="AZ54" s="143"/>
      <c r="BA54" s="144"/>
      <c r="BB54" s="142"/>
      <c r="BC54" s="142" t="str">
        <f>IF(G54=4,W54,"")</f>
        <v/>
      </c>
      <c r="BD54" s="142"/>
      <c r="BE54" s="142" t="str">
        <f>IF(G54=4,Y54,"")</f>
        <v/>
      </c>
      <c r="BF54" s="142"/>
      <c r="BG54" s="142" t="str">
        <f>IF(G54=4,AA54,"")</f>
        <v/>
      </c>
      <c r="BH54" s="143"/>
      <c r="BI54" s="144"/>
      <c r="BJ54" s="140"/>
      <c r="BK54" s="142" t="str">
        <f>IF(G54=5,W54,"")</f>
        <v/>
      </c>
      <c r="BL54" s="142"/>
      <c r="BM54" s="142" t="str">
        <f>IF(G54=5,Y54,"")</f>
        <v/>
      </c>
      <c r="BN54" s="142"/>
      <c r="BO54" s="142" t="str">
        <f>IF(G54=5,AA54,"")</f>
        <v/>
      </c>
      <c r="BP54" s="143"/>
      <c r="BQ54" s="144"/>
      <c r="BR54" s="140"/>
      <c r="BS54" s="142" t="str">
        <f t="shared" si="54"/>
        <v/>
      </c>
      <c r="BT54" s="142"/>
      <c r="BU54" s="142" t="str">
        <f t="shared" si="55"/>
        <v/>
      </c>
      <c r="BV54" s="142"/>
      <c r="BW54" s="142" t="str">
        <f t="shared" si="56"/>
        <v/>
      </c>
      <c r="BX54" s="143"/>
      <c r="BY54" s="144"/>
      <c r="BZ54" s="145"/>
      <c r="CA54" s="142" t="str">
        <f t="shared" si="57"/>
        <v/>
      </c>
      <c r="CB54" s="142"/>
      <c r="CC54" s="142" t="str">
        <f t="shared" si="58"/>
        <v/>
      </c>
      <c r="CD54" s="142"/>
      <c r="CE54" s="142" t="str">
        <f t="shared" si="59"/>
        <v/>
      </c>
      <c r="CF54" s="143"/>
      <c r="CI54" s="142" t="str">
        <f t="shared" si="60"/>
        <v/>
      </c>
      <c r="CJ54" s="142"/>
      <c r="CK54" s="142" t="str">
        <f t="shared" si="39"/>
        <v/>
      </c>
      <c r="CL54" s="142"/>
      <c r="CM54" s="142" t="str">
        <f t="shared" si="40"/>
        <v/>
      </c>
      <c r="CN54" s="143"/>
      <c r="EF54" s="146" t="s">
        <v>63</v>
      </c>
      <c r="EG54" s="146" t="str">
        <f t="shared" si="53"/>
        <v>NM si accueil 24h/24. Point pénalisé si absence de répondeur. Si renvoi vers un n° de portable, point mesuré.
Constat visuel
R</v>
      </c>
    </row>
    <row r="55" spans="1:137" s="136" customFormat="1" ht="36" customHeight="1" x14ac:dyDescent="0.25">
      <c r="B55" s="109" t="s">
        <v>68</v>
      </c>
      <c r="C55" s="405" t="s">
        <v>108</v>
      </c>
      <c r="D55" s="170" t="s">
        <v>145</v>
      </c>
      <c r="E55" s="109"/>
      <c r="F55" s="109">
        <f>VLOOKUP(H55,Feuil1!A$1:B$5,2,0)</f>
        <v>0.1</v>
      </c>
      <c r="G55" s="109">
        <f>IF(H55="Information et Communication",1,IF(H55="Savoir-faire Savoir-être",2,IF(H55="Confort et hygiène",3,IF(H55="Qualité de la prestation",5,IF(H55="Développement Durable",4)))))</f>
        <v>1</v>
      </c>
      <c r="H55" s="271" t="s">
        <v>59</v>
      </c>
      <c r="I55" s="137" t="s">
        <v>111</v>
      </c>
      <c r="J55" s="138">
        <v>5</v>
      </c>
      <c r="K55" s="138">
        <f>IF(J55&lt;&gt;"",MAX(K$1:K54)+1,"")</f>
        <v>45</v>
      </c>
      <c r="L55" s="281" t="s">
        <v>148</v>
      </c>
      <c r="M55" s="290">
        <v>1</v>
      </c>
      <c r="N55" s="283" t="s">
        <v>0</v>
      </c>
      <c r="O55" s="351"/>
      <c r="P55" s="333" t="str">
        <f t="shared" si="0"/>
        <v/>
      </c>
      <c r="Q55" s="281" t="s">
        <v>149</v>
      </c>
      <c r="R55" s="344" t="s">
        <v>72</v>
      </c>
      <c r="S55" s="139"/>
      <c r="U55" s="140">
        <f>M55</f>
        <v>1</v>
      </c>
      <c r="V55" s="140">
        <f>IF(N55="OUI",1,IF(N55="NON",0,IF(N55="Non Mesuré","",0)))</f>
        <v>1</v>
      </c>
      <c r="W55" s="140">
        <f>IF(N55&lt;&gt;"Non Mesuré",U55*V55,"")</f>
        <v>1</v>
      </c>
      <c r="X55" s="140"/>
      <c r="Y55" s="140">
        <f>IF(N55="Non Mesuré",U55,0)</f>
        <v>0</v>
      </c>
      <c r="Z55" s="140"/>
      <c r="AA55" s="140">
        <f>U55-Y55</f>
        <v>1</v>
      </c>
      <c r="AB55" s="140"/>
      <c r="AC55" s="141"/>
      <c r="AD55" s="141"/>
      <c r="AE55" s="142">
        <f t="shared" si="1"/>
        <v>1</v>
      </c>
      <c r="AF55" s="142"/>
      <c r="AG55" s="142">
        <f t="shared" si="2"/>
        <v>0</v>
      </c>
      <c r="AH55" s="142"/>
      <c r="AI55" s="142">
        <f t="shared" si="3"/>
        <v>1</v>
      </c>
      <c r="AJ55" s="143"/>
      <c r="AK55" s="144"/>
      <c r="AL55" s="142"/>
      <c r="AM55" s="142" t="str">
        <f t="shared" si="4"/>
        <v/>
      </c>
      <c r="AN55" s="142"/>
      <c r="AO55" s="142" t="str">
        <f t="shared" si="5"/>
        <v/>
      </c>
      <c r="AP55" s="142"/>
      <c r="AQ55" s="142" t="str">
        <f t="shared" si="6"/>
        <v/>
      </c>
      <c r="AR55" s="143"/>
      <c r="AS55" s="144"/>
      <c r="AT55" s="142"/>
      <c r="AU55" s="142" t="str">
        <f t="shared" si="14"/>
        <v/>
      </c>
      <c r="AV55" s="142"/>
      <c r="AW55" s="142" t="str">
        <f t="shared" si="15"/>
        <v/>
      </c>
      <c r="AX55" s="142"/>
      <c r="AY55" s="142" t="str">
        <f t="shared" si="16"/>
        <v/>
      </c>
      <c r="AZ55" s="143"/>
      <c r="BA55" s="144"/>
      <c r="BB55" s="142"/>
      <c r="BC55" s="142" t="str">
        <f>IF(G55=4,W55,"")</f>
        <v/>
      </c>
      <c r="BD55" s="142"/>
      <c r="BE55" s="142" t="str">
        <f>IF(G55=4,Y55,"")</f>
        <v/>
      </c>
      <c r="BF55" s="142"/>
      <c r="BG55" s="142" t="str">
        <f>IF(G55=4,AA55,"")</f>
        <v/>
      </c>
      <c r="BH55" s="143"/>
      <c r="BI55" s="144"/>
      <c r="BJ55" s="140"/>
      <c r="BK55" s="142" t="str">
        <f>IF(G55=5,W55,"")</f>
        <v/>
      </c>
      <c r="BL55" s="142"/>
      <c r="BM55" s="142" t="str">
        <f>IF(G55=5,Y55,"")</f>
        <v/>
      </c>
      <c r="BN55" s="142"/>
      <c r="BO55" s="142" t="str">
        <f>IF(G55=5,AA55,"")</f>
        <v/>
      </c>
      <c r="BP55" s="143"/>
      <c r="BQ55" s="144"/>
      <c r="BR55" s="140"/>
      <c r="BS55" s="142" t="str">
        <f t="shared" si="54"/>
        <v/>
      </c>
      <c r="BT55" s="142"/>
      <c r="BU55" s="142" t="str">
        <f t="shared" si="55"/>
        <v/>
      </c>
      <c r="BV55" s="142"/>
      <c r="BW55" s="142" t="str">
        <f t="shared" si="56"/>
        <v/>
      </c>
      <c r="BX55" s="143"/>
      <c r="BY55" s="144"/>
      <c r="BZ55" s="145"/>
      <c r="CA55" s="142" t="str">
        <f t="shared" si="57"/>
        <v/>
      </c>
      <c r="CB55" s="142"/>
      <c r="CC55" s="142" t="str">
        <f t="shared" si="58"/>
        <v/>
      </c>
      <c r="CD55" s="142"/>
      <c r="CE55" s="142" t="str">
        <f t="shared" si="59"/>
        <v/>
      </c>
      <c r="CF55" s="143"/>
      <c r="CI55" s="142" t="str">
        <f t="shared" si="60"/>
        <v/>
      </c>
      <c r="CJ55" s="142"/>
      <c r="CK55" s="142" t="str">
        <f t="shared" si="39"/>
        <v/>
      </c>
      <c r="CL55" s="142"/>
      <c r="CM55" s="142" t="str">
        <f t="shared" si="40"/>
        <v/>
      </c>
      <c r="CN55" s="143"/>
      <c r="EF55" s="146" t="s">
        <v>63</v>
      </c>
      <c r="EG55" s="146" t="str">
        <f t="shared" si="53"/>
        <v>NM si accueil 24h/24. Si renvoi sur un portable et message sur portable, point mesuré.
Constat visuel
R</v>
      </c>
    </row>
    <row r="56" spans="1:137" s="136" customFormat="1" ht="36" customHeight="1" x14ac:dyDescent="0.25">
      <c r="B56" s="109" t="s">
        <v>68</v>
      </c>
      <c r="C56" s="405" t="s">
        <v>108</v>
      </c>
      <c r="D56" s="170" t="s">
        <v>145</v>
      </c>
      <c r="E56" s="109"/>
      <c r="F56" s="109">
        <f>VLOOKUP(H56,Feuil1!A$1:B$5,2,0)</f>
        <v>0.1</v>
      </c>
      <c r="G56" s="109">
        <f>IF(H56="Information et Communication",1,IF(H56="Savoir-faire Savoir-être",2,IF(H56="Confort et hygiène",3,IF(H56="Qualité de la prestation",5,IF(H56="Développement Durable",4)))))</f>
        <v>1</v>
      </c>
      <c r="H56" s="271" t="s">
        <v>59</v>
      </c>
      <c r="I56" s="137" t="s">
        <v>150</v>
      </c>
      <c r="J56" s="138">
        <v>100</v>
      </c>
      <c r="K56" s="138">
        <f>IF(J56&lt;&gt;"",MAX(K$1:K55)+1,"")</f>
        <v>46</v>
      </c>
      <c r="L56" s="281" t="s">
        <v>151</v>
      </c>
      <c r="M56" s="290">
        <v>1</v>
      </c>
      <c r="N56" s="283" t="s">
        <v>0</v>
      </c>
      <c r="O56" s="351"/>
      <c r="P56" s="333" t="str">
        <f t="shared" si="0"/>
        <v/>
      </c>
      <c r="Q56" s="281" t="s">
        <v>152</v>
      </c>
      <c r="R56" s="344" t="s">
        <v>72</v>
      </c>
      <c r="S56" s="139"/>
      <c r="U56" s="140">
        <f>M56</f>
        <v>1</v>
      </c>
      <c r="V56" s="140">
        <f>IF(N56="OUI",1,IF(N56="NON",0,IF(N56="Non Mesuré","",0)))</f>
        <v>1</v>
      </c>
      <c r="W56" s="140">
        <f>IF(N56&lt;&gt;"Non Mesuré",U56*V56,"")</f>
        <v>1</v>
      </c>
      <c r="X56" s="140"/>
      <c r="Y56" s="140">
        <f>IF(N56="Non Mesuré",U56,0)</f>
        <v>0</v>
      </c>
      <c r="Z56" s="140"/>
      <c r="AA56" s="140">
        <f>U56-Y56</f>
        <v>1</v>
      </c>
      <c r="AB56" s="177"/>
      <c r="AC56" s="178"/>
      <c r="AD56" s="178"/>
      <c r="AE56" s="142">
        <f t="shared" si="1"/>
        <v>1</v>
      </c>
      <c r="AF56" s="142"/>
      <c r="AG56" s="142">
        <f t="shared" si="2"/>
        <v>0</v>
      </c>
      <c r="AH56" s="142"/>
      <c r="AI56" s="142">
        <f t="shared" si="3"/>
        <v>1</v>
      </c>
      <c r="AJ56" s="143"/>
      <c r="AK56" s="144"/>
      <c r="AL56" s="142"/>
      <c r="AM56" s="142" t="str">
        <f t="shared" si="4"/>
        <v/>
      </c>
      <c r="AN56" s="142"/>
      <c r="AO56" s="142" t="str">
        <f t="shared" si="5"/>
        <v/>
      </c>
      <c r="AP56" s="142"/>
      <c r="AQ56" s="142" t="str">
        <f t="shared" si="6"/>
        <v/>
      </c>
      <c r="AR56" s="143"/>
      <c r="AS56" s="144"/>
      <c r="AT56" s="142"/>
      <c r="AU56" s="142" t="str">
        <f t="shared" si="14"/>
        <v/>
      </c>
      <c r="AV56" s="142"/>
      <c r="AW56" s="142" t="str">
        <f t="shared" si="15"/>
        <v/>
      </c>
      <c r="AX56" s="142"/>
      <c r="AY56" s="142" t="str">
        <f t="shared" si="16"/>
        <v/>
      </c>
      <c r="AZ56" s="143"/>
      <c r="BA56" s="144"/>
      <c r="BB56" s="142"/>
      <c r="BC56" s="142" t="str">
        <f>IF(G56=4,W56,"")</f>
        <v/>
      </c>
      <c r="BD56" s="142"/>
      <c r="BE56" s="142" t="str">
        <f>IF(G56=4,Y56,"")</f>
        <v/>
      </c>
      <c r="BF56" s="142"/>
      <c r="BG56" s="142" t="str">
        <f>IF(G56=4,AA56,"")</f>
        <v/>
      </c>
      <c r="BH56" s="143"/>
      <c r="BI56" s="144"/>
      <c r="BJ56" s="140"/>
      <c r="BK56" s="142" t="str">
        <f>IF(G56=5,W56,"")</f>
        <v/>
      </c>
      <c r="BL56" s="142"/>
      <c r="BM56" s="142" t="str">
        <f>IF(G56=5,Y56,"")</f>
        <v/>
      </c>
      <c r="BN56" s="142"/>
      <c r="BO56" s="142" t="str">
        <f>IF(G56=5,AA56,"")</f>
        <v/>
      </c>
      <c r="BP56" s="143"/>
      <c r="BQ56" s="144"/>
      <c r="BR56" s="140"/>
      <c r="BS56" s="142" t="str">
        <f t="shared" si="54"/>
        <v/>
      </c>
      <c r="BT56" s="142"/>
      <c r="BU56" s="142" t="str">
        <f t="shared" si="55"/>
        <v/>
      </c>
      <c r="BV56" s="142"/>
      <c r="BW56" s="142" t="str">
        <f t="shared" si="56"/>
        <v/>
      </c>
      <c r="BX56" s="143"/>
      <c r="BY56" s="144"/>
      <c r="BZ56" s="145"/>
      <c r="CA56" s="142" t="str">
        <f t="shared" si="57"/>
        <v/>
      </c>
      <c r="CB56" s="142"/>
      <c r="CC56" s="142" t="str">
        <f t="shared" si="58"/>
        <v/>
      </c>
      <c r="CD56" s="142"/>
      <c r="CE56" s="142" t="str">
        <f t="shared" si="59"/>
        <v/>
      </c>
      <c r="CF56" s="143"/>
      <c r="CI56" s="142" t="str">
        <f t="shared" si="60"/>
        <v/>
      </c>
      <c r="CJ56" s="142"/>
      <c r="CK56" s="142" t="str">
        <f t="shared" si="39"/>
        <v/>
      </c>
      <c r="CL56" s="142"/>
      <c r="CM56" s="142" t="str">
        <f t="shared" si="40"/>
        <v/>
      </c>
      <c r="CN56" s="143"/>
      <c r="EF56" s="146" t="s">
        <v>63</v>
      </c>
      <c r="EG56" s="146" t="str">
        <f t="shared" si="53"/>
        <v>NM si accueil 24h/24. 
Constat visuel
R</v>
      </c>
    </row>
    <row r="57" spans="1:137" s="136" customFormat="1" ht="36" customHeight="1" x14ac:dyDescent="0.25">
      <c r="B57" s="115" t="s">
        <v>68</v>
      </c>
      <c r="C57" s="405" t="s">
        <v>818</v>
      </c>
      <c r="D57" s="289" t="s">
        <v>145</v>
      </c>
      <c r="E57" s="115"/>
      <c r="F57" s="109">
        <f>VLOOKUP(H57,Feuil1!A$1:B$5,2,0)</f>
        <v>0.1</v>
      </c>
      <c r="G57" s="109">
        <f>IF(H57="Information et Communication",1,IF(H57="Savoir-faire Savoir-être",2,IF(H57="Confort et hygiène",3,IF(H57="Qualité de la prestation",5,IF(H57="Développement Durable",4)))))</f>
        <v>1</v>
      </c>
      <c r="H57" s="271" t="s">
        <v>59</v>
      </c>
      <c r="I57" s="180"/>
      <c r="J57" s="158">
        <v>100</v>
      </c>
      <c r="K57" s="138">
        <f>IF(J57&lt;&gt;"",MAX(K$1:K56)+1,"")</f>
        <v>47</v>
      </c>
      <c r="L57" s="334" t="s">
        <v>866</v>
      </c>
      <c r="M57" s="340">
        <v>1</v>
      </c>
      <c r="N57" s="336" t="s">
        <v>0</v>
      </c>
      <c r="O57" s="341"/>
      <c r="P57" s="342"/>
      <c r="Q57" s="334" t="s">
        <v>819</v>
      </c>
      <c r="R57" s="307" t="s">
        <v>72</v>
      </c>
      <c r="S57" s="139"/>
      <c r="T57" s="186"/>
      <c r="U57" s="140">
        <f>M57</f>
        <v>1</v>
      </c>
      <c r="V57" s="140">
        <f>IF(N57="OUI",1,IF(N57="NON",0,IF(N57="Non Mesuré","",0)))</f>
        <v>1</v>
      </c>
      <c r="W57" s="140">
        <f>IF(N57&lt;&gt;"Non Mesuré",U57*V57,"")</f>
        <v>1</v>
      </c>
      <c r="X57" s="140"/>
      <c r="Y57" s="140">
        <f>IF(N57="Non Mesuré",U57,0)</f>
        <v>0</v>
      </c>
      <c r="Z57" s="140"/>
      <c r="AA57" s="140">
        <f>U57-Y57</f>
        <v>1</v>
      </c>
      <c r="AB57" s="177"/>
      <c r="AC57" s="178"/>
      <c r="AD57" s="178"/>
      <c r="AE57" s="142">
        <f t="shared" si="1"/>
        <v>1</v>
      </c>
      <c r="AF57" s="142"/>
      <c r="AG57" s="142">
        <f t="shared" si="2"/>
        <v>0</v>
      </c>
      <c r="AH57" s="142"/>
      <c r="AI57" s="142">
        <f t="shared" si="3"/>
        <v>1</v>
      </c>
      <c r="AJ57" s="143"/>
      <c r="AK57" s="144"/>
      <c r="AL57" s="142"/>
      <c r="AM57" s="142" t="str">
        <f t="shared" si="4"/>
        <v/>
      </c>
      <c r="AN57" s="142"/>
      <c r="AO57" s="142" t="str">
        <f t="shared" si="5"/>
        <v/>
      </c>
      <c r="AP57" s="142"/>
      <c r="AQ57" s="142" t="str">
        <f t="shared" si="6"/>
        <v/>
      </c>
      <c r="AR57" s="143"/>
      <c r="AS57" s="144"/>
      <c r="AT57" s="142"/>
      <c r="AU57" s="142" t="str">
        <f t="shared" si="14"/>
        <v/>
      </c>
      <c r="AV57" s="142"/>
      <c r="AW57" s="142" t="str">
        <f t="shared" si="15"/>
        <v/>
      </c>
      <c r="AX57" s="142"/>
      <c r="AY57" s="142" t="str">
        <f t="shared" si="16"/>
        <v/>
      </c>
      <c r="AZ57" s="143"/>
      <c r="BA57" s="144"/>
      <c r="BB57" s="142"/>
      <c r="BC57" s="142" t="str">
        <f>IF(G57=4,W57,"")</f>
        <v/>
      </c>
      <c r="BD57" s="142"/>
      <c r="BE57" s="142" t="str">
        <f>IF(G57=4,Y57,"")</f>
        <v/>
      </c>
      <c r="BF57" s="142"/>
      <c r="BG57" s="142" t="str">
        <f>IF(G57=4,AA57,"")</f>
        <v/>
      </c>
      <c r="BH57" s="143"/>
      <c r="BI57" s="144"/>
      <c r="BJ57" s="140"/>
      <c r="BK57" s="142" t="str">
        <f>IF(G57=5,W57,"")</f>
        <v/>
      </c>
      <c r="BL57" s="142"/>
      <c r="BM57" s="142" t="str">
        <f>IF(G57=5,Y57,"")</f>
        <v/>
      </c>
      <c r="BN57" s="142"/>
      <c r="BO57" s="142" t="str">
        <f>IF(G57=5,AA57,"")</f>
        <v/>
      </c>
      <c r="BP57" s="143"/>
      <c r="BQ57" s="144"/>
      <c r="BR57" s="140"/>
      <c r="BS57" s="142" t="str">
        <f>IF(A57=31,W57,"")</f>
        <v/>
      </c>
      <c r="BT57" s="142"/>
      <c r="BU57" s="142" t="str">
        <f>IF(A57=31,Y57,"")</f>
        <v/>
      </c>
      <c r="BV57" s="142"/>
      <c r="BW57" s="142" t="str">
        <f>IF(A57=31,AA57,"")</f>
        <v/>
      </c>
      <c r="BX57" s="143"/>
      <c r="BY57" s="144"/>
      <c r="BZ57" s="145"/>
      <c r="CA57" s="142" t="str">
        <f>IF(A57=32,W57,"")</f>
        <v/>
      </c>
      <c r="CB57" s="142"/>
      <c r="CC57" s="142" t="str">
        <f>IF(A57=32,Y57,"")</f>
        <v/>
      </c>
      <c r="CD57" s="142"/>
      <c r="CE57" s="142" t="str">
        <f>IF(A57=32,AA57,"")</f>
        <v/>
      </c>
      <c r="CF57" s="143"/>
      <c r="CI57" s="142" t="str">
        <f>IF(A57=33,W57,"")</f>
        <v/>
      </c>
      <c r="CJ57" s="142"/>
      <c r="CK57" s="142" t="str">
        <f>IF(A57=33,Y57,"")</f>
        <v/>
      </c>
      <c r="CL57" s="142"/>
      <c r="CM57" s="142" t="str">
        <f>IF(A57=33,AA57,"")</f>
        <v/>
      </c>
      <c r="CN57" s="143"/>
      <c r="EF57" s="146" t="s">
        <v>63</v>
      </c>
      <c r="EG57" s="146" t="str">
        <f>CONCATENATE(Q57,EF57,R57,EF57,B57)</f>
        <v>Bonus - Indiquer NM si non vérifié
Constat visuel
R</v>
      </c>
    </row>
    <row r="58" spans="1:137" s="166" customFormat="1" ht="18" customHeight="1" x14ac:dyDescent="0.25">
      <c r="B58" s="114"/>
      <c r="C58" s="405" t="s">
        <v>108</v>
      </c>
      <c r="D58" s="114"/>
      <c r="E58" s="114"/>
      <c r="F58" s="109" t="e">
        <f>VLOOKUP(H58,Feuil1!A$1:B$5,2,0)</f>
        <v>#N/A</v>
      </c>
      <c r="G58" s="107"/>
      <c r="H58" s="273"/>
      <c r="I58" s="167"/>
      <c r="J58" s="168"/>
      <c r="K58" s="169" t="str">
        <f>IF(J58&lt;&gt;"",MAX(K$1:K57)+1,"")</f>
        <v/>
      </c>
      <c r="L58" s="170" t="s">
        <v>153</v>
      </c>
      <c r="M58" s="171"/>
      <c r="N58" s="267"/>
      <c r="O58" s="440"/>
      <c r="P58" s="325" t="str">
        <f t="shared" si="0"/>
        <v/>
      </c>
      <c r="Q58" s="168"/>
      <c r="R58" s="172"/>
      <c r="S58" s="173"/>
      <c r="T58" s="150"/>
      <c r="U58" s="150"/>
      <c r="V58" s="150"/>
      <c r="W58" s="150"/>
      <c r="X58" s="150"/>
      <c r="Y58" s="150"/>
      <c r="Z58" s="150"/>
      <c r="AA58" s="150"/>
      <c r="AB58" s="150"/>
      <c r="AC58" s="152"/>
      <c r="AD58" s="152"/>
      <c r="AE58" s="142" t="str">
        <f t="shared" si="1"/>
        <v/>
      </c>
      <c r="AF58" s="142"/>
      <c r="AG58" s="142" t="str">
        <f t="shared" si="2"/>
        <v/>
      </c>
      <c r="AH58" s="142"/>
      <c r="AI58" s="142" t="str">
        <f t="shared" si="3"/>
        <v/>
      </c>
      <c r="AJ58" s="143"/>
      <c r="AK58" s="155"/>
      <c r="AL58" s="153"/>
      <c r="AM58" s="142" t="str">
        <f t="shared" si="4"/>
        <v/>
      </c>
      <c r="AN58" s="142"/>
      <c r="AO58" s="142" t="str">
        <f t="shared" si="5"/>
        <v/>
      </c>
      <c r="AP58" s="142"/>
      <c r="AQ58" s="142" t="str">
        <f t="shared" si="6"/>
        <v/>
      </c>
      <c r="AR58" s="143"/>
      <c r="AS58" s="155"/>
      <c r="AT58" s="153"/>
      <c r="AU58" s="142" t="str">
        <f t="shared" si="14"/>
        <v/>
      </c>
      <c r="AV58" s="142"/>
      <c r="AW58" s="142" t="str">
        <f t="shared" si="15"/>
        <v/>
      </c>
      <c r="AX58" s="142"/>
      <c r="AY58" s="142" t="str">
        <f t="shared" si="16"/>
        <v/>
      </c>
      <c r="AZ58" s="143"/>
      <c r="BA58" s="155"/>
      <c r="BB58" s="153"/>
      <c r="BC58" s="153"/>
      <c r="BD58" s="153"/>
      <c r="BE58" s="153"/>
      <c r="BF58" s="153"/>
      <c r="BG58" s="153"/>
      <c r="BH58" s="154"/>
      <c r="BI58" s="155"/>
      <c r="BJ58" s="150"/>
      <c r="BK58" s="153"/>
      <c r="BL58" s="153"/>
      <c r="BM58" s="153"/>
      <c r="BN58" s="153"/>
      <c r="BO58" s="153"/>
      <c r="BP58" s="154"/>
      <c r="BQ58" s="155"/>
      <c r="BR58" s="150"/>
      <c r="BS58" s="153" t="str">
        <f t="shared" si="54"/>
        <v/>
      </c>
      <c r="BT58" s="153"/>
      <c r="BU58" s="153" t="str">
        <f t="shared" si="55"/>
        <v/>
      </c>
      <c r="BV58" s="153"/>
      <c r="BW58" s="153" t="str">
        <f t="shared" si="56"/>
        <v/>
      </c>
      <c r="BX58" s="154"/>
      <c r="BY58" s="155"/>
      <c r="BZ58" s="156"/>
      <c r="CA58" s="153" t="str">
        <f t="shared" si="57"/>
        <v/>
      </c>
      <c r="CB58" s="153"/>
      <c r="CC58" s="153" t="str">
        <f t="shared" si="58"/>
        <v/>
      </c>
      <c r="CD58" s="153"/>
      <c r="CE58" s="153" t="str">
        <f t="shared" si="59"/>
        <v/>
      </c>
      <c r="CF58" s="154"/>
      <c r="CG58" s="157"/>
      <c r="CH58" s="157"/>
      <c r="CI58" s="153" t="str">
        <f t="shared" si="60"/>
        <v/>
      </c>
      <c r="CJ58" s="153"/>
      <c r="CK58" s="153" t="str">
        <f t="shared" si="39"/>
        <v/>
      </c>
      <c r="CL58" s="153"/>
      <c r="CM58" s="153" t="str">
        <f t="shared" si="40"/>
        <v/>
      </c>
      <c r="CN58" s="154"/>
      <c r="CO58" s="157"/>
      <c r="EF58" s="146" t="s">
        <v>63</v>
      </c>
      <c r="EG58" s="146" t="str">
        <f t="shared" si="53"/>
        <v xml:space="preserve">
</v>
      </c>
    </row>
    <row r="59" spans="1:137" s="136" customFormat="1" ht="100.5" customHeight="1" x14ac:dyDescent="0.25">
      <c r="B59" s="109" t="s">
        <v>58</v>
      </c>
      <c r="C59" s="405" t="s">
        <v>108</v>
      </c>
      <c r="D59" s="170" t="s">
        <v>153</v>
      </c>
      <c r="E59" s="109"/>
      <c r="F59" s="109">
        <f>VLOOKUP(H59,Feuil1!A$1:B$5,2,0)</f>
        <v>0.35</v>
      </c>
      <c r="G59" s="109">
        <f>IF(H59="Information et Communication",1,IF(H59="Savoir-faire Savoir-être",2,IF(H59="Confort et hygiène",3,IF(H59="Qualité de la prestation",5,IF(H59="Développement Durable",4)))))</f>
        <v>2</v>
      </c>
      <c r="H59" s="271" t="s">
        <v>110</v>
      </c>
      <c r="I59" s="137" t="s">
        <v>154</v>
      </c>
      <c r="J59" s="138">
        <v>10</v>
      </c>
      <c r="K59" s="138">
        <f>IF(J59&lt;&gt;"",MAX(K$1:K58)+1,"")</f>
        <v>48</v>
      </c>
      <c r="L59" s="329" t="s">
        <v>155</v>
      </c>
      <c r="M59" s="330">
        <v>3</v>
      </c>
      <c r="N59" s="331" t="s">
        <v>0</v>
      </c>
      <c r="O59" s="439"/>
      <c r="P59" s="332" t="str">
        <f t="shared" si="0"/>
        <v>oui</v>
      </c>
      <c r="Q59" s="329" t="s">
        <v>156</v>
      </c>
      <c r="R59" s="343" t="s">
        <v>72</v>
      </c>
      <c r="S59" s="139"/>
      <c r="U59" s="140">
        <f>M59</f>
        <v>3</v>
      </c>
      <c r="V59" s="140">
        <f>IF(N59="OUI",1,IF(N59="NON",0,IF(N59="Non Mesuré","",0)))</f>
        <v>1</v>
      </c>
      <c r="W59" s="140">
        <f>IF(N59&lt;&gt;"Non Mesuré",U59*V59,"")</f>
        <v>3</v>
      </c>
      <c r="X59" s="140"/>
      <c r="Y59" s="140">
        <f>IF(N59="Non Mesuré",U59,0)</f>
        <v>0</v>
      </c>
      <c r="Z59" s="140"/>
      <c r="AA59" s="140">
        <f>U59-Y59</f>
        <v>3</v>
      </c>
      <c r="AB59" s="140"/>
      <c r="AC59" s="141"/>
      <c r="AD59" s="141"/>
      <c r="AE59" s="142" t="str">
        <f t="shared" si="1"/>
        <v/>
      </c>
      <c r="AF59" s="142"/>
      <c r="AG59" s="142" t="str">
        <f t="shared" si="2"/>
        <v/>
      </c>
      <c r="AH59" s="142"/>
      <c r="AI59" s="142" t="str">
        <f t="shared" si="3"/>
        <v/>
      </c>
      <c r="AJ59" s="143"/>
      <c r="AK59" s="144"/>
      <c r="AL59" s="142"/>
      <c r="AM59" s="142">
        <f t="shared" si="4"/>
        <v>3</v>
      </c>
      <c r="AN59" s="142"/>
      <c r="AO59" s="142">
        <f t="shared" si="5"/>
        <v>0</v>
      </c>
      <c r="AP59" s="142"/>
      <c r="AQ59" s="142">
        <f t="shared" si="6"/>
        <v>3</v>
      </c>
      <c r="AR59" s="143"/>
      <c r="AS59" s="144"/>
      <c r="AT59" s="142"/>
      <c r="AU59" s="142" t="str">
        <f t="shared" si="14"/>
        <v/>
      </c>
      <c r="AV59" s="142"/>
      <c r="AW59" s="142" t="str">
        <f t="shared" si="15"/>
        <v/>
      </c>
      <c r="AX59" s="142"/>
      <c r="AY59" s="142" t="str">
        <f t="shared" si="16"/>
        <v/>
      </c>
      <c r="AZ59" s="143"/>
      <c r="BA59" s="144"/>
      <c r="BB59" s="142"/>
      <c r="BC59" s="142" t="str">
        <f t="shared" ref="BC59:BC64" si="61">IF(G59=4,W59,"")</f>
        <v/>
      </c>
      <c r="BD59" s="142"/>
      <c r="BE59" s="142" t="str">
        <f t="shared" ref="BE59:BE64" si="62">IF(G59=4,Y59,"")</f>
        <v/>
      </c>
      <c r="BF59" s="142"/>
      <c r="BG59" s="142" t="str">
        <f t="shared" ref="BG59:BG64" si="63">IF(G59=4,AA59,"")</f>
        <v/>
      </c>
      <c r="BH59" s="143"/>
      <c r="BI59" s="144"/>
      <c r="BJ59" s="140"/>
      <c r="BK59" s="142" t="str">
        <f t="shared" ref="BK59:BK64" si="64">IF(G59=5,W59,"")</f>
        <v/>
      </c>
      <c r="BL59" s="142"/>
      <c r="BM59" s="142" t="str">
        <f t="shared" ref="BM59:BM64" si="65">IF(G59=5,Y59,"")</f>
        <v/>
      </c>
      <c r="BN59" s="142"/>
      <c r="BO59" s="142" t="str">
        <f t="shared" ref="BO59:BO64" si="66">IF(G59=5,AA59,"")</f>
        <v/>
      </c>
      <c r="BP59" s="143"/>
      <c r="BQ59" s="144"/>
      <c r="BR59" s="140"/>
      <c r="BS59" s="142" t="str">
        <f t="shared" si="54"/>
        <v/>
      </c>
      <c r="BT59" s="142"/>
      <c r="BU59" s="142" t="str">
        <f t="shared" si="55"/>
        <v/>
      </c>
      <c r="BV59" s="142"/>
      <c r="BW59" s="142" t="str">
        <f t="shared" si="56"/>
        <v/>
      </c>
      <c r="BX59" s="143"/>
      <c r="BY59" s="144"/>
      <c r="BZ59" s="145"/>
      <c r="CA59" s="142" t="str">
        <f t="shared" si="57"/>
        <v/>
      </c>
      <c r="CB59" s="142"/>
      <c r="CC59" s="142" t="str">
        <f t="shared" si="58"/>
        <v/>
      </c>
      <c r="CD59" s="142"/>
      <c r="CE59" s="142" t="str">
        <f t="shared" si="59"/>
        <v/>
      </c>
      <c r="CF59" s="143"/>
      <c r="CI59" s="142" t="str">
        <f t="shared" si="60"/>
        <v/>
      </c>
      <c r="CJ59" s="142"/>
      <c r="CK59" s="142" t="str">
        <f>IF(A59=33,Y59,"")</f>
        <v/>
      </c>
      <c r="CL59" s="142"/>
      <c r="CM59" s="142" t="str">
        <f>IF(A59=33,AA59,"")</f>
        <v/>
      </c>
      <c r="CN59" s="143"/>
      <c r="EF59" s="146" t="s">
        <v>63</v>
      </c>
      <c r="EG59" s="146" t="str">
        <f>CONCATENATE(Q59,EF59,R59,EF59,B59)</f>
        <v>Pas de NM possible. L'auditeur fait une demande d'informations par mail en intégrant une requête spécifique. Exemple : séjour en famille, présence d'un parking, présence d'un animal, horaires du restaurant, etc. Le mail de confirmation de la réservation n'est pas pris en compte pour évaluer ce critère. A minima, la réponse personnalisée reprend le nom du client et comprend les coordonnées de l'établissement. 
Constat visuel
NR</v>
      </c>
    </row>
    <row r="60" spans="1:137" s="136" customFormat="1" ht="36" customHeight="1" x14ac:dyDescent="0.25">
      <c r="B60" s="109" t="s">
        <v>58</v>
      </c>
      <c r="C60" s="405" t="s">
        <v>108</v>
      </c>
      <c r="D60" s="170" t="s">
        <v>153</v>
      </c>
      <c r="E60" s="109"/>
      <c r="F60" s="109">
        <f>VLOOKUP(H60,Feuil1!A$1:B$5,2,0)</f>
        <v>0.35</v>
      </c>
      <c r="G60" s="109">
        <f>IF(H60="Information et Communication",1,IF(H60="Savoir-faire Savoir-être",2,IF(H60="Confort et hygiène",3,IF(H60="Qualité de la prestation",5,IF(H60="Développement Durable",4)))))</f>
        <v>2</v>
      </c>
      <c r="H60" s="271" t="s">
        <v>110</v>
      </c>
      <c r="I60" s="137" t="s">
        <v>154</v>
      </c>
      <c r="J60" s="138">
        <v>10</v>
      </c>
      <c r="K60" s="138">
        <f>IF(J60&lt;&gt;"",MAX(K$1:K59)+1,"")</f>
        <v>49</v>
      </c>
      <c r="L60" s="281" t="s">
        <v>879</v>
      </c>
      <c r="M60" s="290">
        <v>3</v>
      </c>
      <c r="N60" s="283" t="s">
        <v>0</v>
      </c>
      <c r="O60" s="351"/>
      <c r="P60" s="333" t="str">
        <f t="shared" si="0"/>
        <v>oui</v>
      </c>
      <c r="Q60" s="281" t="s">
        <v>157</v>
      </c>
      <c r="R60" s="344" t="s">
        <v>72</v>
      </c>
      <c r="S60" s="139"/>
      <c r="U60" s="140">
        <f>M60</f>
        <v>3</v>
      </c>
      <c r="V60" s="140">
        <f>IF(N60="OUI",1,IF(N60="NON",0,IF(N60="Non Mesuré","",0)))</f>
        <v>1</v>
      </c>
      <c r="W60" s="140">
        <f>IF(N60&lt;&gt;"Non Mesuré",U60*V60,"")</f>
        <v>3</v>
      </c>
      <c r="X60" s="140"/>
      <c r="Y60" s="140">
        <f>IF(N60="Non Mesuré",U60,0)</f>
        <v>0</v>
      </c>
      <c r="Z60" s="140"/>
      <c r="AA60" s="140">
        <f>U60-Y60</f>
        <v>3</v>
      </c>
      <c r="AB60" s="140"/>
      <c r="AC60" s="141"/>
      <c r="AD60" s="141"/>
      <c r="AE60" s="142" t="str">
        <f t="shared" si="1"/>
        <v/>
      </c>
      <c r="AF60" s="142"/>
      <c r="AG60" s="142" t="str">
        <f t="shared" si="2"/>
        <v/>
      </c>
      <c r="AH60" s="142"/>
      <c r="AI60" s="142" t="str">
        <f t="shared" si="3"/>
        <v/>
      </c>
      <c r="AJ60" s="143"/>
      <c r="AK60" s="144"/>
      <c r="AL60" s="142"/>
      <c r="AM60" s="142">
        <f t="shared" si="4"/>
        <v>3</v>
      </c>
      <c r="AN60" s="142"/>
      <c r="AO60" s="142">
        <f t="shared" si="5"/>
        <v>0</v>
      </c>
      <c r="AP60" s="142"/>
      <c r="AQ60" s="142">
        <f t="shared" si="6"/>
        <v>3</v>
      </c>
      <c r="AR60" s="143"/>
      <c r="AS60" s="144"/>
      <c r="AT60" s="142"/>
      <c r="AU60" s="142" t="str">
        <f t="shared" si="14"/>
        <v/>
      </c>
      <c r="AV60" s="142"/>
      <c r="AW60" s="142" t="str">
        <f t="shared" si="15"/>
        <v/>
      </c>
      <c r="AX60" s="142"/>
      <c r="AY60" s="142" t="str">
        <f t="shared" si="16"/>
        <v/>
      </c>
      <c r="AZ60" s="143"/>
      <c r="BA60" s="144"/>
      <c r="BB60" s="142"/>
      <c r="BC60" s="142" t="str">
        <f t="shared" si="61"/>
        <v/>
      </c>
      <c r="BD60" s="142"/>
      <c r="BE60" s="142" t="str">
        <f t="shared" si="62"/>
        <v/>
      </c>
      <c r="BF60" s="142"/>
      <c r="BG60" s="142" t="str">
        <f t="shared" si="63"/>
        <v/>
      </c>
      <c r="BH60" s="143"/>
      <c r="BI60" s="144"/>
      <c r="BJ60" s="140"/>
      <c r="BK60" s="142" t="str">
        <f t="shared" si="64"/>
        <v/>
      </c>
      <c r="BL60" s="142"/>
      <c r="BM60" s="142" t="str">
        <f t="shared" si="65"/>
        <v/>
      </c>
      <c r="BN60" s="142"/>
      <c r="BO60" s="142" t="str">
        <f t="shared" si="66"/>
        <v/>
      </c>
      <c r="BP60" s="143"/>
      <c r="BQ60" s="144"/>
      <c r="BR60" s="140"/>
      <c r="BS60" s="142" t="str">
        <f t="shared" si="54"/>
        <v/>
      </c>
      <c r="BT60" s="142"/>
      <c r="BU60" s="142" t="str">
        <f t="shared" si="55"/>
        <v/>
      </c>
      <c r="BV60" s="142"/>
      <c r="BW60" s="142" t="str">
        <f t="shared" si="56"/>
        <v/>
      </c>
      <c r="BX60" s="143"/>
      <c r="BY60" s="144"/>
      <c r="BZ60" s="145"/>
      <c r="CA60" s="142" t="str">
        <f t="shared" si="57"/>
        <v/>
      </c>
      <c r="CB60" s="142"/>
      <c r="CC60" s="142" t="str">
        <f t="shared" si="58"/>
        <v/>
      </c>
      <c r="CD60" s="142"/>
      <c r="CE60" s="142" t="str">
        <f t="shared" si="59"/>
        <v/>
      </c>
      <c r="CF60" s="143"/>
      <c r="CI60" s="142" t="str">
        <f t="shared" si="60"/>
        <v/>
      </c>
      <c r="CJ60" s="142"/>
      <c r="CK60" s="142" t="str">
        <f t="shared" si="39"/>
        <v/>
      </c>
      <c r="CL60" s="142"/>
      <c r="CM60" s="142" t="str">
        <f t="shared" si="40"/>
        <v/>
      </c>
      <c r="CN60" s="143"/>
      <c r="EF60" s="146" t="s">
        <v>63</v>
      </c>
      <c r="EG60" s="146" t="str">
        <f t="shared" si="53"/>
        <v>Pas de NM possible.  L'auditeur fait une demande d'informations par mail/courrier en langue étrangère.
Constat visuel
NR</v>
      </c>
    </row>
    <row r="61" spans="1:137" s="136" customFormat="1" ht="36" customHeight="1" x14ac:dyDescent="0.25">
      <c r="A61" s="179"/>
      <c r="B61" s="179" t="s">
        <v>68</v>
      </c>
      <c r="C61" s="405" t="s">
        <v>108</v>
      </c>
      <c r="D61" s="170" t="s">
        <v>153</v>
      </c>
      <c r="E61" s="179"/>
      <c r="F61" s="109">
        <f>VLOOKUP(H61,Feuil1!A$1:B$5,2,0)</f>
        <v>0.1</v>
      </c>
      <c r="G61" s="179">
        <f>IF(H61="Information et Communication",1,IF(H61="Savoir-faire Savoir-être",2,IF(H61="Confort et hygiène",3,IF(H61="Qualité de la prestation",5,IF(H61="Développement Durable",4)))))</f>
        <v>1</v>
      </c>
      <c r="H61" s="139" t="s">
        <v>59</v>
      </c>
      <c r="I61" s="180" t="s">
        <v>82</v>
      </c>
      <c r="J61" s="138">
        <v>2</v>
      </c>
      <c r="K61" s="138">
        <f>IF(J61&lt;&gt;"",MAX(K$1:K60)+1,"")</f>
        <v>50</v>
      </c>
      <c r="L61" s="281" t="s">
        <v>158</v>
      </c>
      <c r="M61" s="290">
        <v>1</v>
      </c>
      <c r="N61" s="283" t="s">
        <v>0</v>
      </c>
      <c r="O61" s="351"/>
      <c r="P61" s="333" t="str">
        <f t="shared" si="0"/>
        <v/>
      </c>
      <c r="Q61" s="281" t="s">
        <v>159</v>
      </c>
      <c r="R61" s="344" t="s">
        <v>72</v>
      </c>
      <c r="S61" s="139"/>
      <c r="U61" s="140">
        <f>M61</f>
        <v>1</v>
      </c>
      <c r="V61" s="140">
        <f>IF(N61="OUI",1,IF(N61="NON",0,IF(N61="Non Mesuré","",0)))</f>
        <v>1</v>
      </c>
      <c r="W61" s="140">
        <f>IF(N61&lt;&gt;"Non Mesuré",U61*V61,"")</f>
        <v>1</v>
      </c>
      <c r="X61" s="140"/>
      <c r="Y61" s="140">
        <f>IF(N61="Non Mesuré",U61,0)</f>
        <v>0</v>
      </c>
      <c r="Z61" s="140"/>
      <c r="AA61" s="140">
        <f>U61-Y61</f>
        <v>1</v>
      </c>
      <c r="AB61" s="140"/>
      <c r="AC61" s="141"/>
      <c r="AD61" s="141"/>
      <c r="AE61" s="142">
        <f t="shared" si="1"/>
        <v>1</v>
      </c>
      <c r="AF61" s="142"/>
      <c r="AG61" s="142">
        <f t="shared" si="2"/>
        <v>0</v>
      </c>
      <c r="AH61" s="142"/>
      <c r="AI61" s="142">
        <f t="shared" si="3"/>
        <v>1</v>
      </c>
      <c r="AJ61" s="143"/>
      <c r="AK61" s="144"/>
      <c r="AL61" s="142"/>
      <c r="AM61" s="142" t="str">
        <f t="shared" si="4"/>
        <v/>
      </c>
      <c r="AN61" s="142"/>
      <c r="AO61" s="142" t="str">
        <f t="shared" si="5"/>
        <v/>
      </c>
      <c r="AP61" s="142"/>
      <c r="AQ61" s="142" t="str">
        <f t="shared" si="6"/>
        <v/>
      </c>
      <c r="AR61" s="143"/>
      <c r="AS61" s="144"/>
      <c r="AT61" s="142"/>
      <c r="AU61" s="142" t="str">
        <f t="shared" si="14"/>
        <v/>
      </c>
      <c r="AV61" s="142"/>
      <c r="AW61" s="142" t="str">
        <f t="shared" si="15"/>
        <v/>
      </c>
      <c r="AX61" s="142"/>
      <c r="AY61" s="142" t="str">
        <f t="shared" si="16"/>
        <v/>
      </c>
      <c r="AZ61" s="143"/>
      <c r="BA61" s="144"/>
      <c r="BB61" s="142"/>
      <c r="BC61" s="142" t="str">
        <f t="shared" si="61"/>
        <v/>
      </c>
      <c r="BD61" s="142"/>
      <c r="BE61" s="142" t="str">
        <f t="shared" si="62"/>
        <v/>
      </c>
      <c r="BF61" s="142"/>
      <c r="BG61" s="142" t="str">
        <f t="shared" si="63"/>
        <v/>
      </c>
      <c r="BH61" s="143"/>
      <c r="BI61" s="144"/>
      <c r="BJ61" s="140"/>
      <c r="BK61" s="142" t="str">
        <f t="shared" si="64"/>
        <v/>
      </c>
      <c r="BL61" s="142"/>
      <c r="BM61" s="142" t="str">
        <f t="shared" si="65"/>
        <v/>
      </c>
      <c r="BN61" s="142"/>
      <c r="BO61" s="142" t="str">
        <f t="shared" si="66"/>
        <v/>
      </c>
      <c r="BP61" s="143"/>
      <c r="BQ61" s="144"/>
      <c r="BR61" s="140"/>
      <c r="BS61" s="142" t="str">
        <f t="shared" si="54"/>
        <v/>
      </c>
      <c r="BT61" s="142"/>
      <c r="BU61" s="142" t="str">
        <f t="shared" si="55"/>
        <v/>
      </c>
      <c r="BV61" s="142"/>
      <c r="BW61" s="142" t="str">
        <f t="shared" si="56"/>
        <v/>
      </c>
      <c r="BX61" s="143"/>
      <c r="BY61" s="144"/>
      <c r="BZ61" s="145"/>
      <c r="CA61" s="142" t="str">
        <f t="shared" si="57"/>
        <v/>
      </c>
      <c r="CB61" s="142"/>
      <c r="CC61" s="142" t="str">
        <f t="shared" si="58"/>
        <v/>
      </c>
      <c r="CD61" s="142"/>
      <c r="CE61" s="142" t="str">
        <f t="shared" si="59"/>
        <v/>
      </c>
      <c r="CF61" s="143"/>
      <c r="CI61" s="142" t="str">
        <f t="shared" si="60"/>
        <v/>
      </c>
      <c r="CJ61" s="142"/>
      <c r="CK61" s="142" t="str">
        <f t="shared" ref="CK61:CK92" si="67">IF(A61=33,Y61,"")</f>
        <v/>
      </c>
      <c r="CL61" s="142"/>
      <c r="CM61" s="142" t="str">
        <f t="shared" ref="CM61:CM92" si="68">IF(A61=33,AA61,"")</f>
        <v/>
      </c>
      <c r="CN61" s="143"/>
      <c r="EF61" s="146" t="s">
        <v>63</v>
      </c>
      <c r="EG61" s="146" t="str">
        <f t="shared" ref="EG61:EG124" si="69">CONCATENATE(Q61,EF61,R61,EF61,B61)</f>
        <v>Item noté NM en cas d'adhésion.
Constat visuel
R</v>
      </c>
    </row>
    <row r="62" spans="1:137" s="136" customFormat="1" ht="36" customHeight="1" x14ac:dyDescent="0.25">
      <c r="B62" s="109" t="s">
        <v>58</v>
      </c>
      <c r="C62" s="405" t="s">
        <v>108</v>
      </c>
      <c r="D62" s="170" t="s">
        <v>153</v>
      </c>
      <c r="E62" s="109"/>
      <c r="F62" s="109">
        <f>VLOOKUP(H62,Feuil1!A$1:B$5,2,0)</f>
        <v>0.35</v>
      </c>
      <c r="G62" s="109">
        <f>IF(H62="Information et Communication",1,IF(H62="Savoir-faire Savoir-être",2,IF(H62="Confort et hygiène",3,IF(H62="Qualité de la prestation",5,IF(H62="Développement Durable",4)))))</f>
        <v>2</v>
      </c>
      <c r="H62" s="271" t="s">
        <v>110</v>
      </c>
      <c r="I62" s="137" t="s">
        <v>154</v>
      </c>
      <c r="J62" s="138">
        <v>10</v>
      </c>
      <c r="K62" s="138">
        <f>IF(J62&lt;&gt;"",MAX(K$1:K61)+1,"")</f>
        <v>51</v>
      </c>
      <c r="L62" s="281" t="s">
        <v>160</v>
      </c>
      <c r="M62" s="290">
        <v>3</v>
      </c>
      <c r="N62" s="283" t="s">
        <v>0</v>
      </c>
      <c r="O62" s="351"/>
      <c r="P62" s="333" t="str">
        <f t="shared" si="0"/>
        <v>oui</v>
      </c>
      <c r="Q62" s="281" t="s">
        <v>161</v>
      </c>
      <c r="R62" s="344" t="s">
        <v>72</v>
      </c>
      <c r="S62" s="139"/>
      <c r="U62" s="140">
        <f>M62</f>
        <v>3</v>
      </c>
      <c r="V62" s="140">
        <f>IF(N62="OUI",1,IF(N62="NON",0,IF(N62="Non Mesuré","",0)))</f>
        <v>1</v>
      </c>
      <c r="W62" s="140">
        <f>IF(N62&lt;&gt;"Non Mesuré",U62*V62,"")</f>
        <v>3</v>
      </c>
      <c r="X62" s="140"/>
      <c r="Y62" s="140">
        <f>IF(N62="Non Mesuré",U62,0)</f>
        <v>0</v>
      </c>
      <c r="Z62" s="140"/>
      <c r="AA62" s="140">
        <f>U62-Y62</f>
        <v>3</v>
      </c>
      <c r="AB62" s="140"/>
      <c r="AC62" s="141"/>
      <c r="AD62" s="141"/>
      <c r="AE62" s="142" t="str">
        <f t="shared" si="1"/>
        <v/>
      </c>
      <c r="AF62" s="142"/>
      <c r="AG62" s="142" t="str">
        <f t="shared" si="2"/>
        <v/>
      </c>
      <c r="AH62" s="142"/>
      <c r="AI62" s="142" t="str">
        <f t="shared" si="3"/>
        <v/>
      </c>
      <c r="AJ62" s="143"/>
      <c r="AK62" s="144"/>
      <c r="AL62" s="142"/>
      <c r="AM62" s="142">
        <f t="shared" si="4"/>
        <v>3</v>
      </c>
      <c r="AN62" s="142"/>
      <c r="AO62" s="142">
        <f t="shared" si="5"/>
        <v>0</v>
      </c>
      <c r="AP62" s="142"/>
      <c r="AQ62" s="142">
        <f t="shared" si="6"/>
        <v>3</v>
      </c>
      <c r="AR62" s="143"/>
      <c r="AS62" s="144"/>
      <c r="AT62" s="142"/>
      <c r="AU62" s="142" t="str">
        <f t="shared" si="14"/>
        <v/>
      </c>
      <c r="AV62" s="142"/>
      <c r="AW62" s="142" t="str">
        <f t="shared" si="15"/>
        <v/>
      </c>
      <c r="AX62" s="142"/>
      <c r="AY62" s="142" t="str">
        <f t="shared" si="16"/>
        <v/>
      </c>
      <c r="AZ62" s="143"/>
      <c r="BA62" s="144"/>
      <c r="BB62" s="142"/>
      <c r="BC62" s="142" t="str">
        <f t="shared" si="61"/>
        <v/>
      </c>
      <c r="BD62" s="142"/>
      <c r="BE62" s="142" t="str">
        <f t="shared" si="62"/>
        <v/>
      </c>
      <c r="BF62" s="142"/>
      <c r="BG62" s="142" t="str">
        <f t="shared" si="63"/>
        <v/>
      </c>
      <c r="BH62" s="143"/>
      <c r="BI62" s="144"/>
      <c r="BJ62" s="140"/>
      <c r="BK62" s="142" t="str">
        <f t="shared" si="64"/>
        <v/>
      </c>
      <c r="BL62" s="142"/>
      <c r="BM62" s="142" t="str">
        <f t="shared" si="65"/>
        <v/>
      </c>
      <c r="BN62" s="142"/>
      <c r="BO62" s="142" t="str">
        <f t="shared" si="66"/>
        <v/>
      </c>
      <c r="BP62" s="143"/>
      <c r="BQ62" s="144"/>
      <c r="BR62" s="140"/>
      <c r="BS62" s="142" t="str">
        <f t="shared" si="54"/>
        <v/>
      </c>
      <c r="BT62" s="142"/>
      <c r="BU62" s="142" t="str">
        <f t="shared" si="55"/>
        <v/>
      </c>
      <c r="BV62" s="142"/>
      <c r="BW62" s="142" t="str">
        <f t="shared" si="56"/>
        <v/>
      </c>
      <c r="BX62" s="143"/>
      <c r="BY62" s="144"/>
      <c r="BZ62" s="145"/>
      <c r="CA62" s="142" t="str">
        <f t="shared" si="57"/>
        <v/>
      </c>
      <c r="CB62" s="142"/>
      <c r="CC62" s="142" t="str">
        <f t="shared" si="58"/>
        <v/>
      </c>
      <c r="CD62" s="142"/>
      <c r="CE62" s="142" t="str">
        <f t="shared" si="59"/>
        <v/>
      </c>
      <c r="CF62" s="143"/>
      <c r="CI62" s="142" t="str">
        <f t="shared" si="60"/>
        <v/>
      </c>
      <c r="CJ62" s="142"/>
      <c r="CK62" s="142" t="str">
        <f t="shared" si="67"/>
        <v/>
      </c>
      <c r="CL62" s="142"/>
      <c r="CM62" s="142" t="str">
        <f t="shared" si="68"/>
        <v/>
      </c>
      <c r="CN62" s="143"/>
      <c r="EF62" s="146" t="s">
        <v>63</v>
      </c>
      <c r="EG62" s="146" t="str">
        <f t="shared" si="69"/>
        <v>Pas de NM possible. Délai de 48h basé sur le cachet de la poste.
Constat visuel
NR</v>
      </c>
    </row>
    <row r="63" spans="1:137" s="136" customFormat="1" ht="36" customHeight="1" x14ac:dyDescent="0.25">
      <c r="A63" s="179"/>
      <c r="B63" s="179" t="s">
        <v>58</v>
      </c>
      <c r="C63" s="405" t="s">
        <v>108</v>
      </c>
      <c r="D63" s="289" t="s">
        <v>153</v>
      </c>
      <c r="E63" s="179"/>
      <c r="F63" s="109">
        <f>VLOOKUP(H63,Feuil1!A$1:B$5,2,0)</f>
        <v>0.35</v>
      </c>
      <c r="G63" s="109">
        <f>IF(H63="Information et Communication",1,IF(H63="Savoir-faire Savoir-être",2,IF(H63="Confort et hygiène",3,IF(H63="Qualité de la prestation",5,IF(H63="Développement Durable",4)))))</f>
        <v>2</v>
      </c>
      <c r="H63" s="139" t="s">
        <v>110</v>
      </c>
      <c r="I63" s="137" t="s">
        <v>154</v>
      </c>
      <c r="J63" s="138">
        <v>10</v>
      </c>
      <c r="K63" s="138">
        <f>IF(J63&lt;&gt;"",MAX(K$1:K62)+1,"")</f>
        <v>52</v>
      </c>
      <c r="L63" s="374" t="s">
        <v>892</v>
      </c>
      <c r="M63" s="375">
        <v>1</v>
      </c>
      <c r="N63" s="373" t="s">
        <v>0</v>
      </c>
      <c r="O63" s="380"/>
      <c r="P63" s="381" t="str">
        <f t="shared" si="0"/>
        <v/>
      </c>
      <c r="Q63" s="374" t="s">
        <v>819</v>
      </c>
      <c r="R63" s="383" t="s">
        <v>72</v>
      </c>
      <c r="S63" s="139"/>
      <c r="T63" s="186"/>
      <c r="U63" s="140">
        <f>M63</f>
        <v>1</v>
      </c>
      <c r="V63" s="140">
        <f>IF(N63="OUI",1,IF(N63="NON",0,IF(N63="Non Mesuré","",0)))</f>
        <v>1</v>
      </c>
      <c r="W63" s="140">
        <f>IF(N63&lt;&gt;"Non Mesuré",U63*V63,"")</f>
        <v>1</v>
      </c>
      <c r="X63" s="140"/>
      <c r="Y63" s="140">
        <f>IF(N63="Non Mesuré",U63,0)</f>
        <v>0</v>
      </c>
      <c r="Z63" s="140"/>
      <c r="AA63" s="140">
        <f>U63-Y63</f>
        <v>1</v>
      </c>
      <c r="AB63" s="140"/>
      <c r="AC63" s="141"/>
      <c r="AD63" s="141"/>
      <c r="AE63" s="142" t="str">
        <f t="shared" si="1"/>
        <v/>
      </c>
      <c r="AF63" s="142"/>
      <c r="AG63" s="142" t="str">
        <f t="shared" si="2"/>
        <v/>
      </c>
      <c r="AH63" s="142"/>
      <c r="AI63" s="142" t="str">
        <f t="shared" si="3"/>
        <v/>
      </c>
      <c r="AJ63" s="143"/>
      <c r="AK63" s="144"/>
      <c r="AL63" s="142"/>
      <c r="AM63" s="142">
        <f t="shared" si="4"/>
        <v>1</v>
      </c>
      <c r="AN63" s="142"/>
      <c r="AO63" s="142">
        <f t="shared" si="5"/>
        <v>0</v>
      </c>
      <c r="AP63" s="142"/>
      <c r="AQ63" s="142">
        <f t="shared" si="6"/>
        <v>1</v>
      </c>
      <c r="AR63" s="143"/>
      <c r="AS63" s="144"/>
      <c r="AT63" s="142"/>
      <c r="AU63" s="142" t="str">
        <f t="shared" si="14"/>
        <v/>
      </c>
      <c r="AV63" s="142"/>
      <c r="AW63" s="142" t="str">
        <f t="shared" si="15"/>
        <v/>
      </c>
      <c r="AX63" s="142"/>
      <c r="AY63" s="142" t="str">
        <f t="shared" si="16"/>
        <v/>
      </c>
      <c r="AZ63" s="143"/>
      <c r="BA63" s="144"/>
      <c r="BB63" s="142"/>
      <c r="BC63" s="142" t="str">
        <f t="shared" si="61"/>
        <v/>
      </c>
      <c r="BD63" s="142"/>
      <c r="BE63" s="142" t="str">
        <f t="shared" si="62"/>
        <v/>
      </c>
      <c r="BF63" s="142"/>
      <c r="BG63" s="142" t="str">
        <f t="shared" si="63"/>
        <v/>
      </c>
      <c r="BH63" s="143"/>
      <c r="BI63" s="144"/>
      <c r="BJ63" s="140"/>
      <c r="BK63" s="142" t="str">
        <f t="shared" si="64"/>
        <v/>
      </c>
      <c r="BL63" s="142"/>
      <c r="BM63" s="142" t="str">
        <f t="shared" si="65"/>
        <v/>
      </c>
      <c r="BN63" s="142"/>
      <c r="BO63" s="142" t="str">
        <f t="shared" si="66"/>
        <v/>
      </c>
      <c r="BP63" s="143"/>
      <c r="BQ63" s="144"/>
      <c r="BR63" s="140"/>
      <c r="BS63" s="142" t="str">
        <f>IF(A63=31,W63,"")</f>
        <v/>
      </c>
      <c r="BT63" s="142"/>
      <c r="BU63" s="142" t="str">
        <f>IF(A63=31,Y63,"")</f>
        <v/>
      </c>
      <c r="BV63" s="142"/>
      <c r="BW63" s="142" t="str">
        <f>IF(A63=31,AA63,"")</f>
        <v/>
      </c>
      <c r="BX63" s="143"/>
      <c r="BY63" s="144"/>
      <c r="BZ63" s="145"/>
      <c r="CA63" s="142" t="str">
        <f>IF(A63=32,W63,"")</f>
        <v/>
      </c>
      <c r="CB63" s="142"/>
      <c r="CC63" s="142" t="str">
        <f>IF(A63=32,Y63,"")</f>
        <v/>
      </c>
      <c r="CD63" s="142"/>
      <c r="CE63" s="142" t="str">
        <f>IF(A63=32,AA63,"")</f>
        <v/>
      </c>
      <c r="CF63" s="143"/>
      <c r="CI63" s="142" t="str">
        <f>IF(A63=33,W63,"")</f>
        <v/>
      </c>
      <c r="CJ63" s="142"/>
      <c r="CK63" s="142" t="str">
        <f>IF(A63=33,Y63,"")</f>
        <v/>
      </c>
      <c r="CL63" s="142"/>
      <c r="CM63" s="142" t="str">
        <f>IF(A63=33,AA63,"")</f>
        <v/>
      </c>
      <c r="CN63" s="143"/>
      <c r="EF63" s="146" t="s">
        <v>63</v>
      </c>
      <c r="EG63" s="146" t="str">
        <f>CONCATENATE(Q63,EF63,R63,EF63,B63)</f>
        <v>Bonus - Indiquer NM si non vérifié
Constat visuel
NR</v>
      </c>
    </row>
    <row r="64" spans="1:137" s="136" customFormat="1" ht="50.25" customHeight="1" x14ac:dyDescent="0.2">
      <c r="B64" s="109"/>
      <c r="C64" s="109"/>
      <c r="D64" s="109"/>
      <c r="E64" s="109"/>
      <c r="F64" s="109" t="e">
        <f>VLOOKUP(H64,Feuil1!A$1:B$5,2,0)</f>
        <v>#N/A</v>
      </c>
      <c r="G64" s="109"/>
      <c r="H64" s="271"/>
      <c r="I64" s="406"/>
      <c r="J64" s="138"/>
      <c r="K64" s="430" t="str">
        <f>IF(J64&lt;&gt;"",MAX(K$1:K63)+1,"")</f>
        <v/>
      </c>
      <c r="L64" s="429" t="s">
        <v>162</v>
      </c>
      <c r="M64" s="430" t="s">
        <v>31</v>
      </c>
      <c r="N64" s="431" t="s">
        <v>32</v>
      </c>
      <c r="O64" s="434" t="s">
        <v>33</v>
      </c>
      <c r="P64" s="432" t="str">
        <f t="shared" si="0"/>
        <v/>
      </c>
      <c r="Q64" s="428" t="s">
        <v>34</v>
      </c>
      <c r="R64" s="428" t="s">
        <v>809</v>
      </c>
      <c r="S64" s="139"/>
      <c r="U64" s="140"/>
      <c r="V64" s="140"/>
      <c r="W64" s="140"/>
      <c r="X64" s="140">
        <f>SUM(W38:W63)</f>
        <v>54</v>
      </c>
      <c r="Y64" s="145"/>
      <c r="Z64" s="140">
        <f>SUM(Y38:Y63)</f>
        <v>0</v>
      </c>
      <c r="AA64" s="145"/>
      <c r="AB64" s="140">
        <f>SUM(AA38:AA63)</f>
        <v>54</v>
      </c>
      <c r="AC64" s="141">
        <f>X64/AB64</f>
        <v>1</v>
      </c>
      <c r="AD64" s="145"/>
      <c r="AE64" s="142" t="str">
        <f t="shared" si="1"/>
        <v/>
      </c>
      <c r="AF64" s="142"/>
      <c r="AG64" s="142" t="str">
        <f t="shared" si="2"/>
        <v/>
      </c>
      <c r="AH64" s="142"/>
      <c r="AI64" s="142" t="str">
        <f t="shared" si="3"/>
        <v/>
      </c>
      <c r="AJ64" s="143"/>
      <c r="AK64" s="144"/>
      <c r="AL64" s="142"/>
      <c r="AM64" s="142" t="str">
        <f t="shared" si="4"/>
        <v/>
      </c>
      <c r="AN64" s="142"/>
      <c r="AO64" s="142" t="str">
        <f t="shared" si="5"/>
        <v/>
      </c>
      <c r="AP64" s="142"/>
      <c r="AQ64" s="142" t="str">
        <f t="shared" si="6"/>
        <v/>
      </c>
      <c r="AR64" s="143"/>
      <c r="AS64" s="144"/>
      <c r="AT64" s="142"/>
      <c r="AU64" s="142" t="str">
        <f t="shared" si="14"/>
        <v/>
      </c>
      <c r="AV64" s="142"/>
      <c r="AW64" s="142" t="str">
        <f t="shared" si="15"/>
        <v/>
      </c>
      <c r="AX64" s="142"/>
      <c r="AY64" s="142" t="str">
        <f t="shared" si="16"/>
        <v/>
      </c>
      <c r="AZ64" s="143"/>
      <c r="BA64" s="144"/>
      <c r="BB64" s="142"/>
      <c r="BC64" s="142" t="str">
        <f t="shared" si="61"/>
        <v/>
      </c>
      <c r="BD64" s="142"/>
      <c r="BE64" s="142" t="str">
        <f t="shared" si="62"/>
        <v/>
      </c>
      <c r="BF64" s="142"/>
      <c r="BG64" s="142" t="str">
        <f t="shared" si="63"/>
        <v/>
      </c>
      <c r="BH64" s="143"/>
      <c r="BI64" s="144"/>
      <c r="BJ64" s="140"/>
      <c r="BK64" s="142" t="str">
        <f t="shared" si="64"/>
        <v/>
      </c>
      <c r="BL64" s="142"/>
      <c r="BM64" s="142" t="str">
        <f t="shared" si="65"/>
        <v/>
      </c>
      <c r="BN64" s="142"/>
      <c r="BO64" s="142" t="str">
        <f t="shared" si="66"/>
        <v/>
      </c>
      <c r="BP64" s="143"/>
      <c r="BQ64" s="144"/>
      <c r="BR64" s="140"/>
      <c r="BS64" s="142" t="str">
        <f t="shared" si="54"/>
        <v/>
      </c>
      <c r="BT64" s="142"/>
      <c r="BU64" s="142" t="str">
        <f t="shared" si="55"/>
        <v/>
      </c>
      <c r="BV64" s="142"/>
      <c r="BW64" s="142" t="str">
        <f t="shared" si="56"/>
        <v/>
      </c>
      <c r="BX64" s="143"/>
      <c r="BY64" s="144"/>
      <c r="BZ64" s="145"/>
      <c r="CA64" s="142" t="str">
        <f t="shared" si="57"/>
        <v/>
      </c>
      <c r="CB64" s="142"/>
      <c r="CC64" s="142" t="str">
        <f t="shared" si="58"/>
        <v/>
      </c>
      <c r="CD64" s="142"/>
      <c r="CE64" s="142" t="str">
        <f t="shared" si="59"/>
        <v/>
      </c>
      <c r="CF64" s="143"/>
      <c r="CI64" s="142" t="str">
        <f t="shared" si="60"/>
        <v/>
      </c>
      <c r="CJ64" s="142"/>
      <c r="CK64" s="142" t="str">
        <f t="shared" si="67"/>
        <v/>
      </c>
      <c r="CL64" s="142"/>
      <c r="CM64" s="142" t="str">
        <f t="shared" si="68"/>
        <v/>
      </c>
      <c r="CN64" s="143"/>
      <c r="EF64" s="146" t="s">
        <v>63</v>
      </c>
      <c r="EG64" s="146" t="str">
        <f t="shared" si="69"/>
        <v xml:space="preserve">Guide d'interprétation
Type de constat
</v>
      </c>
    </row>
    <row r="65" spans="1:139" s="166" customFormat="1" ht="33" customHeight="1" x14ac:dyDescent="0.25">
      <c r="B65" s="114"/>
      <c r="C65" s="114"/>
      <c r="D65" s="114"/>
      <c r="E65" s="114"/>
      <c r="F65" s="109" t="e">
        <f>VLOOKUP(H65,Feuil1!A$1:B$5,2,0)</f>
        <v>#N/A</v>
      </c>
      <c r="G65" s="107"/>
      <c r="H65" s="273"/>
      <c r="I65" s="167"/>
      <c r="J65" s="168"/>
      <c r="K65" s="169" t="str">
        <f>IF(J65&lt;&gt;"",MAX(K$1:K64)+1,"")</f>
        <v/>
      </c>
      <c r="L65" s="170" t="s">
        <v>163</v>
      </c>
      <c r="M65" s="171"/>
      <c r="N65" s="267"/>
      <c r="O65" s="440"/>
      <c r="P65" s="325" t="str">
        <f t="shared" si="0"/>
        <v/>
      </c>
      <c r="Q65" s="168"/>
      <c r="R65" s="172"/>
      <c r="S65" s="173"/>
      <c r="T65" s="150"/>
      <c r="U65" s="174"/>
      <c r="V65" s="174"/>
      <c r="W65" s="174"/>
      <c r="X65" s="175"/>
      <c r="Y65" s="174"/>
      <c r="Z65" s="174"/>
      <c r="AA65" s="174"/>
      <c r="AB65" s="174"/>
      <c r="AC65" s="176"/>
      <c r="AD65" s="152"/>
      <c r="AE65" s="142" t="str">
        <f t="shared" si="1"/>
        <v/>
      </c>
      <c r="AF65" s="142"/>
      <c r="AG65" s="142" t="str">
        <f t="shared" si="2"/>
        <v/>
      </c>
      <c r="AH65" s="142"/>
      <c r="AI65" s="142" t="str">
        <f t="shared" si="3"/>
        <v/>
      </c>
      <c r="AJ65" s="143"/>
      <c r="AK65" s="155"/>
      <c r="AL65" s="153"/>
      <c r="AM65" s="142" t="str">
        <f t="shared" si="4"/>
        <v/>
      </c>
      <c r="AN65" s="142"/>
      <c r="AO65" s="142" t="str">
        <f t="shared" si="5"/>
        <v/>
      </c>
      <c r="AP65" s="142"/>
      <c r="AQ65" s="142" t="str">
        <f t="shared" si="6"/>
        <v/>
      </c>
      <c r="AR65" s="143"/>
      <c r="AS65" s="155"/>
      <c r="AT65" s="153"/>
      <c r="AU65" s="142" t="str">
        <f t="shared" si="14"/>
        <v/>
      </c>
      <c r="AV65" s="142"/>
      <c r="AW65" s="142" t="str">
        <f t="shared" si="15"/>
        <v/>
      </c>
      <c r="AX65" s="142"/>
      <c r="AY65" s="142" t="str">
        <f t="shared" si="16"/>
        <v/>
      </c>
      <c r="AZ65" s="143"/>
      <c r="BA65" s="155"/>
      <c r="BB65" s="153"/>
      <c r="BC65" s="153"/>
      <c r="BD65" s="153"/>
      <c r="BE65" s="153"/>
      <c r="BF65" s="153"/>
      <c r="BG65" s="153"/>
      <c r="BH65" s="154"/>
      <c r="BI65" s="155"/>
      <c r="BJ65" s="150"/>
      <c r="BK65" s="153"/>
      <c r="BL65" s="153"/>
      <c r="BM65" s="153"/>
      <c r="BN65" s="153"/>
      <c r="BO65" s="153"/>
      <c r="BP65" s="154"/>
      <c r="BQ65" s="155"/>
      <c r="BR65" s="150"/>
      <c r="BS65" s="153" t="str">
        <f t="shared" si="54"/>
        <v/>
      </c>
      <c r="BT65" s="153"/>
      <c r="BU65" s="153" t="str">
        <f t="shared" si="55"/>
        <v/>
      </c>
      <c r="BV65" s="153"/>
      <c r="BW65" s="153" t="str">
        <f t="shared" si="56"/>
        <v/>
      </c>
      <c r="BX65" s="154"/>
      <c r="BY65" s="155"/>
      <c r="BZ65" s="156"/>
      <c r="CA65" s="153" t="str">
        <f t="shared" si="57"/>
        <v/>
      </c>
      <c r="CB65" s="153"/>
      <c r="CC65" s="153" t="str">
        <f t="shared" si="58"/>
        <v/>
      </c>
      <c r="CD65" s="153"/>
      <c r="CE65" s="153" t="str">
        <f t="shared" si="59"/>
        <v/>
      </c>
      <c r="CF65" s="154"/>
      <c r="CG65" s="157"/>
      <c r="CH65" s="157"/>
      <c r="CI65" s="153" t="str">
        <f t="shared" si="60"/>
        <v/>
      </c>
      <c r="CJ65" s="153"/>
      <c r="CK65" s="153" t="str">
        <f t="shared" si="67"/>
        <v/>
      </c>
      <c r="CL65" s="153"/>
      <c r="CM65" s="153" t="str">
        <f t="shared" si="68"/>
        <v/>
      </c>
      <c r="CN65" s="154"/>
      <c r="CO65" s="157"/>
      <c r="EF65" s="146" t="s">
        <v>63</v>
      </c>
      <c r="EG65" s="146" t="str">
        <f t="shared" si="69"/>
        <v xml:space="preserve">
</v>
      </c>
    </row>
    <row r="66" spans="1:139" s="136" customFormat="1" ht="33.75" customHeight="1" x14ac:dyDescent="0.25">
      <c r="B66" s="109" t="s">
        <v>58</v>
      </c>
      <c r="C66" s="407" t="s">
        <v>162</v>
      </c>
      <c r="D66" s="170" t="s">
        <v>163</v>
      </c>
      <c r="E66" s="109"/>
      <c r="F66" s="109">
        <f>VLOOKUP(H66,Feuil1!A$1:B$5,2,0)</f>
        <v>0.1</v>
      </c>
      <c r="G66" s="109">
        <f>IF(H66="Information et Communication",1,IF(H66="Savoir-faire Savoir-être",2,IF(H66="Confort et hygiène",3,IF(H66="Qualité de la prestation",5,IF(H66="Développement Durable",4)))))</f>
        <v>1</v>
      </c>
      <c r="H66" s="271" t="s">
        <v>59</v>
      </c>
      <c r="I66" s="137" t="s">
        <v>164</v>
      </c>
      <c r="J66" s="138">
        <v>11</v>
      </c>
      <c r="K66" s="138">
        <f>IF(J66&lt;&gt;"",MAX(K$1:K65)+1,"")</f>
        <v>53</v>
      </c>
      <c r="L66" s="329" t="s">
        <v>864</v>
      </c>
      <c r="M66" s="330">
        <v>1</v>
      </c>
      <c r="N66" s="331" t="s">
        <v>0</v>
      </c>
      <c r="O66" s="439"/>
      <c r="P66" s="332" t="str">
        <f t="shared" si="0"/>
        <v/>
      </c>
      <c r="Q66" s="329" t="s">
        <v>165</v>
      </c>
      <c r="R66" s="329" t="s">
        <v>72</v>
      </c>
      <c r="S66" s="139"/>
      <c r="U66" s="140">
        <f>M66</f>
        <v>1</v>
      </c>
      <c r="V66" s="140">
        <f>IF(N66="OUI",1,IF(N66="NON",0,IF(N66="Non Mesuré","",0)))</f>
        <v>1</v>
      </c>
      <c r="W66" s="140">
        <f>IF(N66&lt;&gt;"Non Mesuré",U66*V66,"")</f>
        <v>1</v>
      </c>
      <c r="X66" s="140"/>
      <c r="Y66" s="140">
        <f>IF(N66="Non Mesuré",U66,0)</f>
        <v>0</v>
      </c>
      <c r="Z66" s="140"/>
      <c r="AA66" s="140">
        <f>U66-Y66</f>
        <v>1</v>
      </c>
      <c r="AB66" s="140"/>
      <c r="AC66" s="141"/>
      <c r="AD66" s="141"/>
      <c r="AE66" s="142">
        <f t="shared" si="1"/>
        <v>1</v>
      </c>
      <c r="AF66" s="142"/>
      <c r="AG66" s="142">
        <f t="shared" si="2"/>
        <v>0</v>
      </c>
      <c r="AH66" s="142"/>
      <c r="AI66" s="142">
        <f t="shared" si="3"/>
        <v>1</v>
      </c>
      <c r="AJ66" s="143"/>
      <c r="AK66" s="144"/>
      <c r="AL66" s="142"/>
      <c r="AM66" s="142" t="str">
        <f t="shared" si="4"/>
        <v/>
      </c>
      <c r="AN66" s="142"/>
      <c r="AO66" s="142" t="str">
        <f t="shared" si="5"/>
        <v/>
      </c>
      <c r="AP66" s="142"/>
      <c r="AQ66" s="142" t="str">
        <f t="shared" si="6"/>
        <v/>
      </c>
      <c r="AR66" s="143"/>
      <c r="AS66" s="144"/>
      <c r="AT66" s="142"/>
      <c r="AU66" s="142" t="str">
        <f t="shared" si="14"/>
        <v/>
      </c>
      <c r="AV66" s="142"/>
      <c r="AW66" s="142" t="str">
        <f t="shared" si="15"/>
        <v/>
      </c>
      <c r="AX66" s="142"/>
      <c r="AY66" s="142" t="str">
        <f t="shared" si="16"/>
        <v/>
      </c>
      <c r="AZ66" s="143"/>
      <c r="BA66" s="144"/>
      <c r="BB66" s="142"/>
      <c r="BC66" s="142" t="str">
        <f>IF(G66=4,W66,"")</f>
        <v/>
      </c>
      <c r="BD66" s="142"/>
      <c r="BE66" s="142" t="str">
        <f>IF(G66=4,Y66,"")</f>
        <v/>
      </c>
      <c r="BF66" s="142"/>
      <c r="BG66" s="142" t="str">
        <f>IF(G66=4,AA66,"")</f>
        <v/>
      </c>
      <c r="BH66" s="143"/>
      <c r="BI66" s="144"/>
      <c r="BJ66" s="140"/>
      <c r="BK66" s="142" t="str">
        <f>IF(G66=5,W66,"")</f>
        <v/>
      </c>
      <c r="BL66" s="142"/>
      <c r="BM66" s="142" t="str">
        <f>IF(G66=5,Y66,"")</f>
        <v/>
      </c>
      <c r="BN66" s="142"/>
      <c r="BO66" s="142" t="str">
        <f>IF(G66=5,AA66,"")</f>
        <v/>
      </c>
      <c r="BP66" s="143"/>
      <c r="BQ66" s="144"/>
      <c r="BR66" s="140"/>
      <c r="BS66" s="142" t="str">
        <f t="shared" si="54"/>
        <v/>
      </c>
      <c r="BT66" s="142"/>
      <c r="BU66" s="142" t="str">
        <f t="shared" si="55"/>
        <v/>
      </c>
      <c r="BV66" s="142"/>
      <c r="BW66" s="142" t="str">
        <f t="shared" si="56"/>
        <v/>
      </c>
      <c r="BX66" s="143"/>
      <c r="BY66" s="144"/>
      <c r="BZ66" s="145"/>
      <c r="CA66" s="142" t="str">
        <f t="shared" si="57"/>
        <v/>
      </c>
      <c r="CB66" s="142"/>
      <c r="CC66" s="142" t="str">
        <f t="shared" si="58"/>
        <v/>
      </c>
      <c r="CD66" s="142"/>
      <c r="CE66" s="142" t="str">
        <f t="shared" si="59"/>
        <v/>
      </c>
      <c r="CF66" s="143"/>
      <c r="CI66" s="142" t="str">
        <f t="shared" si="60"/>
        <v/>
      </c>
      <c r="CJ66" s="142"/>
      <c r="CK66" s="142" t="str">
        <f t="shared" si="67"/>
        <v/>
      </c>
      <c r="CL66" s="142"/>
      <c r="CM66" s="142" t="str">
        <f t="shared" si="68"/>
        <v/>
      </c>
      <c r="CN66" s="143"/>
      <c r="EF66" s="146" t="s">
        <v>63</v>
      </c>
      <c r="EG66" s="146" t="str">
        <f t="shared" si="69"/>
        <v>NM si non autorisée ET si pas de fléchage organisé par la commune. L'auditeur vérifie si les autres établissements sont signalés.
Constat visuel
NR</v>
      </c>
    </row>
    <row r="67" spans="1:139" s="136" customFormat="1" ht="33.75" customHeight="1" x14ac:dyDescent="0.25">
      <c r="B67" s="109" t="s">
        <v>58</v>
      </c>
      <c r="C67" s="407" t="s">
        <v>162</v>
      </c>
      <c r="D67" s="170" t="s">
        <v>163</v>
      </c>
      <c r="E67" s="109"/>
      <c r="F67" s="109">
        <f>VLOOKUP(H67,Feuil1!A$1:B$5,2,0)</f>
        <v>0.1</v>
      </c>
      <c r="G67" s="109">
        <f>IF(H67="Information et Communication",1,IF(H67="Savoir-faire Savoir-être",2,IF(H67="Confort et hygiène",3,IF(H67="Qualité de la prestation",5,IF(H67="Développement Durable",4)))))</f>
        <v>1</v>
      </c>
      <c r="H67" s="271" t="s">
        <v>59</v>
      </c>
      <c r="I67" s="137" t="s">
        <v>164</v>
      </c>
      <c r="J67" s="138">
        <v>11</v>
      </c>
      <c r="K67" s="138">
        <f>IF(J67&lt;&gt;"",MAX(K$1:K66)+1,"")</f>
        <v>54</v>
      </c>
      <c r="L67" s="334" t="s">
        <v>166</v>
      </c>
      <c r="M67" s="335">
        <v>3</v>
      </c>
      <c r="N67" s="336" t="s">
        <v>0</v>
      </c>
      <c r="O67" s="352"/>
      <c r="P67" s="337" t="str">
        <f t="shared" si="0"/>
        <v>oui</v>
      </c>
      <c r="Q67" s="334" t="s">
        <v>167</v>
      </c>
      <c r="R67" s="345" t="s">
        <v>72</v>
      </c>
      <c r="S67" s="139"/>
      <c r="U67" s="140">
        <f>M67</f>
        <v>3</v>
      </c>
      <c r="V67" s="140">
        <f>IF(N67="OUI",1,IF(N67="NON",0,IF(N67="Non Mesuré","",0)))</f>
        <v>1</v>
      </c>
      <c r="W67" s="140">
        <f>IF(N67&lt;&gt;"Non Mesuré",U67*V67,"")</f>
        <v>3</v>
      </c>
      <c r="X67" s="140"/>
      <c r="Y67" s="140">
        <f>IF(N67="Non Mesuré",U67,0)</f>
        <v>0</v>
      </c>
      <c r="Z67" s="140"/>
      <c r="AA67" s="140">
        <f>U67-Y67</f>
        <v>3</v>
      </c>
      <c r="AB67" s="140"/>
      <c r="AC67" s="141"/>
      <c r="AD67" s="141"/>
      <c r="AE67" s="142">
        <f t="shared" si="1"/>
        <v>3</v>
      </c>
      <c r="AF67" s="142"/>
      <c r="AG67" s="142">
        <f t="shared" si="2"/>
        <v>0</v>
      </c>
      <c r="AH67" s="142"/>
      <c r="AI67" s="142">
        <f t="shared" si="3"/>
        <v>3</v>
      </c>
      <c r="AJ67" s="143"/>
      <c r="AK67" s="144"/>
      <c r="AL67" s="142"/>
      <c r="AM67" s="142" t="str">
        <f t="shared" si="4"/>
        <v/>
      </c>
      <c r="AN67" s="142"/>
      <c r="AO67" s="142" t="str">
        <f t="shared" si="5"/>
        <v/>
      </c>
      <c r="AP67" s="142"/>
      <c r="AQ67" s="142" t="str">
        <f t="shared" si="6"/>
        <v/>
      </c>
      <c r="AR67" s="143"/>
      <c r="AS67" s="144"/>
      <c r="AT67" s="142"/>
      <c r="AU67" s="142" t="str">
        <f t="shared" si="14"/>
        <v/>
      </c>
      <c r="AV67" s="142"/>
      <c r="AW67" s="142" t="str">
        <f t="shared" si="15"/>
        <v/>
      </c>
      <c r="AX67" s="142"/>
      <c r="AY67" s="142" t="str">
        <f t="shared" si="16"/>
        <v/>
      </c>
      <c r="AZ67" s="143"/>
      <c r="BA67" s="144"/>
      <c r="BB67" s="142"/>
      <c r="BC67" s="142" t="str">
        <f>IF(G67=4,W67,"")</f>
        <v/>
      </c>
      <c r="BD67" s="142"/>
      <c r="BE67" s="142" t="str">
        <f>IF(G67=4,Y67,"")</f>
        <v/>
      </c>
      <c r="BF67" s="142"/>
      <c r="BG67" s="142" t="str">
        <f>IF(G67=4,AA67,"")</f>
        <v/>
      </c>
      <c r="BH67" s="143"/>
      <c r="BI67" s="144"/>
      <c r="BJ67" s="140"/>
      <c r="BK67" s="142" t="str">
        <f>IF(G67=5,W67,"")</f>
        <v/>
      </c>
      <c r="BL67" s="142"/>
      <c r="BM67" s="142" t="str">
        <f>IF(G67=5,Y67,"")</f>
        <v/>
      </c>
      <c r="BN67" s="142"/>
      <c r="BO67" s="142" t="str">
        <f>IF(G67=5,AA67,"")</f>
        <v/>
      </c>
      <c r="BP67" s="143"/>
      <c r="BQ67" s="144"/>
      <c r="BR67" s="140"/>
      <c r="BS67" s="142" t="str">
        <f t="shared" si="54"/>
        <v/>
      </c>
      <c r="BT67" s="142"/>
      <c r="BU67" s="142" t="str">
        <f t="shared" si="55"/>
        <v/>
      </c>
      <c r="BV67" s="142"/>
      <c r="BW67" s="142" t="str">
        <f t="shared" si="56"/>
        <v/>
      </c>
      <c r="BX67" s="143"/>
      <c r="BY67" s="144"/>
      <c r="BZ67" s="145"/>
      <c r="CA67" s="142" t="str">
        <f t="shared" si="57"/>
        <v/>
      </c>
      <c r="CB67" s="142"/>
      <c r="CC67" s="142" t="str">
        <f t="shared" si="58"/>
        <v/>
      </c>
      <c r="CD67" s="142"/>
      <c r="CE67" s="142" t="str">
        <f t="shared" si="59"/>
        <v/>
      </c>
      <c r="CF67" s="143"/>
      <c r="CI67" s="142" t="str">
        <f t="shared" si="60"/>
        <v/>
      </c>
      <c r="CJ67" s="142"/>
      <c r="CK67" s="142" t="str">
        <f t="shared" si="67"/>
        <v/>
      </c>
      <c r="CL67" s="142"/>
      <c r="CM67" s="142" t="str">
        <f t="shared" si="68"/>
        <v/>
      </c>
      <c r="CN67" s="143"/>
      <c r="EF67" s="146" t="s">
        <v>63</v>
      </c>
      <c r="EG67" s="146" t="str">
        <f t="shared" si="69"/>
        <v>Pas de NM possible. A partir des indications fournies en amont, l'auditeur note son accès.
Constat visuel
NR</v>
      </c>
    </row>
    <row r="68" spans="1:139" s="166" customFormat="1" ht="18" customHeight="1" x14ac:dyDescent="0.25">
      <c r="B68" s="114"/>
      <c r="C68" s="407" t="s">
        <v>162</v>
      </c>
      <c r="D68" s="114"/>
      <c r="E68" s="114"/>
      <c r="F68" s="109" t="e">
        <f>VLOOKUP(H68,Feuil1!A$1:B$5,2,0)</f>
        <v>#N/A</v>
      </c>
      <c r="G68" s="107"/>
      <c r="H68" s="273"/>
      <c r="I68" s="167"/>
      <c r="J68" s="168"/>
      <c r="K68" s="169" t="str">
        <f>IF(J68&lt;&gt;"",MAX(K$1:K67)+1,"")</f>
        <v/>
      </c>
      <c r="L68" s="170" t="s">
        <v>182</v>
      </c>
      <c r="M68" s="171"/>
      <c r="N68" s="267"/>
      <c r="O68" s="440"/>
      <c r="P68" s="325" t="str">
        <f t="shared" ref="P68:P135" si="70">IF(ISERROR(SEARCH("Pas de NM possible",Q68)),"","oui")</f>
        <v/>
      </c>
      <c r="Q68" s="168"/>
      <c r="R68" s="172"/>
      <c r="S68" s="173"/>
      <c r="T68" s="150"/>
      <c r="U68" s="150"/>
      <c r="V68" s="150"/>
      <c r="W68" s="150"/>
      <c r="X68" s="150"/>
      <c r="Y68" s="150"/>
      <c r="Z68" s="150"/>
      <c r="AA68" s="150"/>
      <c r="AB68" s="150"/>
      <c r="AC68" s="156"/>
      <c r="AD68" s="156"/>
      <c r="AE68" s="142" t="str">
        <f t="shared" ref="AE68:AE130" si="71">IF(G68=1,W68,"")</f>
        <v/>
      </c>
      <c r="AF68" s="142"/>
      <c r="AG68" s="142" t="str">
        <f t="shared" ref="AG68:AG130" si="72">IF(G68=1,Y68,"")</f>
        <v/>
      </c>
      <c r="AH68" s="142"/>
      <c r="AI68" s="142" t="str">
        <f t="shared" ref="AI68:AI130" si="73">IF(G68=1,AA68,"")</f>
        <v/>
      </c>
      <c r="AJ68" s="143"/>
      <c r="AK68" s="155"/>
      <c r="AL68" s="153"/>
      <c r="AM68" s="142" t="str">
        <f t="shared" ref="AM68:AM130" si="74">IF(G68=2,W68,"")</f>
        <v/>
      </c>
      <c r="AN68" s="142"/>
      <c r="AO68" s="142" t="str">
        <f t="shared" ref="AO68:AO130" si="75">IF(G68=2,Y68,"")</f>
        <v/>
      </c>
      <c r="AP68" s="142"/>
      <c r="AQ68" s="142" t="str">
        <f t="shared" ref="AQ68:AQ130" si="76">IF(G68=2,AA68,"")</f>
        <v/>
      </c>
      <c r="AR68" s="143"/>
      <c r="AS68" s="155"/>
      <c r="AT68" s="153"/>
      <c r="AU68" s="142" t="str">
        <f t="shared" si="14"/>
        <v/>
      </c>
      <c r="AV68" s="142"/>
      <c r="AW68" s="142" t="str">
        <f t="shared" si="15"/>
        <v/>
      </c>
      <c r="AX68" s="142"/>
      <c r="AY68" s="142" t="str">
        <f t="shared" si="16"/>
        <v/>
      </c>
      <c r="AZ68" s="143"/>
      <c r="BA68" s="155"/>
      <c r="BB68" s="153"/>
      <c r="BC68" s="153"/>
      <c r="BD68" s="153"/>
      <c r="BE68" s="153"/>
      <c r="BF68" s="153"/>
      <c r="BG68" s="153"/>
      <c r="BH68" s="154"/>
      <c r="BI68" s="155"/>
      <c r="BJ68" s="150"/>
      <c r="BK68" s="153"/>
      <c r="BL68" s="153"/>
      <c r="BM68" s="153"/>
      <c r="BN68" s="153"/>
      <c r="BO68" s="153"/>
      <c r="BP68" s="154"/>
      <c r="BQ68" s="155"/>
      <c r="BR68" s="150"/>
      <c r="BS68" s="153" t="str">
        <f t="shared" si="54"/>
        <v/>
      </c>
      <c r="BT68" s="153"/>
      <c r="BU68" s="153" t="str">
        <f t="shared" si="55"/>
        <v/>
      </c>
      <c r="BV68" s="153"/>
      <c r="BW68" s="153" t="str">
        <f t="shared" si="56"/>
        <v/>
      </c>
      <c r="BX68" s="154"/>
      <c r="BY68" s="155"/>
      <c r="BZ68" s="156"/>
      <c r="CA68" s="153" t="str">
        <f t="shared" si="57"/>
        <v/>
      </c>
      <c r="CB68" s="153"/>
      <c r="CC68" s="153" t="str">
        <f t="shared" si="58"/>
        <v/>
      </c>
      <c r="CD68" s="153"/>
      <c r="CE68" s="153" t="str">
        <f t="shared" si="59"/>
        <v/>
      </c>
      <c r="CF68" s="154"/>
      <c r="CG68" s="157"/>
      <c r="CH68" s="157"/>
      <c r="CI68" s="153" t="str">
        <f t="shared" si="60"/>
        <v/>
      </c>
      <c r="CJ68" s="153"/>
      <c r="CK68" s="153" t="str">
        <f t="shared" si="67"/>
        <v/>
      </c>
      <c r="CL68" s="153"/>
      <c r="CM68" s="153" t="str">
        <f t="shared" si="68"/>
        <v/>
      </c>
      <c r="CN68" s="154"/>
      <c r="CO68" s="157"/>
      <c r="EF68" s="146" t="s">
        <v>63</v>
      </c>
      <c r="EG68" s="146" t="str">
        <f t="shared" si="69"/>
        <v xml:space="preserve">
</v>
      </c>
    </row>
    <row r="69" spans="1:139" s="136" customFormat="1" ht="36" customHeight="1" x14ac:dyDescent="0.25">
      <c r="A69" s="136">
        <v>31</v>
      </c>
      <c r="B69" s="109" t="s">
        <v>58</v>
      </c>
      <c r="C69" s="407" t="s">
        <v>162</v>
      </c>
      <c r="D69" s="170" t="s">
        <v>182</v>
      </c>
      <c r="E69" s="109"/>
      <c r="F69" s="109">
        <f>VLOOKUP(H69,Feuil1!A$1:B$5,2,0)</f>
        <v>0.25</v>
      </c>
      <c r="G69" s="109">
        <f t="shared" ref="G69:G75" si="77">IF(H69="Information et Communication",1,IF(H69="Savoir-faire Savoir-être",2,IF(H69="Confort et hygiène",3,IF(H69="Qualité de la prestation",5,IF(H69="Développement Durable",4)))))</f>
        <v>3</v>
      </c>
      <c r="H69" s="274" t="s">
        <v>174</v>
      </c>
      <c r="I69" s="137" t="s">
        <v>175</v>
      </c>
      <c r="J69" s="138">
        <v>13</v>
      </c>
      <c r="K69" s="138">
        <f>IF(J69&lt;&gt;"",MAX(K$1:K68)+1,"")</f>
        <v>55</v>
      </c>
      <c r="L69" s="329" t="s">
        <v>183</v>
      </c>
      <c r="M69" s="330">
        <v>3</v>
      </c>
      <c r="N69" s="331" t="s">
        <v>75</v>
      </c>
      <c r="O69" s="439"/>
      <c r="P69" s="332" t="str">
        <f t="shared" si="70"/>
        <v>oui</v>
      </c>
      <c r="Q69" s="329" t="s">
        <v>184</v>
      </c>
      <c r="R69" s="329" t="s">
        <v>72</v>
      </c>
      <c r="S69" s="139"/>
      <c r="U69" s="140">
        <f t="shared" ref="U69:U75" si="78">M69</f>
        <v>3</v>
      </c>
      <c r="V69" s="140">
        <f>IF(N69="Très Satisfaisant",1,IF(N69="Satisfaisant",0.75,IF(N69="Insatisfaisant",0.25,IF(N69="Très Insatisfaisant",0,IF(N69="Non Mesuré","",0)))))</f>
        <v>1</v>
      </c>
      <c r="W69" s="140">
        <f t="shared" ref="W69:W75" si="79">IF(N69&lt;&gt;"Non Mesuré",U69*V69,"")</f>
        <v>3</v>
      </c>
      <c r="X69" s="140"/>
      <c r="Y69" s="140">
        <f t="shared" ref="Y69:Y75" si="80">IF(N69="Non Mesuré",U69,0)</f>
        <v>0</v>
      </c>
      <c r="Z69" s="140"/>
      <c r="AA69" s="140">
        <f t="shared" ref="AA69:AA75" si="81">U69-Y69</f>
        <v>3</v>
      </c>
      <c r="AB69" s="140"/>
      <c r="AC69" s="145"/>
      <c r="AD69" s="145"/>
      <c r="AE69" s="142" t="str">
        <f t="shared" si="71"/>
        <v/>
      </c>
      <c r="AF69" s="142"/>
      <c r="AG69" s="142" t="str">
        <f t="shared" si="72"/>
        <v/>
      </c>
      <c r="AH69" s="142"/>
      <c r="AI69" s="142" t="str">
        <f t="shared" si="73"/>
        <v/>
      </c>
      <c r="AJ69" s="143"/>
      <c r="AK69" s="144"/>
      <c r="AL69" s="142"/>
      <c r="AM69" s="142" t="str">
        <f t="shared" si="74"/>
        <v/>
      </c>
      <c r="AN69" s="142"/>
      <c r="AO69" s="142" t="str">
        <f t="shared" si="75"/>
        <v/>
      </c>
      <c r="AP69" s="142"/>
      <c r="AQ69" s="142" t="str">
        <f t="shared" si="76"/>
        <v/>
      </c>
      <c r="AR69" s="143"/>
      <c r="AS69" s="144"/>
      <c r="AT69" s="142"/>
      <c r="AU69" s="142">
        <f t="shared" ref="AU69:AU131" si="82">IF(G69=3,W69,"")</f>
        <v>3</v>
      </c>
      <c r="AV69" s="142"/>
      <c r="AW69" s="142">
        <f t="shared" ref="AW69:AW131" si="83">IF(G69=3,Y69,"")</f>
        <v>0</v>
      </c>
      <c r="AX69" s="142"/>
      <c r="AY69" s="142">
        <f t="shared" ref="AY69:AY131" si="84">IF(G69=3,AA69,"")</f>
        <v>3</v>
      </c>
      <c r="AZ69" s="143"/>
      <c r="BA69" s="144"/>
      <c r="BB69" s="142"/>
      <c r="BC69" s="142" t="str">
        <f t="shared" ref="BC69:BC75" si="85">IF(G69=4,W69,"")</f>
        <v/>
      </c>
      <c r="BD69" s="142"/>
      <c r="BE69" s="142" t="str">
        <f t="shared" ref="BE69:BE75" si="86">IF(G69=4,Y69,"")</f>
        <v/>
      </c>
      <c r="BF69" s="142"/>
      <c r="BG69" s="142" t="str">
        <f t="shared" ref="BG69:BG75" si="87">IF(G69=4,AA69,"")</f>
        <v/>
      </c>
      <c r="BH69" s="143"/>
      <c r="BI69" s="144"/>
      <c r="BJ69" s="140"/>
      <c r="BK69" s="142" t="str">
        <f t="shared" ref="BK69:BK75" si="88">IF(G69=5,W69,"")</f>
        <v/>
      </c>
      <c r="BL69" s="142"/>
      <c r="BM69" s="142" t="str">
        <f t="shared" ref="BM69:BM75" si="89">IF(G69=5,Y69,"")</f>
        <v/>
      </c>
      <c r="BN69" s="142"/>
      <c r="BO69" s="142" t="str">
        <f t="shared" ref="BO69:BO75" si="90">IF(G69=5,AA69,"")</f>
        <v/>
      </c>
      <c r="BP69" s="143"/>
      <c r="BQ69" s="144"/>
      <c r="BR69" s="140"/>
      <c r="BS69" s="142">
        <f t="shared" si="54"/>
        <v>3</v>
      </c>
      <c r="BT69" s="142"/>
      <c r="BU69" s="142">
        <f t="shared" si="55"/>
        <v>0</v>
      </c>
      <c r="BV69" s="142"/>
      <c r="BW69" s="142">
        <f t="shared" si="56"/>
        <v>3</v>
      </c>
      <c r="BX69" s="143"/>
      <c r="BY69" s="144"/>
      <c r="BZ69" s="145"/>
      <c r="CA69" s="142" t="str">
        <f t="shared" si="57"/>
        <v/>
      </c>
      <c r="CB69" s="142"/>
      <c r="CC69" s="142" t="str">
        <f t="shared" si="58"/>
        <v/>
      </c>
      <c r="CD69" s="142"/>
      <c r="CE69" s="142" t="str">
        <f t="shared" si="59"/>
        <v/>
      </c>
      <c r="CF69" s="143"/>
      <c r="CI69" s="142" t="str">
        <f t="shared" si="60"/>
        <v/>
      </c>
      <c r="CJ69" s="142"/>
      <c r="CK69" s="142" t="str">
        <f t="shared" si="67"/>
        <v/>
      </c>
      <c r="CL69" s="142"/>
      <c r="CM69" s="142" t="str">
        <f t="shared" si="68"/>
        <v/>
      </c>
      <c r="CN69" s="143"/>
      <c r="EF69" s="146" t="s">
        <v>63</v>
      </c>
      <c r="EG69" s="146" t="str">
        <f t="shared" si="69"/>
        <v>Pas de NM possible. Prendre en compte la ou les façades et les abords de l'entrée. Même sur le domaine public, l'entrée doit être propre.
Constat visuel
NR</v>
      </c>
    </row>
    <row r="70" spans="1:139" s="136" customFormat="1" ht="36" customHeight="1" x14ac:dyDescent="0.25">
      <c r="A70" s="136">
        <v>32</v>
      </c>
      <c r="B70" s="109" t="s">
        <v>68</v>
      </c>
      <c r="C70" s="407" t="s">
        <v>162</v>
      </c>
      <c r="D70" s="170" t="s">
        <v>182</v>
      </c>
      <c r="E70" s="109"/>
      <c r="F70" s="109">
        <f>VLOOKUP(H70,Feuil1!A$1:B$5,2,0)</f>
        <v>0.25</v>
      </c>
      <c r="G70" s="109">
        <f t="shared" si="77"/>
        <v>3</v>
      </c>
      <c r="H70" s="274" t="s">
        <v>174</v>
      </c>
      <c r="I70" s="137" t="s">
        <v>175</v>
      </c>
      <c r="J70" s="138">
        <v>13</v>
      </c>
      <c r="K70" s="138">
        <f>IF(J70&lt;&gt;"",MAX(K$1:K69)+1,"")</f>
        <v>56</v>
      </c>
      <c r="L70" s="281" t="s">
        <v>185</v>
      </c>
      <c r="M70" s="290">
        <v>3</v>
      </c>
      <c r="N70" s="283" t="s">
        <v>75</v>
      </c>
      <c r="O70" s="351"/>
      <c r="P70" s="333" t="str">
        <f t="shared" si="70"/>
        <v>oui</v>
      </c>
      <c r="Q70" s="281" t="s">
        <v>186</v>
      </c>
      <c r="R70" s="281" t="s">
        <v>72</v>
      </c>
      <c r="S70" s="139"/>
      <c r="U70" s="140">
        <f t="shared" si="78"/>
        <v>3</v>
      </c>
      <c r="V70" s="140">
        <f>IF(N70="Très Satisfaisant",1,IF(N70="Satisfaisant",0.75,IF(N70="Insatisfaisant",0.25,IF(N70="Très Insatisfaisant",0,IF(N70="Non Mesuré","",0)))))</f>
        <v>1</v>
      </c>
      <c r="W70" s="140">
        <f t="shared" si="79"/>
        <v>3</v>
      </c>
      <c r="X70" s="140"/>
      <c r="Y70" s="140">
        <f t="shared" si="80"/>
        <v>0</v>
      </c>
      <c r="Z70" s="140"/>
      <c r="AA70" s="140">
        <f t="shared" si="81"/>
        <v>3</v>
      </c>
      <c r="AB70" s="140"/>
      <c r="AC70" s="141"/>
      <c r="AD70" s="141"/>
      <c r="AE70" s="142" t="str">
        <f t="shared" si="71"/>
        <v/>
      </c>
      <c r="AF70" s="142"/>
      <c r="AG70" s="142" t="str">
        <f t="shared" si="72"/>
        <v/>
      </c>
      <c r="AH70" s="142"/>
      <c r="AI70" s="142" t="str">
        <f t="shared" si="73"/>
        <v/>
      </c>
      <c r="AJ70" s="143"/>
      <c r="AK70" s="144"/>
      <c r="AL70" s="142"/>
      <c r="AM70" s="142" t="str">
        <f t="shared" si="74"/>
        <v/>
      </c>
      <c r="AN70" s="142"/>
      <c r="AO70" s="142" t="str">
        <f t="shared" si="75"/>
        <v/>
      </c>
      <c r="AP70" s="142"/>
      <c r="AQ70" s="142" t="str">
        <f t="shared" si="76"/>
        <v/>
      </c>
      <c r="AR70" s="143"/>
      <c r="AS70" s="144"/>
      <c r="AT70" s="142"/>
      <c r="AU70" s="142">
        <f t="shared" si="82"/>
        <v>3</v>
      </c>
      <c r="AV70" s="142"/>
      <c r="AW70" s="142">
        <f t="shared" si="83"/>
        <v>0</v>
      </c>
      <c r="AX70" s="142"/>
      <c r="AY70" s="142">
        <f t="shared" si="84"/>
        <v>3</v>
      </c>
      <c r="AZ70" s="143"/>
      <c r="BA70" s="144"/>
      <c r="BB70" s="142"/>
      <c r="BC70" s="142" t="str">
        <f t="shared" si="85"/>
        <v/>
      </c>
      <c r="BD70" s="142"/>
      <c r="BE70" s="142" t="str">
        <f t="shared" si="86"/>
        <v/>
      </c>
      <c r="BF70" s="142"/>
      <c r="BG70" s="142" t="str">
        <f t="shared" si="87"/>
        <v/>
      </c>
      <c r="BH70" s="143"/>
      <c r="BI70" s="144"/>
      <c r="BJ70" s="140"/>
      <c r="BK70" s="142" t="str">
        <f t="shared" si="88"/>
        <v/>
      </c>
      <c r="BL70" s="142"/>
      <c r="BM70" s="142" t="str">
        <f t="shared" si="89"/>
        <v/>
      </c>
      <c r="BN70" s="142"/>
      <c r="BO70" s="142" t="str">
        <f t="shared" si="90"/>
        <v/>
      </c>
      <c r="BP70" s="143"/>
      <c r="BQ70" s="144"/>
      <c r="BR70" s="140"/>
      <c r="BS70" s="142" t="str">
        <f t="shared" si="54"/>
        <v/>
      </c>
      <c r="BT70" s="142"/>
      <c r="BU70" s="142" t="str">
        <f t="shared" si="55"/>
        <v/>
      </c>
      <c r="BV70" s="142"/>
      <c r="BW70" s="142" t="str">
        <f t="shared" si="56"/>
        <v/>
      </c>
      <c r="BX70" s="143"/>
      <c r="BY70" s="144"/>
      <c r="BZ70" s="145"/>
      <c r="CA70" s="142">
        <f t="shared" si="57"/>
        <v>3</v>
      </c>
      <c r="CB70" s="142"/>
      <c r="CC70" s="142">
        <f t="shared" si="58"/>
        <v>0</v>
      </c>
      <c r="CD70" s="142"/>
      <c r="CE70" s="142">
        <f t="shared" si="59"/>
        <v>3</v>
      </c>
      <c r="CF70" s="143"/>
      <c r="CI70" s="142" t="str">
        <f t="shared" si="60"/>
        <v/>
      </c>
      <c r="CJ70" s="142"/>
      <c r="CK70" s="142" t="str">
        <f t="shared" si="67"/>
        <v/>
      </c>
      <c r="CL70" s="142"/>
      <c r="CM70" s="142" t="str">
        <f t="shared" si="68"/>
        <v/>
      </c>
      <c r="CN70" s="143"/>
      <c r="EF70" s="146" t="s">
        <v>63</v>
      </c>
      <c r="EG70" s="146" t="str">
        <f t="shared" si="69"/>
        <v>Pas de NM possible. Prendre en compte : façades, entrée. Même sur le domaine public, l'entrée doit être en bon état.
Constat visuel
R</v>
      </c>
    </row>
    <row r="71" spans="1:139" s="136" customFormat="1" ht="36" customHeight="1" x14ac:dyDescent="0.25">
      <c r="B71" s="109" t="s">
        <v>68</v>
      </c>
      <c r="C71" s="407" t="s">
        <v>162</v>
      </c>
      <c r="D71" s="170" t="s">
        <v>182</v>
      </c>
      <c r="E71" s="109"/>
      <c r="F71" s="109">
        <f>VLOOKUP(H71,Feuil1!A$1:B$5,2,0)</f>
        <v>0.1</v>
      </c>
      <c r="G71" s="109">
        <f t="shared" si="77"/>
        <v>1</v>
      </c>
      <c r="H71" s="271" t="s">
        <v>59</v>
      </c>
      <c r="I71" s="137" t="s">
        <v>179</v>
      </c>
      <c r="J71" s="138">
        <v>15</v>
      </c>
      <c r="K71" s="138">
        <f>IF(J71&lt;&gt;"",MAX(K$1:K70)+1,"")</f>
        <v>57</v>
      </c>
      <c r="L71" s="281" t="s">
        <v>187</v>
      </c>
      <c r="M71" s="290">
        <v>1</v>
      </c>
      <c r="N71" s="283" t="s">
        <v>0</v>
      </c>
      <c r="O71" s="351"/>
      <c r="P71" s="333" t="str">
        <f t="shared" si="70"/>
        <v>oui</v>
      </c>
      <c r="Q71" s="281" t="s">
        <v>918</v>
      </c>
      <c r="R71" s="281" t="s">
        <v>72</v>
      </c>
      <c r="S71" s="139"/>
      <c r="U71" s="140">
        <f t="shared" si="78"/>
        <v>1</v>
      </c>
      <c r="V71" s="140">
        <f>IF(N71="OUI",1,IF(N71="NON",0,IF(N71="Non Mesuré","",0)))</f>
        <v>1</v>
      </c>
      <c r="W71" s="140">
        <f t="shared" si="79"/>
        <v>1</v>
      </c>
      <c r="X71" s="140"/>
      <c r="Y71" s="140">
        <f t="shared" si="80"/>
        <v>0</v>
      </c>
      <c r="Z71" s="140"/>
      <c r="AA71" s="140">
        <f t="shared" si="81"/>
        <v>1</v>
      </c>
      <c r="AB71" s="140"/>
      <c r="AC71" s="141"/>
      <c r="AD71" s="141"/>
      <c r="AE71" s="142">
        <f t="shared" si="71"/>
        <v>1</v>
      </c>
      <c r="AF71" s="142"/>
      <c r="AG71" s="142">
        <f t="shared" si="72"/>
        <v>0</v>
      </c>
      <c r="AH71" s="142"/>
      <c r="AI71" s="142">
        <f t="shared" si="73"/>
        <v>1</v>
      </c>
      <c r="AJ71" s="143"/>
      <c r="AK71" s="144"/>
      <c r="AL71" s="142"/>
      <c r="AM71" s="142" t="str">
        <f t="shared" si="74"/>
        <v/>
      </c>
      <c r="AN71" s="142"/>
      <c r="AO71" s="142" t="str">
        <f t="shared" si="75"/>
        <v/>
      </c>
      <c r="AP71" s="142"/>
      <c r="AQ71" s="142" t="str">
        <f t="shared" si="76"/>
        <v/>
      </c>
      <c r="AR71" s="143"/>
      <c r="AS71" s="144"/>
      <c r="AT71" s="142"/>
      <c r="AU71" s="142" t="str">
        <f t="shared" si="82"/>
        <v/>
      </c>
      <c r="AV71" s="142"/>
      <c r="AW71" s="142" t="str">
        <f t="shared" si="83"/>
        <v/>
      </c>
      <c r="AX71" s="142"/>
      <c r="AY71" s="142" t="str">
        <f t="shared" si="84"/>
        <v/>
      </c>
      <c r="AZ71" s="143"/>
      <c r="BA71" s="144"/>
      <c r="BB71" s="142"/>
      <c r="BC71" s="142" t="str">
        <f t="shared" si="85"/>
        <v/>
      </c>
      <c r="BD71" s="142"/>
      <c r="BE71" s="142" t="str">
        <f t="shared" si="86"/>
        <v/>
      </c>
      <c r="BF71" s="142"/>
      <c r="BG71" s="142" t="str">
        <f t="shared" si="87"/>
        <v/>
      </c>
      <c r="BH71" s="143"/>
      <c r="BI71" s="144"/>
      <c r="BJ71" s="140"/>
      <c r="BK71" s="142" t="str">
        <f t="shared" si="88"/>
        <v/>
      </c>
      <c r="BL71" s="142"/>
      <c r="BM71" s="142" t="str">
        <f t="shared" si="89"/>
        <v/>
      </c>
      <c r="BN71" s="142"/>
      <c r="BO71" s="142" t="str">
        <f t="shared" si="90"/>
        <v/>
      </c>
      <c r="BP71" s="143"/>
      <c r="BQ71" s="144"/>
      <c r="BR71" s="140"/>
      <c r="BS71" s="142" t="str">
        <f t="shared" si="54"/>
        <v/>
      </c>
      <c r="BT71" s="142"/>
      <c r="BU71" s="142" t="str">
        <f t="shared" si="55"/>
        <v/>
      </c>
      <c r="BV71" s="142"/>
      <c r="BW71" s="142" t="str">
        <f t="shared" si="56"/>
        <v/>
      </c>
      <c r="BX71" s="143"/>
      <c r="BY71" s="144"/>
      <c r="BZ71" s="145"/>
      <c r="CA71" s="142" t="str">
        <f t="shared" si="57"/>
        <v/>
      </c>
      <c r="CB71" s="142"/>
      <c r="CC71" s="142" t="str">
        <f t="shared" si="58"/>
        <v/>
      </c>
      <c r="CD71" s="142"/>
      <c r="CE71" s="142" t="str">
        <f t="shared" si="59"/>
        <v/>
      </c>
      <c r="CF71" s="143"/>
      <c r="CI71" s="142" t="str">
        <f t="shared" si="60"/>
        <v/>
      </c>
      <c r="CJ71" s="142"/>
      <c r="CK71" s="142" t="str">
        <f t="shared" si="67"/>
        <v/>
      </c>
      <c r="CL71" s="142"/>
      <c r="CM71" s="142" t="str">
        <f t="shared" si="68"/>
        <v/>
      </c>
      <c r="CN71" s="143"/>
      <c r="EF71" s="146" t="s">
        <v>63</v>
      </c>
      <c r="EG71" s="146" t="str">
        <f t="shared" si="69"/>
        <v>Pas de NM possible. Par enseigne, on entend un support permettant l'identification de l'établissement.
Constat visuel
R</v>
      </c>
    </row>
    <row r="72" spans="1:139" s="136" customFormat="1" ht="22.5" customHeight="1" x14ac:dyDescent="0.25">
      <c r="A72" s="136">
        <v>31</v>
      </c>
      <c r="B72" s="109" t="s">
        <v>58</v>
      </c>
      <c r="C72" s="407" t="s">
        <v>162</v>
      </c>
      <c r="D72" s="170" t="s">
        <v>182</v>
      </c>
      <c r="E72" s="109"/>
      <c r="F72" s="109">
        <f>VLOOKUP(H72,Feuil1!A$1:B$5,2,0)</f>
        <v>0.25</v>
      </c>
      <c r="G72" s="109">
        <f t="shared" si="77"/>
        <v>3</v>
      </c>
      <c r="H72" s="274" t="s">
        <v>174</v>
      </c>
      <c r="I72" s="137" t="s">
        <v>175</v>
      </c>
      <c r="J72" s="138">
        <v>13</v>
      </c>
      <c r="K72" s="138">
        <f>IF(J72&lt;&gt;"",MAX(K$1:K71)+1,"")</f>
        <v>58</v>
      </c>
      <c r="L72" s="281" t="s">
        <v>188</v>
      </c>
      <c r="M72" s="290">
        <v>3</v>
      </c>
      <c r="N72" s="283" t="s">
        <v>75</v>
      </c>
      <c r="O72" s="351"/>
      <c r="P72" s="333" t="str">
        <f t="shared" si="70"/>
        <v/>
      </c>
      <c r="Q72" s="281"/>
      <c r="R72" s="281" t="s">
        <v>72</v>
      </c>
      <c r="S72" s="139"/>
      <c r="U72" s="140">
        <f t="shared" si="78"/>
        <v>3</v>
      </c>
      <c r="V72" s="140">
        <f>IF(N72="Très Satisfaisant",1,IF(N72="Satisfaisant",0.75,IF(N72="Insatisfaisant",0.25,IF(N72="Très Insatisfaisant",0,IF(N72="Non Mesuré","",0)))))</f>
        <v>1</v>
      </c>
      <c r="W72" s="140">
        <f t="shared" si="79"/>
        <v>3</v>
      </c>
      <c r="X72" s="140"/>
      <c r="Y72" s="140">
        <f t="shared" si="80"/>
        <v>0</v>
      </c>
      <c r="Z72" s="140"/>
      <c r="AA72" s="140">
        <f t="shared" si="81"/>
        <v>3</v>
      </c>
      <c r="AB72" s="140"/>
      <c r="AC72" s="141"/>
      <c r="AD72" s="141"/>
      <c r="AE72" s="142" t="str">
        <f t="shared" si="71"/>
        <v/>
      </c>
      <c r="AF72" s="142"/>
      <c r="AG72" s="142" t="str">
        <f t="shared" si="72"/>
        <v/>
      </c>
      <c r="AH72" s="142"/>
      <c r="AI72" s="142" t="str">
        <f t="shared" si="73"/>
        <v/>
      </c>
      <c r="AJ72" s="143"/>
      <c r="AK72" s="144"/>
      <c r="AL72" s="142"/>
      <c r="AM72" s="142" t="str">
        <f t="shared" si="74"/>
        <v/>
      </c>
      <c r="AN72" s="142"/>
      <c r="AO72" s="142" t="str">
        <f t="shared" si="75"/>
        <v/>
      </c>
      <c r="AP72" s="142"/>
      <c r="AQ72" s="142" t="str">
        <f t="shared" si="76"/>
        <v/>
      </c>
      <c r="AR72" s="143"/>
      <c r="AS72" s="144"/>
      <c r="AT72" s="142"/>
      <c r="AU72" s="142">
        <f t="shared" si="82"/>
        <v>3</v>
      </c>
      <c r="AV72" s="142"/>
      <c r="AW72" s="142">
        <f t="shared" si="83"/>
        <v>0</v>
      </c>
      <c r="AX72" s="142"/>
      <c r="AY72" s="142">
        <f t="shared" si="84"/>
        <v>3</v>
      </c>
      <c r="AZ72" s="143"/>
      <c r="BA72" s="144"/>
      <c r="BB72" s="142"/>
      <c r="BC72" s="142" t="str">
        <f t="shared" si="85"/>
        <v/>
      </c>
      <c r="BD72" s="142"/>
      <c r="BE72" s="142" t="str">
        <f t="shared" si="86"/>
        <v/>
      </c>
      <c r="BF72" s="142"/>
      <c r="BG72" s="142" t="str">
        <f t="shared" si="87"/>
        <v/>
      </c>
      <c r="BH72" s="143"/>
      <c r="BI72" s="144"/>
      <c r="BJ72" s="140"/>
      <c r="BK72" s="142" t="str">
        <f t="shared" si="88"/>
        <v/>
      </c>
      <c r="BL72" s="142"/>
      <c r="BM72" s="142" t="str">
        <f t="shared" si="89"/>
        <v/>
      </c>
      <c r="BN72" s="142"/>
      <c r="BO72" s="142" t="str">
        <f t="shared" si="90"/>
        <v/>
      </c>
      <c r="BP72" s="143"/>
      <c r="BQ72" s="144"/>
      <c r="BR72" s="140"/>
      <c r="BS72" s="142">
        <f t="shared" si="54"/>
        <v>3</v>
      </c>
      <c r="BT72" s="142"/>
      <c r="BU72" s="142">
        <f t="shared" si="55"/>
        <v>0</v>
      </c>
      <c r="BV72" s="142"/>
      <c r="BW72" s="142">
        <f t="shared" si="56"/>
        <v>3</v>
      </c>
      <c r="BX72" s="143"/>
      <c r="BY72" s="144"/>
      <c r="BZ72" s="145"/>
      <c r="CA72" s="142" t="str">
        <f t="shared" si="57"/>
        <v/>
      </c>
      <c r="CB72" s="142"/>
      <c r="CC72" s="142" t="str">
        <f t="shared" si="58"/>
        <v/>
      </c>
      <c r="CD72" s="142"/>
      <c r="CE72" s="142" t="str">
        <f t="shared" si="59"/>
        <v/>
      </c>
      <c r="CF72" s="143"/>
      <c r="CI72" s="142" t="str">
        <f t="shared" si="60"/>
        <v/>
      </c>
      <c r="CJ72" s="142"/>
      <c r="CK72" s="142" t="str">
        <f t="shared" si="67"/>
        <v/>
      </c>
      <c r="CL72" s="142"/>
      <c r="CM72" s="142" t="str">
        <f t="shared" si="68"/>
        <v/>
      </c>
      <c r="CN72" s="143"/>
      <c r="EF72" s="146" t="s">
        <v>63</v>
      </c>
      <c r="EG72" s="146" t="str">
        <f t="shared" si="69"/>
        <v xml:space="preserve">
Constat visuel
NR</v>
      </c>
    </row>
    <row r="73" spans="1:139" s="136" customFormat="1" ht="48.75" customHeight="1" x14ac:dyDescent="0.25">
      <c r="A73" s="136">
        <v>32</v>
      </c>
      <c r="B73" s="109" t="s">
        <v>68</v>
      </c>
      <c r="C73" s="407" t="s">
        <v>162</v>
      </c>
      <c r="D73" s="170" t="s">
        <v>182</v>
      </c>
      <c r="E73" s="109"/>
      <c r="F73" s="109">
        <f>VLOOKUP(H73,Feuil1!A$1:B$5,2,0)</f>
        <v>0.25</v>
      </c>
      <c r="G73" s="109">
        <f t="shared" si="77"/>
        <v>3</v>
      </c>
      <c r="H73" s="274" t="s">
        <v>174</v>
      </c>
      <c r="I73" s="137" t="s">
        <v>175</v>
      </c>
      <c r="J73" s="138">
        <v>13</v>
      </c>
      <c r="K73" s="138">
        <f>IF(J73&lt;&gt;"",MAX(K$1:K72)+1,"")</f>
        <v>59</v>
      </c>
      <c r="L73" s="281" t="s">
        <v>189</v>
      </c>
      <c r="M73" s="290">
        <v>3</v>
      </c>
      <c r="N73" s="283" t="s">
        <v>75</v>
      </c>
      <c r="O73" s="351"/>
      <c r="P73" s="333" t="str">
        <f t="shared" si="70"/>
        <v/>
      </c>
      <c r="Q73" s="281" t="s">
        <v>190</v>
      </c>
      <c r="R73" s="281" t="s">
        <v>72</v>
      </c>
      <c r="S73" s="139"/>
      <c r="U73" s="140">
        <f t="shared" si="78"/>
        <v>3</v>
      </c>
      <c r="V73" s="140">
        <f>IF(N73="Très Satisfaisant",1,IF(N73="Satisfaisant",0.75,IF(N73="Insatisfaisant",0.25,IF(N73="Très Insatisfaisant",0,IF(N73="Non Mesuré","",0)))))</f>
        <v>1</v>
      </c>
      <c r="W73" s="140">
        <f t="shared" si="79"/>
        <v>3</v>
      </c>
      <c r="X73" s="140"/>
      <c r="Y73" s="140">
        <f t="shared" si="80"/>
        <v>0</v>
      </c>
      <c r="Z73" s="140"/>
      <c r="AA73" s="140">
        <f t="shared" si="81"/>
        <v>3</v>
      </c>
      <c r="AB73" s="140"/>
      <c r="AC73" s="141"/>
      <c r="AD73" s="141"/>
      <c r="AE73" s="142" t="str">
        <f t="shared" si="71"/>
        <v/>
      </c>
      <c r="AF73" s="142"/>
      <c r="AG73" s="142" t="str">
        <f t="shared" si="72"/>
        <v/>
      </c>
      <c r="AH73" s="142"/>
      <c r="AI73" s="142" t="str">
        <f t="shared" si="73"/>
        <v/>
      </c>
      <c r="AJ73" s="143"/>
      <c r="AK73" s="144"/>
      <c r="AL73" s="142"/>
      <c r="AM73" s="142" t="str">
        <f t="shared" si="74"/>
        <v/>
      </c>
      <c r="AN73" s="142"/>
      <c r="AO73" s="142" t="str">
        <f t="shared" si="75"/>
        <v/>
      </c>
      <c r="AP73" s="142"/>
      <c r="AQ73" s="142" t="str">
        <f t="shared" si="76"/>
        <v/>
      </c>
      <c r="AR73" s="143"/>
      <c r="AS73" s="144"/>
      <c r="AT73" s="142"/>
      <c r="AU73" s="142">
        <f t="shared" si="82"/>
        <v>3</v>
      </c>
      <c r="AV73" s="142"/>
      <c r="AW73" s="142">
        <f t="shared" si="83"/>
        <v>0</v>
      </c>
      <c r="AX73" s="142"/>
      <c r="AY73" s="142">
        <f t="shared" si="84"/>
        <v>3</v>
      </c>
      <c r="AZ73" s="143"/>
      <c r="BA73" s="144"/>
      <c r="BB73" s="142"/>
      <c r="BC73" s="142" t="str">
        <f t="shared" si="85"/>
        <v/>
      </c>
      <c r="BD73" s="142"/>
      <c r="BE73" s="142" t="str">
        <f t="shared" si="86"/>
        <v/>
      </c>
      <c r="BF73" s="142"/>
      <c r="BG73" s="142" t="str">
        <f t="shared" si="87"/>
        <v/>
      </c>
      <c r="BH73" s="143"/>
      <c r="BI73" s="144"/>
      <c r="BJ73" s="140"/>
      <c r="BK73" s="142" t="str">
        <f t="shared" si="88"/>
        <v/>
      </c>
      <c r="BL73" s="142"/>
      <c r="BM73" s="142" t="str">
        <f t="shared" si="89"/>
        <v/>
      </c>
      <c r="BN73" s="142"/>
      <c r="BO73" s="142" t="str">
        <f t="shared" si="90"/>
        <v/>
      </c>
      <c r="BP73" s="143"/>
      <c r="BQ73" s="144"/>
      <c r="BR73" s="140"/>
      <c r="BS73" s="142" t="str">
        <f t="shared" si="54"/>
        <v/>
      </c>
      <c r="BT73" s="142"/>
      <c r="BU73" s="142" t="str">
        <f t="shared" si="55"/>
        <v/>
      </c>
      <c r="BV73" s="142"/>
      <c r="BW73" s="142" t="str">
        <f t="shared" si="56"/>
        <v/>
      </c>
      <c r="BX73" s="143"/>
      <c r="BY73" s="144"/>
      <c r="BZ73" s="145"/>
      <c r="CA73" s="142">
        <f t="shared" si="57"/>
        <v>3</v>
      </c>
      <c r="CB73" s="142"/>
      <c r="CC73" s="142">
        <f t="shared" si="58"/>
        <v>0</v>
      </c>
      <c r="CD73" s="142"/>
      <c r="CE73" s="142">
        <f t="shared" si="59"/>
        <v>3</v>
      </c>
      <c r="CF73" s="143"/>
      <c r="CI73" s="142" t="str">
        <f t="shared" si="60"/>
        <v/>
      </c>
      <c r="CJ73" s="142"/>
      <c r="CK73" s="142" t="str">
        <f t="shared" si="67"/>
        <v/>
      </c>
      <c r="CL73" s="142"/>
      <c r="CM73" s="142" t="str">
        <f t="shared" si="68"/>
        <v/>
      </c>
      <c r="CN73" s="143"/>
      <c r="EF73" s="146" t="s">
        <v>63</v>
      </c>
      <c r="EG73" s="146" t="str">
        <f t="shared" si="69"/>
        <v>Par enseigne, on entend à minima le nom de l'établissement sur l'établissement. Ce n'est pas obligatoirement sur la façade de l'hôtel. Si plusieurs enseignes, mesure sur l'ensemble.
Constat visuel
R</v>
      </c>
    </row>
    <row r="74" spans="1:139" s="136" customFormat="1" ht="22.5" customHeight="1" x14ac:dyDescent="0.25">
      <c r="B74" s="109" t="s">
        <v>58</v>
      </c>
      <c r="C74" s="407" t="s">
        <v>162</v>
      </c>
      <c r="D74" s="170" t="s">
        <v>182</v>
      </c>
      <c r="E74" s="109"/>
      <c r="F74" s="109">
        <f>VLOOKUP(H74,Feuil1!A$1:B$5,2,0)</f>
        <v>0.2</v>
      </c>
      <c r="G74" s="109">
        <f t="shared" si="77"/>
        <v>5</v>
      </c>
      <c r="H74" s="274" t="s">
        <v>168</v>
      </c>
      <c r="I74" s="137" t="s">
        <v>191</v>
      </c>
      <c r="J74" s="138">
        <v>14</v>
      </c>
      <c r="K74" s="138">
        <f>IF(J74&lt;&gt;"",MAX(K$1:K73)+1,"")</f>
        <v>60</v>
      </c>
      <c r="L74" s="281" t="s">
        <v>192</v>
      </c>
      <c r="M74" s="290">
        <v>1</v>
      </c>
      <c r="N74" s="283" t="s">
        <v>0</v>
      </c>
      <c r="O74" s="351"/>
      <c r="P74" s="333" t="str">
        <f t="shared" si="70"/>
        <v/>
      </c>
      <c r="Q74" s="281"/>
      <c r="R74" s="281" t="s">
        <v>72</v>
      </c>
      <c r="S74" s="139"/>
      <c r="U74" s="140">
        <f t="shared" si="78"/>
        <v>1</v>
      </c>
      <c r="V74" s="140">
        <f>IF(N74="OUI",1,IF(N74="NON",0,IF(N74="Non Mesuré","",0)))</f>
        <v>1</v>
      </c>
      <c r="W74" s="140">
        <f t="shared" si="79"/>
        <v>1</v>
      </c>
      <c r="X74" s="140"/>
      <c r="Y74" s="140">
        <f t="shared" si="80"/>
        <v>0</v>
      </c>
      <c r="Z74" s="140"/>
      <c r="AA74" s="140">
        <f t="shared" si="81"/>
        <v>1</v>
      </c>
      <c r="AB74" s="140"/>
      <c r="AC74" s="141"/>
      <c r="AD74" s="141"/>
      <c r="AE74" s="142" t="str">
        <f t="shared" si="71"/>
        <v/>
      </c>
      <c r="AF74" s="142"/>
      <c r="AG74" s="142" t="str">
        <f t="shared" si="72"/>
        <v/>
      </c>
      <c r="AH74" s="142"/>
      <c r="AI74" s="142" t="str">
        <f t="shared" si="73"/>
        <v/>
      </c>
      <c r="AJ74" s="143"/>
      <c r="AK74" s="144"/>
      <c r="AL74" s="142"/>
      <c r="AM74" s="142" t="str">
        <f t="shared" si="74"/>
        <v/>
      </c>
      <c r="AN74" s="142"/>
      <c r="AO74" s="142" t="str">
        <f t="shared" si="75"/>
        <v/>
      </c>
      <c r="AP74" s="142"/>
      <c r="AQ74" s="142" t="str">
        <f t="shared" si="76"/>
        <v/>
      </c>
      <c r="AR74" s="143"/>
      <c r="AS74" s="144"/>
      <c r="AT74" s="142"/>
      <c r="AU74" s="142" t="str">
        <f t="shared" si="82"/>
        <v/>
      </c>
      <c r="AV74" s="142"/>
      <c r="AW74" s="142" t="str">
        <f t="shared" si="83"/>
        <v/>
      </c>
      <c r="AX74" s="142"/>
      <c r="AY74" s="142" t="str">
        <f t="shared" si="84"/>
        <v/>
      </c>
      <c r="AZ74" s="143"/>
      <c r="BA74" s="144"/>
      <c r="BB74" s="142"/>
      <c r="BC74" s="142" t="str">
        <f t="shared" si="85"/>
        <v/>
      </c>
      <c r="BD74" s="142"/>
      <c r="BE74" s="142" t="str">
        <f t="shared" si="86"/>
        <v/>
      </c>
      <c r="BF74" s="142"/>
      <c r="BG74" s="142" t="str">
        <f t="shared" si="87"/>
        <v/>
      </c>
      <c r="BH74" s="143"/>
      <c r="BI74" s="144"/>
      <c r="BJ74" s="140"/>
      <c r="BK74" s="142">
        <f t="shared" si="88"/>
        <v>1</v>
      </c>
      <c r="BL74" s="142"/>
      <c r="BM74" s="142">
        <f t="shared" si="89"/>
        <v>0</v>
      </c>
      <c r="BN74" s="142"/>
      <c r="BO74" s="142">
        <f t="shared" si="90"/>
        <v>1</v>
      </c>
      <c r="BP74" s="143"/>
      <c r="BQ74" s="144"/>
      <c r="BR74" s="140"/>
      <c r="BS74" s="142" t="str">
        <f t="shared" si="54"/>
        <v/>
      </c>
      <c r="BT74" s="142"/>
      <c r="BU74" s="142" t="str">
        <f t="shared" si="55"/>
        <v/>
      </c>
      <c r="BV74" s="142"/>
      <c r="BW74" s="142" t="str">
        <f t="shared" si="56"/>
        <v/>
      </c>
      <c r="BX74" s="143"/>
      <c r="BY74" s="144"/>
      <c r="BZ74" s="145"/>
      <c r="CA74" s="142" t="str">
        <f t="shared" si="57"/>
        <v/>
      </c>
      <c r="CB74" s="142"/>
      <c r="CC74" s="142" t="str">
        <f t="shared" si="58"/>
        <v/>
      </c>
      <c r="CD74" s="142"/>
      <c r="CE74" s="142" t="str">
        <f t="shared" si="59"/>
        <v/>
      </c>
      <c r="CF74" s="143"/>
      <c r="CI74" s="142" t="str">
        <f t="shared" si="60"/>
        <v/>
      </c>
      <c r="CJ74" s="142"/>
      <c r="CK74" s="142" t="str">
        <f t="shared" si="67"/>
        <v/>
      </c>
      <c r="CL74" s="142"/>
      <c r="CM74" s="142" t="str">
        <f t="shared" si="68"/>
        <v/>
      </c>
      <c r="CN74" s="143"/>
      <c r="EF74" s="146" t="s">
        <v>63</v>
      </c>
      <c r="EG74" s="146" t="str">
        <f t="shared" si="69"/>
        <v xml:space="preserve">
Constat visuel
NR</v>
      </c>
    </row>
    <row r="75" spans="1:139" s="313" customFormat="1" ht="36" customHeight="1" x14ac:dyDescent="0.25">
      <c r="B75" s="314" t="s">
        <v>58</v>
      </c>
      <c r="C75" s="407" t="s">
        <v>162</v>
      </c>
      <c r="D75" s="170" t="s">
        <v>182</v>
      </c>
      <c r="E75" s="109"/>
      <c r="F75" s="109">
        <f>VLOOKUP(H75,Feuil1!A$1:B$5,2,0)</f>
        <v>0.2</v>
      </c>
      <c r="G75" s="109">
        <f t="shared" si="77"/>
        <v>5</v>
      </c>
      <c r="H75" s="274" t="s">
        <v>168</v>
      </c>
      <c r="I75" s="137" t="s">
        <v>191</v>
      </c>
      <c r="J75" s="138">
        <v>14</v>
      </c>
      <c r="K75" s="138">
        <f>IF(J75&lt;&gt;"",MAX(K$1:K74)+1,"")</f>
        <v>61</v>
      </c>
      <c r="L75" s="334" t="s">
        <v>193</v>
      </c>
      <c r="M75" s="335">
        <v>1</v>
      </c>
      <c r="N75" s="336" t="s">
        <v>0</v>
      </c>
      <c r="O75" s="352"/>
      <c r="P75" s="337" t="str">
        <f t="shared" si="70"/>
        <v>oui</v>
      </c>
      <c r="Q75" s="334" t="s">
        <v>194</v>
      </c>
      <c r="R75" s="334" t="s">
        <v>72</v>
      </c>
      <c r="S75" s="139"/>
      <c r="T75" s="136"/>
      <c r="U75" s="140">
        <f t="shared" si="78"/>
        <v>1</v>
      </c>
      <c r="V75" s="140">
        <f>IF(N75="OUI",1,IF(N75="NON",0,IF(N75="Non Mesuré","",0)))</f>
        <v>1</v>
      </c>
      <c r="W75" s="140">
        <f t="shared" si="79"/>
        <v>1</v>
      </c>
      <c r="X75" s="140"/>
      <c r="Y75" s="140">
        <f t="shared" si="80"/>
        <v>0</v>
      </c>
      <c r="Z75" s="140"/>
      <c r="AA75" s="140">
        <f t="shared" si="81"/>
        <v>1</v>
      </c>
      <c r="AB75" s="115"/>
      <c r="AC75" s="181"/>
      <c r="AD75" s="181"/>
      <c r="AE75" s="142" t="str">
        <f t="shared" si="71"/>
        <v/>
      </c>
      <c r="AF75" s="142"/>
      <c r="AG75" s="142" t="str">
        <f t="shared" si="72"/>
        <v/>
      </c>
      <c r="AH75" s="142"/>
      <c r="AI75" s="142" t="str">
        <f t="shared" si="73"/>
        <v/>
      </c>
      <c r="AJ75" s="143"/>
      <c r="AK75" s="144"/>
      <c r="AL75" s="142"/>
      <c r="AM75" s="142" t="str">
        <f t="shared" si="74"/>
        <v/>
      </c>
      <c r="AN75" s="142"/>
      <c r="AO75" s="142" t="str">
        <f t="shared" si="75"/>
        <v/>
      </c>
      <c r="AP75" s="142"/>
      <c r="AQ75" s="142" t="str">
        <f t="shared" si="76"/>
        <v/>
      </c>
      <c r="AR75" s="143"/>
      <c r="AS75" s="144"/>
      <c r="AT75" s="142"/>
      <c r="AU75" s="142" t="str">
        <f t="shared" si="82"/>
        <v/>
      </c>
      <c r="AV75" s="142"/>
      <c r="AW75" s="142" t="str">
        <f t="shared" si="83"/>
        <v/>
      </c>
      <c r="AX75" s="142"/>
      <c r="AY75" s="142" t="str">
        <f t="shared" si="84"/>
        <v/>
      </c>
      <c r="AZ75" s="143"/>
      <c r="BA75" s="144"/>
      <c r="BB75" s="142"/>
      <c r="BC75" s="142" t="str">
        <f t="shared" si="85"/>
        <v/>
      </c>
      <c r="BD75" s="142"/>
      <c r="BE75" s="142" t="str">
        <f t="shared" si="86"/>
        <v/>
      </c>
      <c r="BF75" s="142"/>
      <c r="BG75" s="142" t="str">
        <f t="shared" si="87"/>
        <v/>
      </c>
      <c r="BH75" s="143"/>
      <c r="BI75" s="144"/>
      <c r="BJ75" s="140"/>
      <c r="BK75" s="142">
        <f t="shared" si="88"/>
        <v>1</v>
      </c>
      <c r="BL75" s="142"/>
      <c r="BM75" s="142">
        <f t="shared" si="89"/>
        <v>0</v>
      </c>
      <c r="BN75" s="142"/>
      <c r="BO75" s="142">
        <f t="shared" si="90"/>
        <v>1</v>
      </c>
      <c r="BP75" s="143"/>
      <c r="BQ75" s="144"/>
      <c r="BR75" s="140"/>
      <c r="BS75" s="142" t="str">
        <f t="shared" si="54"/>
        <v/>
      </c>
      <c r="BT75" s="142"/>
      <c r="BU75" s="142" t="str">
        <f t="shared" si="55"/>
        <v/>
      </c>
      <c r="BV75" s="142"/>
      <c r="BW75" s="142" t="str">
        <f t="shared" si="56"/>
        <v/>
      </c>
      <c r="BX75" s="143"/>
      <c r="BY75" s="144"/>
      <c r="BZ75" s="145"/>
      <c r="CA75" s="142" t="str">
        <f t="shared" si="57"/>
        <v/>
      </c>
      <c r="CB75" s="142"/>
      <c r="CC75" s="142" t="str">
        <f t="shared" si="58"/>
        <v/>
      </c>
      <c r="CD75" s="142"/>
      <c r="CE75" s="142" t="str">
        <f t="shared" si="59"/>
        <v/>
      </c>
      <c r="CF75" s="143"/>
      <c r="CG75" s="136"/>
      <c r="CH75" s="136"/>
      <c r="CI75" s="142" t="str">
        <f t="shared" si="60"/>
        <v/>
      </c>
      <c r="CJ75" s="142"/>
      <c r="CK75" s="142" t="str">
        <f t="shared" si="67"/>
        <v/>
      </c>
      <c r="CL75" s="142"/>
      <c r="CM75" s="142" t="str">
        <f t="shared" si="68"/>
        <v/>
      </c>
      <c r="CN75" s="143"/>
      <c r="CO75" s="136"/>
      <c r="CP75" s="136"/>
      <c r="CQ75" s="136"/>
      <c r="CR75" s="136"/>
      <c r="CS75" s="136"/>
      <c r="CT75" s="136"/>
      <c r="CU75" s="136"/>
      <c r="CV75" s="136"/>
      <c r="CW75" s="136"/>
      <c r="CX75" s="136"/>
      <c r="CY75" s="136"/>
      <c r="CZ75" s="136"/>
      <c r="DA75" s="136"/>
      <c r="DB75" s="136"/>
      <c r="DC75" s="136"/>
      <c r="DD75" s="136"/>
      <c r="DE75" s="136"/>
      <c r="DF75" s="136"/>
      <c r="DG75" s="136"/>
      <c r="DH75" s="136"/>
      <c r="DI75" s="136"/>
      <c r="DJ75" s="136"/>
      <c r="DK75" s="136"/>
      <c r="DL75" s="136"/>
      <c r="DM75" s="136"/>
      <c r="DN75" s="136"/>
      <c r="DO75" s="136"/>
      <c r="DP75" s="136"/>
      <c r="DQ75" s="136"/>
      <c r="DR75" s="136"/>
      <c r="DS75" s="136"/>
      <c r="DT75" s="136"/>
      <c r="DU75" s="136"/>
      <c r="DV75" s="136"/>
      <c r="DW75" s="136"/>
      <c r="DX75" s="136"/>
      <c r="DY75" s="136"/>
      <c r="DZ75" s="136"/>
      <c r="EA75" s="136"/>
      <c r="EB75" s="136"/>
      <c r="EC75" s="136"/>
      <c r="ED75" s="136"/>
      <c r="EE75" s="136"/>
      <c r="EF75" s="146" t="s">
        <v>63</v>
      </c>
      <c r="EG75" s="146" t="str">
        <f t="shared" si="69"/>
        <v>Pas de NM possible sauf si bâtiment classé.
Constat visuel
NR</v>
      </c>
      <c r="EH75" s="136"/>
      <c r="EI75" s="136"/>
    </row>
    <row r="76" spans="1:139" s="166" customFormat="1" ht="27.75" customHeight="1" x14ac:dyDescent="0.25">
      <c r="B76" s="114"/>
      <c r="C76" s="407" t="s">
        <v>162</v>
      </c>
      <c r="D76" s="114"/>
      <c r="E76" s="114"/>
      <c r="F76" s="109" t="e">
        <f>VLOOKUP(H76,Feuil1!A$1:B$5,2,0)</f>
        <v>#N/A</v>
      </c>
      <c r="G76" s="107"/>
      <c r="H76" s="273"/>
      <c r="I76" s="167"/>
      <c r="J76" s="168"/>
      <c r="K76" s="169" t="str">
        <f>IF(J76&lt;&gt;"",MAX(K$1:K75)+1,"")</f>
        <v/>
      </c>
      <c r="L76" s="170" t="s">
        <v>820</v>
      </c>
      <c r="M76" s="171"/>
      <c r="N76" s="267"/>
      <c r="O76" s="440"/>
      <c r="P76" s="325" t="str">
        <f t="shared" ref="P76:P85" si="91">IF(ISERROR(SEARCH("Pas de NM possible",Q76)),"","oui")</f>
        <v/>
      </c>
      <c r="Q76" s="168"/>
      <c r="R76" s="172"/>
      <c r="S76" s="173"/>
      <c r="T76" s="150"/>
      <c r="U76" s="150"/>
      <c r="V76" s="150"/>
      <c r="W76" s="150"/>
      <c r="X76" s="114"/>
      <c r="Y76" s="150"/>
      <c r="Z76" s="150"/>
      <c r="AA76" s="150"/>
      <c r="AB76" s="150"/>
      <c r="AC76" s="176"/>
      <c r="AD76" s="156"/>
      <c r="AE76" s="142" t="str">
        <f t="shared" si="71"/>
        <v/>
      </c>
      <c r="AF76" s="142"/>
      <c r="AG76" s="142" t="str">
        <f t="shared" si="72"/>
        <v/>
      </c>
      <c r="AH76" s="142"/>
      <c r="AI76" s="142" t="str">
        <f t="shared" si="73"/>
        <v/>
      </c>
      <c r="AJ76" s="143"/>
      <c r="AK76" s="155"/>
      <c r="AL76" s="153"/>
      <c r="AM76" s="142" t="str">
        <f t="shared" si="74"/>
        <v/>
      </c>
      <c r="AN76" s="142"/>
      <c r="AO76" s="142" t="str">
        <f t="shared" si="75"/>
        <v/>
      </c>
      <c r="AP76" s="142"/>
      <c r="AQ76" s="142" t="str">
        <f t="shared" si="76"/>
        <v/>
      </c>
      <c r="AR76" s="143"/>
      <c r="AS76" s="155"/>
      <c r="AT76" s="153"/>
      <c r="AU76" s="142" t="str">
        <f t="shared" si="82"/>
        <v/>
      </c>
      <c r="AV76" s="142"/>
      <c r="AW76" s="142" t="str">
        <f t="shared" si="83"/>
        <v/>
      </c>
      <c r="AX76" s="142"/>
      <c r="AY76" s="142" t="str">
        <f t="shared" si="84"/>
        <v/>
      </c>
      <c r="AZ76" s="143"/>
      <c r="BA76" s="155"/>
      <c r="BB76" s="153"/>
      <c r="BC76" s="153"/>
      <c r="BD76" s="153"/>
      <c r="BE76" s="153"/>
      <c r="BF76" s="153"/>
      <c r="BG76" s="153"/>
      <c r="BH76" s="154"/>
      <c r="BI76" s="155"/>
      <c r="BJ76" s="150"/>
      <c r="BK76" s="153"/>
      <c r="BL76" s="153"/>
      <c r="BM76" s="153"/>
      <c r="BN76" s="153"/>
      <c r="BO76" s="153"/>
      <c r="BP76" s="154"/>
      <c r="BQ76" s="155"/>
      <c r="BR76" s="150"/>
      <c r="BS76" s="153" t="str">
        <f t="shared" ref="BS76:BS85" si="92">IF(A76=31,W76,"")</f>
        <v/>
      </c>
      <c r="BT76" s="153"/>
      <c r="BU76" s="153" t="str">
        <f t="shared" ref="BU76:BU85" si="93">IF(A76=31,Y76,"")</f>
        <v/>
      </c>
      <c r="BV76" s="153"/>
      <c r="BW76" s="153" t="str">
        <f t="shared" ref="BW76:BW85" si="94">IF(A76=31,AA76,"")</f>
        <v/>
      </c>
      <c r="BX76" s="154"/>
      <c r="BY76" s="155"/>
      <c r="BZ76" s="156"/>
      <c r="CA76" s="153" t="str">
        <f t="shared" ref="CA76:CA85" si="95">IF(A76=32,W76,"")</f>
        <v/>
      </c>
      <c r="CB76" s="153"/>
      <c r="CC76" s="153" t="str">
        <f t="shared" ref="CC76:CC85" si="96">IF(A76=32,Y76,"")</f>
        <v/>
      </c>
      <c r="CD76" s="153"/>
      <c r="CE76" s="153" t="str">
        <f t="shared" ref="CE76:CE85" si="97">IF(A76=32,AA76,"")</f>
        <v/>
      </c>
      <c r="CF76" s="154"/>
      <c r="CG76" s="157"/>
      <c r="CH76" s="157"/>
      <c r="CI76" s="153" t="str">
        <f t="shared" ref="CI76:CI85" si="98">IF(A76=33,W76,"")</f>
        <v/>
      </c>
      <c r="CJ76" s="153"/>
      <c r="CK76" s="153" t="str">
        <f t="shared" ref="CK76:CK85" si="99">IF(A76=33,Y76,"")</f>
        <v/>
      </c>
      <c r="CL76" s="153"/>
      <c r="CM76" s="153" t="str">
        <f t="shared" ref="CM76:CM85" si="100">IF(A76=33,AA76,"")</f>
        <v/>
      </c>
      <c r="CN76" s="154"/>
      <c r="CO76" s="157"/>
      <c r="EF76" s="146" t="s">
        <v>63</v>
      </c>
      <c r="EG76" s="146" t="str">
        <f t="shared" ref="EG76:EG85" si="101">CONCATENATE(Q76,EF76,R76,EF76,B76)</f>
        <v xml:space="preserve">
</v>
      </c>
    </row>
    <row r="77" spans="1:139" s="136" customFormat="1" ht="48.75" customHeight="1" x14ac:dyDescent="0.25">
      <c r="B77" s="109" t="s">
        <v>58</v>
      </c>
      <c r="C77" s="407" t="s">
        <v>162</v>
      </c>
      <c r="D77" s="170" t="s">
        <v>820</v>
      </c>
      <c r="E77" s="114"/>
      <c r="F77" s="109">
        <f>VLOOKUP(H77,Feuil1!A$1:B$5,2,0)</f>
        <v>0.2</v>
      </c>
      <c r="G77" s="109">
        <f t="shared" ref="G77:G85" si="102">IF(H77="Information et Communication",1,IF(H77="Savoir-faire Savoir-être",2,IF(H77="Confort et hygiène",3,IF(H77="Qualité de la prestation",5,IF(H77="Développement Durable",4)))))</f>
        <v>5</v>
      </c>
      <c r="H77" s="274" t="s">
        <v>168</v>
      </c>
      <c r="I77" s="137" t="s">
        <v>169</v>
      </c>
      <c r="J77" s="138">
        <v>12</v>
      </c>
      <c r="K77" s="138">
        <f>IF(J77&lt;&gt;"",MAX(K$1:K76)+1,"")</f>
        <v>62</v>
      </c>
      <c r="L77" s="329" t="s">
        <v>170</v>
      </c>
      <c r="M77" s="330">
        <v>3</v>
      </c>
      <c r="N77" s="331" t="s">
        <v>0</v>
      </c>
      <c r="O77" s="439"/>
      <c r="P77" s="332" t="str">
        <f t="shared" si="91"/>
        <v>oui</v>
      </c>
      <c r="Q77" s="329" t="s">
        <v>171</v>
      </c>
      <c r="R77" s="329" t="s">
        <v>72</v>
      </c>
      <c r="S77" s="139"/>
      <c r="U77" s="140">
        <f t="shared" ref="U77:U85" si="103">M77</f>
        <v>3</v>
      </c>
      <c r="V77" s="140">
        <f>IF(N77="OUI",1,IF(N77="NON",0,IF(N77="Non Mesuré","",0)))</f>
        <v>1</v>
      </c>
      <c r="W77" s="140">
        <f t="shared" ref="W77:W85" si="104">IF(N77&lt;&gt;"Non Mesuré",U77*V77,"")</f>
        <v>3</v>
      </c>
      <c r="X77" s="140"/>
      <c r="Y77" s="140">
        <f t="shared" ref="Y77:Y85" si="105">IF(N77="Non Mesuré",U77,0)</f>
        <v>0</v>
      </c>
      <c r="Z77" s="140"/>
      <c r="AA77" s="140">
        <f t="shared" ref="AA77:AA85" si="106">U77-Y77</f>
        <v>3</v>
      </c>
      <c r="AB77" s="177"/>
      <c r="AC77" s="178"/>
      <c r="AD77" s="178"/>
      <c r="AE77" s="142" t="str">
        <f t="shared" si="71"/>
        <v/>
      </c>
      <c r="AF77" s="142"/>
      <c r="AG77" s="142" t="str">
        <f t="shared" si="72"/>
        <v/>
      </c>
      <c r="AH77" s="142"/>
      <c r="AI77" s="142" t="str">
        <f t="shared" si="73"/>
        <v/>
      </c>
      <c r="AJ77" s="143"/>
      <c r="AK77" s="144"/>
      <c r="AL77" s="142"/>
      <c r="AM77" s="142" t="str">
        <f t="shared" si="74"/>
        <v/>
      </c>
      <c r="AN77" s="142"/>
      <c r="AO77" s="142" t="str">
        <f t="shared" si="75"/>
        <v/>
      </c>
      <c r="AP77" s="142"/>
      <c r="AQ77" s="142" t="str">
        <f t="shared" si="76"/>
        <v/>
      </c>
      <c r="AR77" s="143"/>
      <c r="AS77" s="144"/>
      <c r="AT77" s="142"/>
      <c r="AU77" s="142" t="str">
        <f t="shared" si="82"/>
        <v/>
      </c>
      <c r="AV77" s="142"/>
      <c r="AW77" s="142" t="str">
        <f t="shared" si="83"/>
        <v/>
      </c>
      <c r="AX77" s="142"/>
      <c r="AY77" s="142" t="str">
        <f t="shared" si="84"/>
        <v/>
      </c>
      <c r="AZ77" s="143"/>
      <c r="BA77" s="144"/>
      <c r="BB77" s="142"/>
      <c r="BC77" s="142" t="str">
        <f t="shared" ref="BC77:BC85" si="107">IF(G77=4,W77,"")</f>
        <v/>
      </c>
      <c r="BD77" s="142"/>
      <c r="BE77" s="142" t="str">
        <f t="shared" ref="BE77:BE85" si="108">IF(G77=4,Y77,"")</f>
        <v/>
      </c>
      <c r="BF77" s="142"/>
      <c r="BG77" s="142" t="str">
        <f t="shared" ref="BG77:BG85" si="109">IF(G77=4,AA77,"")</f>
        <v/>
      </c>
      <c r="BH77" s="143"/>
      <c r="BI77" s="144"/>
      <c r="BJ77" s="140"/>
      <c r="BK77" s="142">
        <f t="shared" ref="BK77:BK85" si="110">IF(G77=5,W77,"")</f>
        <v>3</v>
      </c>
      <c r="BL77" s="142"/>
      <c r="BM77" s="142">
        <f t="shared" ref="BM77:BM85" si="111">IF(G77=5,Y77,"")</f>
        <v>0</v>
      </c>
      <c r="BN77" s="142"/>
      <c r="BO77" s="142">
        <f t="shared" ref="BO77:BO85" si="112">IF(G77=5,AA77,"")</f>
        <v>3</v>
      </c>
      <c r="BP77" s="143"/>
      <c r="BQ77" s="144"/>
      <c r="BR77" s="140"/>
      <c r="BS77" s="142" t="str">
        <f t="shared" si="92"/>
        <v/>
      </c>
      <c r="BT77" s="142"/>
      <c r="BU77" s="142" t="str">
        <f t="shared" si="93"/>
        <v/>
      </c>
      <c r="BV77" s="142"/>
      <c r="BW77" s="142" t="str">
        <f t="shared" si="94"/>
        <v/>
      </c>
      <c r="BX77" s="143"/>
      <c r="BY77" s="144"/>
      <c r="BZ77" s="145"/>
      <c r="CA77" s="142" t="str">
        <f t="shared" si="95"/>
        <v/>
      </c>
      <c r="CB77" s="142"/>
      <c r="CC77" s="142" t="str">
        <f t="shared" si="96"/>
        <v/>
      </c>
      <c r="CD77" s="142"/>
      <c r="CE77" s="142" t="str">
        <f t="shared" si="97"/>
        <v/>
      </c>
      <c r="CF77" s="143"/>
      <c r="CI77" s="142" t="str">
        <f t="shared" si="98"/>
        <v/>
      </c>
      <c r="CJ77" s="142"/>
      <c r="CK77" s="142" t="str">
        <f t="shared" si="99"/>
        <v/>
      </c>
      <c r="CL77" s="142"/>
      <c r="CM77" s="142" t="str">
        <f t="shared" si="100"/>
        <v/>
      </c>
      <c r="CN77" s="143"/>
      <c r="EF77" s="146" t="s">
        <v>63</v>
      </c>
      <c r="EG77" s="146" t="str">
        <f t="shared" si="101"/>
        <v>Pas de NM possible. Si absence de parking privé, présence d'une information sur les solutions de stationnement public à proximité. Parking non couvert validé, pas d'exigence sur le nombre minimum de places.
Constat visuel
NR</v>
      </c>
    </row>
    <row r="78" spans="1:139" s="136" customFormat="1" ht="48.75" customHeight="1" x14ac:dyDescent="0.25">
      <c r="B78" s="109" t="s">
        <v>58</v>
      </c>
      <c r="C78" s="407" t="s">
        <v>162</v>
      </c>
      <c r="D78" s="170" t="s">
        <v>820</v>
      </c>
      <c r="E78" s="114"/>
      <c r="F78" s="109">
        <f>VLOOKUP(H78,Feuil1!A$1:B$5,2,0)</f>
        <v>0.2</v>
      </c>
      <c r="G78" s="109">
        <f t="shared" si="102"/>
        <v>5</v>
      </c>
      <c r="H78" s="274" t="s">
        <v>168</v>
      </c>
      <c r="I78" s="137" t="s">
        <v>169</v>
      </c>
      <c r="J78" s="138">
        <v>12</v>
      </c>
      <c r="K78" s="138">
        <f>IF(J78&lt;&gt;"",MAX(K$1:K77)+1,"")</f>
        <v>63</v>
      </c>
      <c r="L78" s="281" t="s">
        <v>172</v>
      </c>
      <c r="M78" s="290">
        <v>1</v>
      </c>
      <c r="N78" s="283" t="s">
        <v>0</v>
      </c>
      <c r="O78" s="351"/>
      <c r="P78" s="333" t="str">
        <f t="shared" si="91"/>
        <v/>
      </c>
      <c r="Q78" s="281" t="s">
        <v>173</v>
      </c>
      <c r="R78" s="281" t="s">
        <v>72</v>
      </c>
      <c r="S78" s="139"/>
      <c r="U78" s="140">
        <f t="shared" si="103"/>
        <v>1</v>
      </c>
      <c r="V78" s="140">
        <f>IF(N78="OUI",1,IF(N78="NON",0,IF(N78="Non Mesuré","",0)))</f>
        <v>1</v>
      </c>
      <c r="W78" s="140">
        <f t="shared" si="104"/>
        <v>1</v>
      </c>
      <c r="X78" s="140"/>
      <c r="Y78" s="140">
        <f t="shared" si="105"/>
        <v>0</v>
      </c>
      <c r="Z78" s="140"/>
      <c r="AA78" s="140">
        <f t="shared" si="106"/>
        <v>1</v>
      </c>
      <c r="AB78" s="140"/>
      <c r="AC78" s="145"/>
      <c r="AD78" s="145"/>
      <c r="AE78" s="142" t="str">
        <f t="shared" si="71"/>
        <v/>
      </c>
      <c r="AF78" s="142"/>
      <c r="AG78" s="142" t="str">
        <f t="shared" si="72"/>
        <v/>
      </c>
      <c r="AH78" s="142"/>
      <c r="AI78" s="142" t="str">
        <f t="shared" si="73"/>
        <v/>
      </c>
      <c r="AJ78" s="143"/>
      <c r="AK78" s="144"/>
      <c r="AL78" s="142"/>
      <c r="AM78" s="142" t="str">
        <f t="shared" si="74"/>
        <v/>
      </c>
      <c r="AN78" s="142"/>
      <c r="AO78" s="142" t="str">
        <f t="shared" si="75"/>
        <v/>
      </c>
      <c r="AP78" s="142"/>
      <c r="AQ78" s="142" t="str">
        <f t="shared" si="76"/>
        <v/>
      </c>
      <c r="AR78" s="143"/>
      <c r="AS78" s="144"/>
      <c r="AT78" s="142"/>
      <c r="AU78" s="142" t="str">
        <f t="shared" si="82"/>
        <v/>
      </c>
      <c r="AV78" s="142"/>
      <c r="AW78" s="142" t="str">
        <f t="shared" si="83"/>
        <v/>
      </c>
      <c r="AX78" s="142"/>
      <c r="AY78" s="142" t="str">
        <f t="shared" si="84"/>
        <v/>
      </c>
      <c r="AZ78" s="143"/>
      <c r="BA78" s="144"/>
      <c r="BB78" s="142"/>
      <c r="BC78" s="142" t="str">
        <f t="shared" si="107"/>
        <v/>
      </c>
      <c r="BD78" s="142"/>
      <c r="BE78" s="142" t="str">
        <f t="shared" si="108"/>
        <v/>
      </c>
      <c r="BF78" s="142"/>
      <c r="BG78" s="142" t="str">
        <f t="shared" si="109"/>
        <v/>
      </c>
      <c r="BH78" s="143"/>
      <c r="BI78" s="144"/>
      <c r="BJ78" s="140"/>
      <c r="BK78" s="142">
        <f t="shared" si="110"/>
        <v>1</v>
      </c>
      <c r="BL78" s="142"/>
      <c r="BM78" s="142">
        <f t="shared" si="111"/>
        <v>0</v>
      </c>
      <c r="BN78" s="142"/>
      <c r="BO78" s="142">
        <f t="shared" si="112"/>
        <v>1</v>
      </c>
      <c r="BP78" s="143"/>
      <c r="BQ78" s="144"/>
      <c r="BR78" s="140"/>
      <c r="BS78" s="142" t="str">
        <f t="shared" si="92"/>
        <v/>
      </c>
      <c r="BT78" s="142"/>
      <c r="BU78" s="142" t="str">
        <f t="shared" si="93"/>
        <v/>
      </c>
      <c r="BV78" s="142"/>
      <c r="BW78" s="142" t="str">
        <f t="shared" si="94"/>
        <v/>
      </c>
      <c r="BX78" s="143"/>
      <c r="BY78" s="144"/>
      <c r="BZ78" s="145"/>
      <c r="CA78" s="142" t="str">
        <f t="shared" si="95"/>
        <v/>
      </c>
      <c r="CB78" s="142"/>
      <c r="CC78" s="142" t="str">
        <f t="shared" si="96"/>
        <v/>
      </c>
      <c r="CD78" s="142"/>
      <c r="CE78" s="142" t="str">
        <f t="shared" si="97"/>
        <v/>
      </c>
      <c r="CF78" s="143"/>
      <c r="CI78" s="142" t="str">
        <f t="shared" si="98"/>
        <v/>
      </c>
      <c r="CJ78" s="142"/>
      <c r="CK78" s="142" t="str">
        <f t="shared" si="99"/>
        <v/>
      </c>
      <c r="CL78" s="142"/>
      <c r="CM78" s="142" t="str">
        <f t="shared" si="100"/>
        <v/>
      </c>
      <c r="CN78" s="143"/>
      <c r="EF78" s="146" t="s">
        <v>63</v>
      </c>
      <c r="EG78" s="146" t="str">
        <f t="shared" si="101"/>
        <v>NM si implantation en centre ville. Présence  d'un garage ou local pour les vélos ou motos, présence d'un système d'attaches pour les vélos, espace suffisant pour le stationnement des autocars.
Constat visuel
NR</v>
      </c>
    </row>
    <row r="79" spans="1:139" s="136" customFormat="1" ht="34.5" customHeight="1" x14ac:dyDescent="0.25">
      <c r="A79" s="136">
        <v>31</v>
      </c>
      <c r="B79" s="109" t="s">
        <v>58</v>
      </c>
      <c r="C79" s="407" t="s">
        <v>162</v>
      </c>
      <c r="D79" s="170" t="s">
        <v>820</v>
      </c>
      <c r="E79" s="114"/>
      <c r="F79" s="109">
        <f>VLOOKUP(H79,Feuil1!A$1:B$5,2,0)</f>
        <v>0.25</v>
      </c>
      <c r="G79" s="109">
        <f t="shared" si="102"/>
        <v>3</v>
      </c>
      <c r="H79" s="274" t="s">
        <v>174</v>
      </c>
      <c r="I79" s="137" t="s">
        <v>175</v>
      </c>
      <c r="J79" s="138">
        <v>13</v>
      </c>
      <c r="K79" s="138">
        <f>IF(J79&lt;&gt;"",MAX(K$1:K78)+1,"")</f>
        <v>64</v>
      </c>
      <c r="L79" s="281" t="s">
        <v>176</v>
      </c>
      <c r="M79" s="290">
        <v>3</v>
      </c>
      <c r="N79" s="283" t="s">
        <v>75</v>
      </c>
      <c r="O79" s="351"/>
      <c r="P79" s="333" t="str">
        <f t="shared" si="91"/>
        <v/>
      </c>
      <c r="Q79" s="281" t="s">
        <v>177</v>
      </c>
      <c r="R79" s="281" t="s">
        <v>72</v>
      </c>
      <c r="S79" s="139"/>
      <c r="U79" s="140">
        <f t="shared" si="103"/>
        <v>3</v>
      </c>
      <c r="V79" s="140">
        <f>IF(N79="Très Satisfaisant",1,IF(N79="Satisfaisant",0.75,IF(N79="Insatisfaisant",0.25,IF(N79="Très Insatisfaisant",0,IF(N79="Non Mesuré","",0)))))</f>
        <v>1</v>
      </c>
      <c r="W79" s="140">
        <f t="shared" si="104"/>
        <v>3</v>
      </c>
      <c r="X79" s="140"/>
      <c r="Y79" s="140">
        <f t="shared" si="105"/>
        <v>0</v>
      </c>
      <c r="Z79" s="140"/>
      <c r="AA79" s="140">
        <f t="shared" si="106"/>
        <v>3</v>
      </c>
      <c r="AB79" s="140"/>
      <c r="AC79" s="141"/>
      <c r="AD79" s="141"/>
      <c r="AE79" s="142" t="str">
        <f t="shared" si="71"/>
        <v/>
      </c>
      <c r="AF79" s="142"/>
      <c r="AG79" s="142" t="str">
        <f t="shared" si="72"/>
        <v/>
      </c>
      <c r="AH79" s="142"/>
      <c r="AI79" s="142" t="str">
        <f t="shared" si="73"/>
        <v/>
      </c>
      <c r="AJ79" s="143"/>
      <c r="AK79" s="144"/>
      <c r="AL79" s="142"/>
      <c r="AM79" s="142" t="str">
        <f t="shared" si="74"/>
        <v/>
      </c>
      <c r="AN79" s="142"/>
      <c r="AO79" s="142" t="str">
        <f t="shared" si="75"/>
        <v/>
      </c>
      <c r="AP79" s="142"/>
      <c r="AQ79" s="142" t="str">
        <f t="shared" si="76"/>
        <v/>
      </c>
      <c r="AR79" s="143"/>
      <c r="AS79" s="144"/>
      <c r="AT79" s="142"/>
      <c r="AU79" s="142">
        <f t="shared" si="82"/>
        <v>3</v>
      </c>
      <c r="AV79" s="142"/>
      <c r="AW79" s="142">
        <f t="shared" si="83"/>
        <v>0</v>
      </c>
      <c r="AX79" s="142"/>
      <c r="AY79" s="142">
        <f t="shared" si="84"/>
        <v>3</v>
      </c>
      <c r="AZ79" s="143"/>
      <c r="BA79" s="144"/>
      <c r="BB79" s="142"/>
      <c r="BC79" s="142" t="str">
        <f t="shared" si="107"/>
        <v/>
      </c>
      <c r="BD79" s="142"/>
      <c r="BE79" s="142" t="str">
        <f t="shared" si="108"/>
        <v/>
      </c>
      <c r="BF79" s="142"/>
      <c r="BG79" s="142" t="str">
        <f t="shared" si="109"/>
        <v/>
      </c>
      <c r="BH79" s="143"/>
      <c r="BI79" s="144"/>
      <c r="BJ79" s="140"/>
      <c r="BK79" s="142" t="str">
        <f t="shared" si="110"/>
        <v/>
      </c>
      <c r="BL79" s="142"/>
      <c r="BM79" s="142" t="str">
        <f t="shared" si="111"/>
        <v/>
      </c>
      <c r="BN79" s="142"/>
      <c r="BO79" s="142" t="str">
        <f t="shared" si="112"/>
        <v/>
      </c>
      <c r="BP79" s="143"/>
      <c r="BQ79" s="144"/>
      <c r="BR79" s="140"/>
      <c r="BS79" s="142">
        <f t="shared" si="92"/>
        <v>3</v>
      </c>
      <c r="BT79" s="142"/>
      <c r="BU79" s="142">
        <f t="shared" si="93"/>
        <v>0</v>
      </c>
      <c r="BV79" s="142"/>
      <c r="BW79" s="142">
        <f t="shared" si="94"/>
        <v>3</v>
      </c>
      <c r="BX79" s="143"/>
      <c r="BY79" s="144"/>
      <c r="BZ79" s="145"/>
      <c r="CA79" s="142" t="str">
        <f t="shared" si="95"/>
        <v/>
      </c>
      <c r="CB79" s="142"/>
      <c r="CC79" s="142" t="str">
        <f t="shared" si="96"/>
        <v/>
      </c>
      <c r="CD79" s="142"/>
      <c r="CE79" s="142" t="str">
        <f t="shared" si="97"/>
        <v/>
      </c>
      <c r="CF79" s="143"/>
      <c r="CI79" s="142" t="str">
        <f t="shared" si="98"/>
        <v/>
      </c>
      <c r="CJ79" s="142"/>
      <c r="CK79" s="142" t="str">
        <f t="shared" si="99"/>
        <v/>
      </c>
      <c r="CL79" s="142"/>
      <c r="CM79" s="142" t="str">
        <f t="shared" si="100"/>
        <v/>
      </c>
      <c r="CN79" s="143"/>
      <c r="EF79" s="146" t="s">
        <v>63</v>
      </c>
      <c r="EG79" s="146" t="str">
        <f t="shared" si="101"/>
        <v>NM si absence d'extérieurs privatifs. Prendre en compte : chemins d'accès, parking, espaces verts, mobilier de jardin.
Constat visuel
NR</v>
      </c>
    </row>
    <row r="80" spans="1:139" s="136" customFormat="1" ht="36" customHeight="1" x14ac:dyDescent="0.25">
      <c r="A80" s="136">
        <v>32</v>
      </c>
      <c r="B80" s="109" t="s">
        <v>68</v>
      </c>
      <c r="C80" s="407" t="s">
        <v>162</v>
      </c>
      <c r="D80" s="170" t="s">
        <v>820</v>
      </c>
      <c r="E80" s="114"/>
      <c r="F80" s="109">
        <f>VLOOKUP(H80,Feuil1!A$1:B$5,2,0)</f>
        <v>0.25</v>
      </c>
      <c r="G80" s="109">
        <f t="shared" si="102"/>
        <v>3</v>
      </c>
      <c r="H80" s="274" t="s">
        <v>174</v>
      </c>
      <c r="I80" s="137" t="s">
        <v>175</v>
      </c>
      <c r="J80" s="138">
        <v>13</v>
      </c>
      <c r="K80" s="138">
        <f>IF(J80&lt;&gt;"",MAX(K$1:K79)+1,"")</f>
        <v>65</v>
      </c>
      <c r="L80" s="281" t="s">
        <v>178</v>
      </c>
      <c r="M80" s="290">
        <v>3</v>
      </c>
      <c r="N80" s="283" t="s">
        <v>75</v>
      </c>
      <c r="O80" s="351"/>
      <c r="P80" s="333" t="str">
        <f t="shared" si="91"/>
        <v/>
      </c>
      <c r="Q80" s="281" t="s">
        <v>177</v>
      </c>
      <c r="R80" s="281" t="s">
        <v>72</v>
      </c>
      <c r="S80" s="139"/>
      <c r="U80" s="140">
        <f t="shared" si="103"/>
        <v>3</v>
      </c>
      <c r="V80" s="140">
        <f>IF(N80="Très Satisfaisant",1,IF(N80="Satisfaisant",0.75,IF(N80="Insatisfaisant",0.25,IF(N80="Très Insatisfaisant",0,IF(N80="Non Mesuré","",0)))))</f>
        <v>1</v>
      </c>
      <c r="W80" s="140">
        <f t="shared" si="104"/>
        <v>3</v>
      </c>
      <c r="X80" s="140"/>
      <c r="Y80" s="140">
        <f t="shared" si="105"/>
        <v>0</v>
      </c>
      <c r="Z80" s="140"/>
      <c r="AA80" s="140">
        <f t="shared" si="106"/>
        <v>3</v>
      </c>
      <c r="AB80" s="140"/>
      <c r="AC80" s="141"/>
      <c r="AD80" s="141"/>
      <c r="AE80" s="142" t="str">
        <f t="shared" si="71"/>
        <v/>
      </c>
      <c r="AF80" s="142"/>
      <c r="AG80" s="142" t="str">
        <f t="shared" si="72"/>
        <v/>
      </c>
      <c r="AH80" s="142"/>
      <c r="AI80" s="142" t="str">
        <f t="shared" si="73"/>
        <v/>
      </c>
      <c r="AJ80" s="143"/>
      <c r="AK80" s="144"/>
      <c r="AL80" s="142"/>
      <c r="AM80" s="142" t="str">
        <f t="shared" si="74"/>
        <v/>
      </c>
      <c r="AN80" s="142"/>
      <c r="AO80" s="142" t="str">
        <f t="shared" si="75"/>
        <v/>
      </c>
      <c r="AP80" s="142"/>
      <c r="AQ80" s="142" t="str">
        <f t="shared" si="76"/>
        <v/>
      </c>
      <c r="AR80" s="143"/>
      <c r="AS80" s="144"/>
      <c r="AT80" s="142"/>
      <c r="AU80" s="142">
        <f t="shared" si="82"/>
        <v>3</v>
      </c>
      <c r="AV80" s="142"/>
      <c r="AW80" s="142">
        <f t="shared" si="83"/>
        <v>0</v>
      </c>
      <c r="AX80" s="142"/>
      <c r="AY80" s="142">
        <f t="shared" si="84"/>
        <v>3</v>
      </c>
      <c r="AZ80" s="143"/>
      <c r="BA80" s="144"/>
      <c r="BB80" s="142"/>
      <c r="BC80" s="142" t="str">
        <f t="shared" si="107"/>
        <v/>
      </c>
      <c r="BD80" s="142"/>
      <c r="BE80" s="142" t="str">
        <f t="shared" si="108"/>
        <v/>
      </c>
      <c r="BF80" s="142"/>
      <c r="BG80" s="142" t="str">
        <f t="shared" si="109"/>
        <v/>
      </c>
      <c r="BH80" s="143"/>
      <c r="BI80" s="144"/>
      <c r="BJ80" s="140"/>
      <c r="BK80" s="142" t="str">
        <f t="shared" si="110"/>
        <v/>
      </c>
      <c r="BL80" s="142"/>
      <c r="BM80" s="142" t="str">
        <f t="shared" si="111"/>
        <v/>
      </c>
      <c r="BN80" s="142"/>
      <c r="BO80" s="142" t="str">
        <f t="shared" si="112"/>
        <v/>
      </c>
      <c r="BP80" s="143"/>
      <c r="BQ80" s="144"/>
      <c r="BR80" s="140"/>
      <c r="BS80" s="142" t="str">
        <f t="shared" si="92"/>
        <v/>
      </c>
      <c r="BT80" s="142"/>
      <c r="BU80" s="142" t="str">
        <f t="shared" si="93"/>
        <v/>
      </c>
      <c r="BV80" s="142"/>
      <c r="BW80" s="142" t="str">
        <f t="shared" si="94"/>
        <v/>
      </c>
      <c r="BX80" s="143"/>
      <c r="BY80" s="144"/>
      <c r="BZ80" s="145"/>
      <c r="CA80" s="142">
        <f t="shared" si="95"/>
        <v>3</v>
      </c>
      <c r="CB80" s="142"/>
      <c r="CC80" s="142">
        <f t="shared" si="96"/>
        <v>0</v>
      </c>
      <c r="CD80" s="142"/>
      <c r="CE80" s="142">
        <f t="shared" si="97"/>
        <v>3</v>
      </c>
      <c r="CF80" s="143"/>
      <c r="CI80" s="142" t="str">
        <f t="shared" si="98"/>
        <v/>
      </c>
      <c r="CJ80" s="142"/>
      <c r="CK80" s="142" t="str">
        <f t="shared" si="99"/>
        <v/>
      </c>
      <c r="CL80" s="142"/>
      <c r="CM80" s="142" t="str">
        <f t="shared" si="100"/>
        <v/>
      </c>
      <c r="CN80" s="143"/>
      <c r="EF80" s="146" t="s">
        <v>63</v>
      </c>
      <c r="EG80" s="146" t="str">
        <f t="shared" si="101"/>
        <v>NM si absence d'extérieurs privatifs. Prendre en compte : chemins d'accès, parking, espaces verts, mobilier de jardin.
Constat visuel
R</v>
      </c>
    </row>
    <row r="81" spans="1:137" s="136" customFormat="1" ht="36" customHeight="1" x14ac:dyDescent="0.25">
      <c r="B81" s="109" t="s">
        <v>58</v>
      </c>
      <c r="C81" s="407" t="s">
        <v>162</v>
      </c>
      <c r="D81" s="170" t="s">
        <v>820</v>
      </c>
      <c r="E81" s="114"/>
      <c r="F81" s="109">
        <f>VLOOKUP(H81,Feuil1!A$1:B$5,2,0)</f>
        <v>0.2</v>
      </c>
      <c r="G81" s="109">
        <f t="shared" si="102"/>
        <v>5</v>
      </c>
      <c r="H81" s="271" t="s">
        <v>168</v>
      </c>
      <c r="I81" s="137" t="s">
        <v>179</v>
      </c>
      <c r="J81" s="138">
        <v>15</v>
      </c>
      <c r="K81" s="138">
        <f>IF(J81&lt;&gt;"",MAX(K$1:K80)+1,"")</f>
        <v>66</v>
      </c>
      <c r="L81" s="281" t="s">
        <v>180</v>
      </c>
      <c r="M81" s="290">
        <v>3</v>
      </c>
      <c r="N81" s="283" t="s">
        <v>0</v>
      </c>
      <c r="O81" s="351"/>
      <c r="P81" s="333" t="str">
        <f t="shared" si="91"/>
        <v/>
      </c>
      <c r="Q81" s="281" t="s">
        <v>181</v>
      </c>
      <c r="R81" s="281" t="s">
        <v>72</v>
      </c>
      <c r="S81" s="139"/>
      <c r="U81" s="140">
        <f t="shared" si="103"/>
        <v>3</v>
      </c>
      <c r="V81" s="140">
        <f>IF(N81="OUI",1,IF(N81="NON",0,IF(N81="Non Mesuré","",0)))</f>
        <v>1</v>
      </c>
      <c r="W81" s="140">
        <f t="shared" si="104"/>
        <v>3</v>
      </c>
      <c r="X81" s="140"/>
      <c r="Y81" s="140">
        <f t="shared" si="105"/>
        <v>0</v>
      </c>
      <c r="Z81" s="140"/>
      <c r="AA81" s="140">
        <f t="shared" si="106"/>
        <v>3</v>
      </c>
      <c r="AB81" s="140"/>
      <c r="AC81" s="141"/>
      <c r="AD81" s="141"/>
      <c r="AE81" s="142" t="str">
        <f t="shared" si="71"/>
        <v/>
      </c>
      <c r="AF81" s="142"/>
      <c r="AG81" s="142" t="str">
        <f t="shared" si="72"/>
        <v/>
      </c>
      <c r="AH81" s="142"/>
      <c r="AI81" s="142" t="str">
        <f t="shared" si="73"/>
        <v/>
      </c>
      <c r="AJ81" s="143"/>
      <c r="AK81" s="144"/>
      <c r="AL81" s="142"/>
      <c r="AM81" s="142" t="str">
        <f t="shared" si="74"/>
        <v/>
      </c>
      <c r="AN81" s="142"/>
      <c r="AO81" s="142" t="str">
        <f t="shared" si="75"/>
        <v/>
      </c>
      <c r="AP81" s="142"/>
      <c r="AQ81" s="142" t="str">
        <f t="shared" si="76"/>
        <v/>
      </c>
      <c r="AR81" s="143"/>
      <c r="AS81" s="144"/>
      <c r="AT81" s="142"/>
      <c r="AU81" s="142" t="str">
        <f t="shared" si="82"/>
        <v/>
      </c>
      <c r="AV81" s="142"/>
      <c r="AW81" s="142" t="str">
        <f t="shared" si="83"/>
        <v/>
      </c>
      <c r="AX81" s="142"/>
      <c r="AY81" s="142" t="str">
        <f t="shared" si="84"/>
        <v/>
      </c>
      <c r="AZ81" s="143"/>
      <c r="BA81" s="144"/>
      <c r="BB81" s="142"/>
      <c r="BC81" s="142" t="str">
        <f t="shared" si="107"/>
        <v/>
      </c>
      <c r="BD81" s="142"/>
      <c r="BE81" s="142" t="str">
        <f t="shared" si="108"/>
        <v/>
      </c>
      <c r="BF81" s="142"/>
      <c r="BG81" s="142" t="str">
        <f t="shared" si="109"/>
        <v/>
      </c>
      <c r="BH81" s="143"/>
      <c r="BI81" s="144"/>
      <c r="BJ81" s="140"/>
      <c r="BK81" s="142">
        <f t="shared" si="110"/>
        <v>3</v>
      </c>
      <c r="BL81" s="142"/>
      <c r="BM81" s="142">
        <f t="shared" si="111"/>
        <v>0</v>
      </c>
      <c r="BN81" s="142"/>
      <c r="BO81" s="142">
        <f t="shared" si="112"/>
        <v>3</v>
      </c>
      <c r="BP81" s="143"/>
      <c r="BQ81" s="144"/>
      <c r="BR81" s="140"/>
      <c r="BS81" s="142" t="str">
        <f t="shared" si="92"/>
        <v/>
      </c>
      <c r="BT81" s="142"/>
      <c r="BU81" s="142" t="str">
        <f t="shared" si="93"/>
        <v/>
      </c>
      <c r="BV81" s="142"/>
      <c r="BW81" s="142" t="str">
        <f t="shared" si="94"/>
        <v/>
      </c>
      <c r="BX81" s="143"/>
      <c r="BY81" s="144"/>
      <c r="BZ81" s="145"/>
      <c r="CA81" s="142" t="str">
        <f t="shared" si="95"/>
        <v/>
      </c>
      <c r="CB81" s="142"/>
      <c r="CC81" s="142" t="str">
        <f t="shared" si="96"/>
        <v/>
      </c>
      <c r="CD81" s="142"/>
      <c r="CE81" s="142" t="str">
        <f t="shared" si="97"/>
        <v/>
      </c>
      <c r="CF81" s="143"/>
      <c r="CI81" s="142" t="str">
        <f t="shared" si="98"/>
        <v/>
      </c>
      <c r="CJ81" s="142"/>
      <c r="CK81" s="142" t="str">
        <f t="shared" si="99"/>
        <v/>
      </c>
      <c r="CL81" s="142"/>
      <c r="CM81" s="142" t="str">
        <f t="shared" si="100"/>
        <v/>
      </c>
      <c r="CN81" s="143"/>
      <c r="EF81" s="146" t="s">
        <v>63</v>
      </c>
      <c r="EG81" s="146" t="str">
        <f t="shared" si="101"/>
        <v>NM si absence d'extérieurs privatifs. Prendre en compte : parking, chemin d'accès. Pénaliser si impression d'insécurité liée à l'absence ou à la faiblesse de l'éclairage.
Constat visuel
NR</v>
      </c>
    </row>
    <row r="82" spans="1:137" s="136" customFormat="1" ht="36" customHeight="1" x14ac:dyDescent="0.25">
      <c r="A82" s="315">
        <v>31</v>
      </c>
      <c r="B82" s="109" t="s">
        <v>58</v>
      </c>
      <c r="C82" s="407" t="s">
        <v>162</v>
      </c>
      <c r="D82" s="170" t="s">
        <v>820</v>
      </c>
      <c r="E82" s="109"/>
      <c r="F82" s="109">
        <f>VLOOKUP(H82,Feuil1!A$1:B$5,2,0)</f>
        <v>0.25</v>
      </c>
      <c r="G82" s="109">
        <f t="shared" si="102"/>
        <v>3</v>
      </c>
      <c r="H82" s="274" t="s">
        <v>174</v>
      </c>
      <c r="I82" s="137" t="s">
        <v>175</v>
      </c>
      <c r="J82" s="138">
        <v>13</v>
      </c>
      <c r="K82" s="138">
        <f>IF(J82&lt;&gt;"",MAX(K$1:K81)+1,"")</f>
        <v>67</v>
      </c>
      <c r="L82" s="281" t="s">
        <v>195</v>
      </c>
      <c r="M82" s="290">
        <v>1</v>
      </c>
      <c r="N82" s="283" t="s">
        <v>0</v>
      </c>
      <c r="O82" s="351"/>
      <c r="P82" s="333" t="str">
        <f t="shared" si="91"/>
        <v/>
      </c>
      <c r="Q82" s="281" t="s">
        <v>196</v>
      </c>
      <c r="R82" s="344" t="s">
        <v>72</v>
      </c>
      <c r="S82" s="139"/>
      <c r="U82" s="140">
        <f t="shared" si="103"/>
        <v>1</v>
      </c>
      <c r="V82" s="140">
        <f>IF(N82="OUI",1,IF(N82="NON",0,IF(N82="Non Mesuré","",0)))</f>
        <v>1</v>
      </c>
      <c r="W82" s="140">
        <f t="shared" si="104"/>
        <v>1</v>
      </c>
      <c r="X82" s="140"/>
      <c r="Y82" s="140">
        <f t="shared" si="105"/>
        <v>0</v>
      </c>
      <c r="Z82" s="140"/>
      <c r="AA82" s="140">
        <f t="shared" si="106"/>
        <v>1</v>
      </c>
      <c r="AB82" s="140"/>
      <c r="AC82" s="141"/>
      <c r="AD82" s="141"/>
      <c r="AE82" s="142" t="str">
        <f t="shared" si="71"/>
        <v/>
      </c>
      <c r="AF82" s="142"/>
      <c r="AG82" s="142" t="str">
        <f t="shared" si="72"/>
        <v/>
      </c>
      <c r="AH82" s="142"/>
      <c r="AI82" s="142" t="str">
        <f t="shared" si="73"/>
        <v/>
      </c>
      <c r="AJ82" s="143"/>
      <c r="AK82" s="144"/>
      <c r="AL82" s="142"/>
      <c r="AM82" s="142" t="str">
        <f t="shared" si="74"/>
        <v/>
      </c>
      <c r="AN82" s="142"/>
      <c r="AO82" s="142" t="str">
        <f t="shared" si="75"/>
        <v/>
      </c>
      <c r="AP82" s="142"/>
      <c r="AQ82" s="142" t="str">
        <f t="shared" si="76"/>
        <v/>
      </c>
      <c r="AR82" s="143"/>
      <c r="AS82" s="144"/>
      <c r="AT82" s="142"/>
      <c r="AU82" s="142">
        <f t="shared" si="82"/>
        <v>1</v>
      </c>
      <c r="AV82" s="142"/>
      <c r="AW82" s="142">
        <f t="shared" si="83"/>
        <v>0</v>
      </c>
      <c r="AX82" s="142"/>
      <c r="AY82" s="142">
        <f t="shared" si="84"/>
        <v>1</v>
      </c>
      <c r="AZ82" s="143"/>
      <c r="BA82" s="144"/>
      <c r="BB82" s="142"/>
      <c r="BC82" s="142" t="str">
        <f t="shared" si="107"/>
        <v/>
      </c>
      <c r="BD82" s="142"/>
      <c r="BE82" s="142" t="str">
        <f t="shared" si="108"/>
        <v/>
      </c>
      <c r="BF82" s="142"/>
      <c r="BG82" s="142" t="str">
        <f t="shared" si="109"/>
        <v/>
      </c>
      <c r="BH82" s="143"/>
      <c r="BI82" s="144"/>
      <c r="BJ82" s="140"/>
      <c r="BK82" s="142" t="str">
        <f t="shared" si="110"/>
        <v/>
      </c>
      <c r="BL82" s="142"/>
      <c r="BM82" s="142" t="str">
        <f t="shared" si="111"/>
        <v/>
      </c>
      <c r="BN82" s="142"/>
      <c r="BO82" s="142" t="str">
        <f t="shared" si="112"/>
        <v/>
      </c>
      <c r="BP82" s="143"/>
      <c r="BQ82" s="144"/>
      <c r="BR82" s="140"/>
      <c r="BS82" s="142">
        <f t="shared" si="92"/>
        <v>1</v>
      </c>
      <c r="BT82" s="142"/>
      <c r="BU82" s="142">
        <f t="shared" si="93"/>
        <v>0</v>
      </c>
      <c r="BV82" s="142"/>
      <c r="BW82" s="142">
        <f t="shared" si="94"/>
        <v>1</v>
      </c>
      <c r="BX82" s="143"/>
      <c r="BY82" s="144"/>
      <c r="BZ82" s="145"/>
      <c r="CA82" s="142" t="str">
        <f t="shared" si="95"/>
        <v/>
      </c>
      <c r="CB82" s="142"/>
      <c r="CC82" s="142" t="str">
        <f t="shared" si="96"/>
        <v/>
      </c>
      <c r="CD82" s="142"/>
      <c r="CE82" s="142" t="str">
        <f t="shared" si="97"/>
        <v/>
      </c>
      <c r="CF82" s="143"/>
      <c r="CI82" s="142" t="str">
        <f t="shared" si="98"/>
        <v/>
      </c>
      <c r="CJ82" s="142"/>
      <c r="CK82" s="142" t="str">
        <f t="shared" si="99"/>
        <v/>
      </c>
      <c r="CL82" s="142"/>
      <c r="CM82" s="142" t="str">
        <f t="shared" si="100"/>
        <v/>
      </c>
      <c r="CN82" s="143"/>
      <c r="EF82" s="146" t="s">
        <v>63</v>
      </c>
      <c r="EG82" s="146" t="str">
        <f t="shared" si="101"/>
        <v>SI absence d'extérieurs privatifs, présence à minima d'un cendrier à proximité de l'entrée. Observation au début et à la fin de la prestation. Pénaliser si absence d'action.
Constat visuel
NR</v>
      </c>
    </row>
    <row r="83" spans="1:137" s="136" customFormat="1" ht="22.5" customHeight="1" x14ac:dyDescent="0.25">
      <c r="A83" s="136">
        <v>31</v>
      </c>
      <c r="B83" s="109" t="s">
        <v>58</v>
      </c>
      <c r="C83" s="407" t="s">
        <v>162</v>
      </c>
      <c r="D83" s="170" t="s">
        <v>820</v>
      </c>
      <c r="E83" s="109" t="s">
        <v>73</v>
      </c>
      <c r="F83" s="109">
        <f>VLOOKUP(H83,Feuil1!A$1:B$5,2,0)</f>
        <v>0.25</v>
      </c>
      <c r="G83" s="109">
        <f t="shared" si="102"/>
        <v>3</v>
      </c>
      <c r="H83" s="274" t="s">
        <v>174</v>
      </c>
      <c r="I83" s="180" t="s">
        <v>210</v>
      </c>
      <c r="J83" s="138">
        <v>77</v>
      </c>
      <c r="K83" s="138">
        <f>IF(J83&lt;&gt;"",MAX(K$1:K82)+1,"")</f>
        <v>68</v>
      </c>
      <c r="L83" s="281" t="s">
        <v>211</v>
      </c>
      <c r="M83" s="290">
        <v>3</v>
      </c>
      <c r="N83" s="283" t="s">
        <v>75</v>
      </c>
      <c r="O83" s="351"/>
      <c r="P83" s="333" t="str">
        <f t="shared" si="91"/>
        <v/>
      </c>
      <c r="Q83" s="281" t="s">
        <v>212</v>
      </c>
      <c r="R83" s="281" t="s">
        <v>72</v>
      </c>
      <c r="S83" s="139"/>
      <c r="U83" s="140">
        <f t="shared" si="103"/>
        <v>3</v>
      </c>
      <c r="V83" s="140">
        <f>IF(N83="Très Satisfaisant",1,IF(N83="Satisfaisant",0.75,IF(N83="Insatisfaisant",0.25,IF(N83="Très Insatisfaisant",0,IF(N83="Non Mesuré","",0)))))</f>
        <v>1</v>
      </c>
      <c r="W83" s="140">
        <f t="shared" si="104"/>
        <v>3</v>
      </c>
      <c r="X83" s="140"/>
      <c r="Y83" s="140">
        <f t="shared" si="105"/>
        <v>0</v>
      </c>
      <c r="Z83" s="140"/>
      <c r="AA83" s="140">
        <f t="shared" si="106"/>
        <v>3</v>
      </c>
      <c r="AB83" s="140"/>
      <c r="AC83" s="141"/>
      <c r="AD83" s="141"/>
      <c r="AE83" s="142" t="str">
        <f t="shared" si="71"/>
        <v/>
      </c>
      <c r="AF83" s="142"/>
      <c r="AG83" s="142" t="str">
        <f t="shared" si="72"/>
        <v/>
      </c>
      <c r="AH83" s="142"/>
      <c r="AI83" s="142" t="str">
        <f t="shared" si="73"/>
        <v/>
      </c>
      <c r="AJ83" s="143"/>
      <c r="AK83" s="144"/>
      <c r="AL83" s="142"/>
      <c r="AM83" s="142" t="str">
        <f t="shared" si="74"/>
        <v/>
      </c>
      <c r="AN83" s="142"/>
      <c r="AO83" s="142" t="str">
        <f t="shared" si="75"/>
        <v/>
      </c>
      <c r="AP83" s="142"/>
      <c r="AQ83" s="142" t="str">
        <f t="shared" si="76"/>
        <v/>
      </c>
      <c r="AR83" s="143"/>
      <c r="AS83" s="144"/>
      <c r="AT83" s="142"/>
      <c r="AU83" s="142">
        <f t="shared" si="82"/>
        <v>3</v>
      </c>
      <c r="AV83" s="142"/>
      <c r="AW83" s="142">
        <f t="shared" si="83"/>
        <v>0</v>
      </c>
      <c r="AX83" s="142"/>
      <c r="AY83" s="142">
        <f t="shared" si="84"/>
        <v>3</v>
      </c>
      <c r="AZ83" s="143"/>
      <c r="BA83" s="144"/>
      <c r="BB83" s="142"/>
      <c r="BC83" s="142" t="str">
        <f t="shared" si="107"/>
        <v/>
      </c>
      <c r="BD83" s="142"/>
      <c r="BE83" s="142" t="str">
        <f t="shared" si="108"/>
        <v/>
      </c>
      <c r="BF83" s="142"/>
      <c r="BG83" s="142" t="str">
        <f t="shared" si="109"/>
        <v/>
      </c>
      <c r="BH83" s="143"/>
      <c r="BI83" s="144"/>
      <c r="BJ83" s="140"/>
      <c r="BK83" s="142" t="str">
        <f t="shared" si="110"/>
        <v/>
      </c>
      <c r="BL83" s="142"/>
      <c r="BM83" s="142" t="str">
        <f t="shared" si="111"/>
        <v/>
      </c>
      <c r="BN83" s="142"/>
      <c r="BO83" s="142" t="str">
        <f t="shared" si="112"/>
        <v/>
      </c>
      <c r="BP83" s="143"/>
      <c r="BQ83" s="144"/>
      <c r="BR83" s="140"/>
      <c r="BS83" s="142">
        <f t="shared" si="92"/>
        <v>3</v>
      </c>
      <c r="BT83" s="142"/>
      <c r="BU83" s="142">
        <f t="shared" si="93"/>
        <v>0</v>
      </c>
      <c r="BV83" s="142"/>
      <c r="BW83" s="142">
        <f t="shared" si="94"/>
        <v>3</v>
      </c>
      <c r="BX83" s="143"/>
      <c r="BY83" s="144"/>
      <c r="BZ83" s="145"/>
      <c r="CA83" s="142" t="str">
        <f t="shared" si="95"/>
        <v/>
      </c>
      <c r="CB83" s="142"/>
      <c r="CC83" s="142" t="str">
        <f t="shared" si="96"/>
        <v/>
      </c>
      <c r="CD83" s="142"/>
      <c r="CE83" s="142" t="str">
        <f t="shared" si="97"/>
        <v/>
      </c>
      <c r="CF83" s="143"/>
      <c r="CI83" s="142" t="str">
        <f t="shared" si="98"/>
        <v/>
      </c>
      <c r="CJ83" s="142"/>
      <c r="CK83" s="142" t="str">
        <f t="shared" si="99"/>
        <v/>
      </c>
      <c r="CL83" s="142"/>
      <c r="CM83" s="142" t="str">
        <f t="shared" si="100"/>
        <v/>
      </c>
      <c r="CN83" s="143"/>
      <c r="EF83" s="146" t="s">
        <v>63</v>
      </c>
      <c r="EG83" s="146" t="str">
        <f t="shared" si="101"/>
        <v>NM si pas de terrasse. Contrôle de la couverture de la terrasse si existante.
Constat visuel
NR</v>
      </c>
    </row>
    <row r="84" spans="1:137" s="136" customFormat="1" ht="22.5" customHeight="1" x14ac:dyDescent="0.25">
      <c r="A84" s="136">
        <v>32</v>
      </c>
      <c r="B84" s="109" t="s">
        <v>68</v>
      </c>
      <c r="C84" s="407" t="s">
        <v>162</v>
      </c>
      <c r="D84" s="170" t="s">
        <v>820</v>
      </c>
      <c r="E84" s="109" t="s">
        <v>73</v>
      </c>
      <c r="F84" s="109">
        <f>VLOOKUP(H84,Feuil1!A$1:B$5,2,0)</f>
        <v>0.25</v>
      </c>
      <c r="G84" s="109">
        <f t="shared" si="102"/>
        <v>3</v>
      </c>
      <c r="H84" s="274" t="s">
        <v>174</v>
      </c>
      <c r="I84" s="180" t="s">
        <v>210</v>
      </c>
      <c r="J84" s="138">
        <v>77</v>
      </c>
      <c r="K84" s="138">
        <f>IF(J84&lt;&gt;"",MAX(K$1:K83)+1,"")</f>
        <v>69</v>
      </c>
      <c r="L84" s="281" t="s">
        <v>213</v>
      </c>
      <c r="M84" s="290">
        <v>3</v>
      </c>
      <c r="N84" s="283" t="s">
        <v>75</v>
      </c>
      <c r="O84" s="351"/>
      <c r="P84" s="333" t="str">
        <f t="shared" si="91"/>
        <v/>
      </c>
      <c r="Q84" s="281" t="s">
        <v>212</v>
      </c>
      <c r="R84" s="281" t="s">
        <v>72</v>
      </c>
      <c r="S84" s="139"/>
      <c r="U84" s="140">
        <f t="shared" si="103"/>
        <v>3</v>
      </c>
      <c r="V84" s="140">
        <f>IF(N84="Très Satisfaisant",1,IF(N84="Satisfaisant",0.75,IF(N84="Insatisfaisant",0.25,IF(N84="Très Insatisfaisant",0,IF(N84="Non Mesuré","",0)))))</f>
        <v>1</v>
      </c>
      <c r="W84" s="140">
        <f t="shared" si="104"/>
        <v>3</v>
      </c>
      <c r="X84" s="140"/>
      <c r="Y84" s="140">
        <f t="shared" si="105"/>
        <v>0</v>
      </c>
      <c r="Z84" s="140"/>
      <c r="AA84" s="140">
        <f t="shared" si="106"/>
        <v>3</v>
      </c>
      <c r="AB84" s="115"/>
      <c r="AC84" s="181"/>
      <c r="AD84" s="181"/>
      <c r="AE84" s="142" t="str">
        <f t="shared" si="71"/>
        <v/>
      </c>
      <c r="AF84" s="142"/>
      <c r="AG84" s="142" t="str">
        <f t="shared" si="72"/>
        <v/>
      </c>
      <c r="AH84" s="142"/>
      <c r="AI84" s="142" t="str">
        <f t="shared" si="73"/>
        <v/>
      </c>
      <c r="AJ84" s="143"/>
      <c r="AK84" s="144"/>
      <c r="AL84" s="142"/>
      <c r="AM84" s="142" t="str">
        <f t="shared" si="74"/>
        <v/>
      </c>
      <c r="AN84" s="142"/>
      <c r="AO84" s="142" t="str">
        <f t="shared" si="75"/>
        <v/>
      </c>
      <c r="AP84" s="142"/>
      <c r="AQ84" s="142" t="str">
        <f t="shared" si="76"/>
        <v/>
      </c>
      <c r="AR84" s="143"/>
      <c r="AS84" s="144"/>
      <c r="AT84" s="142"/>
      <c r="AU84" s="142">
        <f t="shared" si="82"/>
        <v>3</v>
      </c>
      <c r="AV84" s="142"/>
      <c r="AW84" s="142">
        <f t="shared" si="83"/>
        <v>0</v>
      </c>
      <c r="AX84" s="142"/>
      <c r="AY84" s="142">
        <f t="shared" si="84"/>
        <v>3</v>
      </c>
      <c r="AZ84" s="143"/>
      <c r="BA84" s="144"/>
      <c r="BB84" s="142"/>
      <c r="BC84" s="142" t="str">
        <f t="shared" si="107"/>
        <v/>
      </c>
      <c r="BD84" s="142"/>
      <c r="BE84" s="142" t="str">
        <f t="shared" si="108"/>
        <v/>
      </c>
      <c r="BF84" s="142"/>
      <c r="BG84" s="142" t="str">
        <f t="shared" si="109"/>
        <v/>
      </c>
      <c r="BH84" s="143"/>
      <c r="BI84" s="144"/>
      <c r="BJ84" s="140"/>
      <c r="BK84" s="142" t="str">
        <f t="shared" si="110"/>
        <v/>
      </c>
      <c r="BL84" s="142"/>
      <c r="BM84" s="142" t="str">
        <f t="shared" si="111"/>
        <v/>
      </c>
      <c r="BN84" s="142"/>
      <c r="BO84" s="142" t="str">
        <f t="shared" si="112"/>
        <v/>
      </c>
      <c r="BP84" s="143"/>
      <c r="BQ84" s="144"/>
      <c r="BR84" s="140"/>
      <c r="BS84" s="142" t="str">
        <f t="shared" si="92"/>
        <v/>
      </c>
      <c r="BT84" s="142"/>
      <c r="BU84" s="142" t="str">
        <f t="shared" si="93"/>
        <v/>
      </c>
      <c r="BV84" s="142"/>
      <c r="BW84" s="142" t="str">
        <f t="shared" si="94"/>
        <v/>
      </c>
      <c r="BX84" s="143"/>
      <c r="BY84" s="144"/>
      <c r="BZ84" s="145"/>
      <c r="CA84" s="142">
        <f t="shared" si="95"/>
        <v>3</v>
      </c>
      <c r="CB84" s="142"/>
      <c r="CC84" s="142">
        <f t="shared" si="96"/>
        <v>0</v>
      </c>
      <c r="CD84" s="142"/>
      <c r="CE84" s="142">
        <f t="shared" si="97"/>
        <v>3</v>
      </c>
      <c r="CF84" s="143"/>
      <c r="CI84" s="142" t="str">
        <f t="shared" si="98"/>
        <v/>
      </c>
      <c r="CJ84" s="142"/>
      <c r="CK84" s="142" t="str">
        <f t="shared" si="99"/>
        <v/>
      </c>
      <c r="CL84" s="142"/>
      <c r="CM84" s="142" t="str">
        <f t="shared" si="100"/>
        <v/>
      </c>
      <c r="CN84" s="143"/>
      <c r="EF84" s="146" t="s">
        <v>63</v>
      </c>
      <c r="EG84" s="146" t="str">
        <f t="shared" si="101"/>
        <v>NM si pas de terrasse. Contrôle de la couverture de la terrasse si existante.
Constat visuel
R</v>
      </c>
    </row>
    <row r="85" spans="1:137" s="136" customFormat="1" ht="48.75" customHeight="1" x14ac:dyDescent="0.25">
      <c r="A85" s="136">
        <v>33</v>
      </c>
      <c r="B85" s="109" t="s">
        <v>58</v>
      </c>
      <c r="C85" s="407" t="s">
        <v>162</v>
      </c>
      <c r="D85" s="170" t="s">
        <v>820</v>
      </c>
      <c r="E85" s="109" t="s">
        <v>73</v>
      </c>
      <c r="F85" s="109">
        <f>VLOOKUP(H85,Feuil1!A$1:B$5,2,0)</f>
        <v>0.25</v>
      </c>
      <c r="G85" s="109">
        <f t="shared" si="102"/>
        <v>3</v>
      </c>
      <c r="H85" s="274" t="s">
        <v>174</v>
      </c>
      <c r="I85" s="180" t="s">
        <v>210</v>
      </c>
      <c r="J85" s="138">
        <v>77</v>
      </c>
      <c r="K85" s="138">
        <f>IF(J85&lt;&gt;"",MAX(K$1:K84)+1,"")</f>
        <v>70</v>
      </c>
      <c r="L85" s="334" t="s">
        <v>214</v>
      </c>
      <c r="M85" s="335">
        <v>1</v>
      </c>
      <c r="N85" s="336" t="s">
        <v>0</v>
      </c>
      <c r="O85" s="352"/>
      <c r="P85" s="337" t="str">
        <f t="shared" si="91"/>
        <v/>
      </c>
      <c r="Q85" s="334" t="s">
        <v>215</v>
      </c>
      <c r="R85" s="334" t="s">
        <v>72</v>
      </c>
      <c r="S85" s="139"/>
      <c r="U85" s="140">
        <f t="shared" si="103"/>
        <v>1</v>
      </c>
      <c r="V85" s="140">
        <f>IF(N85="OUI",1,IF(N85="NON",0,IF(N85="Non Mesuré","",0)))</f>
        <v>1</v>
      </c>
      <c r="W85" s="140">
        <f t="shared" si="104"/>
        <v>1</v>
      </c>
      <c r="X85" s="140"/>
      <c r="Y85" s="140">
        <f t="shared" si="105"/>
        <v>0</v>
      </c>
      <c r="Z85" s="140"/>
      <c r="AA85" s="140">
        <f t="shared" si="106"/>
        <v>1</v>
      </c>
      <c r="AB85" s="115"/>
      <c r="AC85" s="181"/>
      <c r="AD85" s="181"/>
      <c r="AE85" s="142" t="str">
        <f t="shared" si="71"/>
        <v/>
      </c>
      <c r="AF85" s="142"/>
      <c r="AG85" s="142" t="str">
        <f t="shared" si="72"/>
        <v/>
      </c>
      <c r="AH85" s="142"/>
      <c r="AI85" s="142" t="str">
        <f t="shared" si="73"/>
        <v/>
      </c>
      <c r="AJ85" s="143"/>
      <c r="AK85" s="144"/>
      <c r="AL85" s="142"/>
      <c r="AM85" s="142" t="str">
        <f t="shared" si="74"/>
        <v/>
      </c>
      <c r="AN85" s="142"/>
      <c r="AO85" s="142" t="str">
        <f t="shared" si="75"/>
        <v/>
      </c>
      <c r="AP85" s="142"/>
      <c r="AQ85" s="142" t="str">
        <f t="shared" si="76"/>
        <v/>
      </c>
      <c r="AR85" s="143"/>
      <c r="AS85" s="144"/>
      <c r="AT85" s="142"/>
      <c r="AU85" s="142">
        <f t="shared" si="82"/>
        <v>1</v>
      </c>
      <c r="AV85" s="142"/>
      <c r="AW85" s="142">
        <f t="shared" si="83"/>
        <v>0</v>
      </c>
      <c r="AX85" s="142"/>
      <c r="AY85" s="142">
        <f t="shared" si="84"/>
        <v>1</v>
      </c>
      <c r="AZ85" s="143"/>
      <c r="BA85" s="144"/>
      <c r="BB85" s="142"/>
      <c r="BC85" s="142" t="str">
        <f t="shared" si="107"/>
        <v/>
      </c>
      <c r="BD85" s="142"/>
      <c r="BE85" s="142" t="str">
        <f t="shared" si="108"/>
        <v/>
      </c>
      <c r="BF85" s="142"/>
      <c r="BG85" s="142" t="str">
        <f t="shared" si="109"/>
        <v/>
      </c>
      <c r="BH85" s="143"/>
      <c r="BI85" s="144"/>
      <c r="BJ85" s="140"/>
      <c r="BK85" s="142" t="str">
        <f t="shared" si="110"/>
        <v/>
      </c>
      <c r="BL85" s="142"/>
      <c r="BM85" s="142" t="str">
        <f t="shared" si="111"/>
        <v/>
      </c>
      <c r="BN85" s="142"/>
      <c r="BO85" s="142" t="str">
        <f t="shared" si="112"/>
        <v/>
      </c>
      <c r="BP85" s="143"/>
      <c r="BQ85" s="144"/>
      <c r="BR85" s="140"/>
      <c r="BS85" s="142" t="str">
        <f t="shared" si="92"/>
        <v/>
      </c>
      <c r="BT85" s="142"/>
      <c r="BU85" s="142" t="str">
        <f t="shared" si="93"/>
        <v/>
      </c>
      <c r="BV85" s="142"/>
      <c r="BW85" s="142" t="str">
        <f t="shared" si="94"/>
        <v/>
      </c>
      <c r="BX85" s="143"/>
      <c r="BY85" s="144"/>
      <c r="BZ85" s="145"/>
      <c r="CA85" s="142" t="str">
        <f t="shared" si="95"/>
        <v/>
      </c>
      <c r="CB85" s="142"/>
      <c r="CC85" s="142" t="str">
        <f t="shared" si="96"/>
        <v/>
      </c>
      <c r="CD85" s="142"/>
      <c r="CE85" s="142" t="str">
        <f t="shared" si="97"/>
        <v/>
      </c>
      <c r="CF85" s="143"/>
      <c r="CI85" s="142">
        <f t="shared" si="98"/>
        <v>1</v>
      </c>
      <c r="CJ85" s="142"/>
      <c r="CK85" s="142">
        <f t="shared" si="99"/>
        <v>0</v>
      </c>
      <c r="CL85" s="142"/>
      <c r="CM85" s="142">
        <f t="shared" si="100"/>
        <v>1</v>
      </c>
      <c r="CN85" s="143"/>
      <c r="EF85" s="146" t="s">
        <v>63</v>
      </c>
      <c r="EG85" s="146" t="str">
        <f t="shared" si="101"/>
        <v>NM si pas de terrasse. Prendre en compte les parasols, stores, chaises, tables, etc. Pénaliser si présence de mobilier publicitaire. Le mobilier doit être stable. Le mobilier en plastique est accepté.
Constat visuel
NR</v>
      </c>
    </row>
    <row r="86" spans="1:137" s="157" customFormat="1" ht="18" customHeight="1" x14ac:dyDescent="0.25">
      <c r="B86" s="107"/>
      <c r="C86" s="407" t="s">
        <v>162</v>
      </c>
      <c r="D86" s="107"/>
      <c r="E86" s="107"/>
      <c r="F86" s="109" t="e">
        <f>VLOOKUP(H86,Feuil1!A$1:B$5,2,0)</f>
        <v>#N/A</v>
      </c>
      <c r="G86" s="107"/>
      <c r="H86" s="275"/>
      <c r="I86" s="182"/>
      <c r="J86" s="149"/>
      <c r="K86" s="131" t="str">
        <f>IF(J86&lt;&gt;"",MAX(K$1:K85)+1,"")</f>
        <v/>
      </c>
      <c r="L86" s="183" t="s">
        <v>197</v>
      </c>
      <c r="M86" s="132"/>
      <c r="N86" s="267"/>
      <c r="O86" s="440"/>
      <c r="P86" s="325" t="str">
        <f t="shared" si="70"/>
        <v/>
      </c>
      <c r="Q86" s="184"/>
      <c r="R86" s="184"/>
      <c r="S86" s="184"/>
      <c r="U86" s="150"/>
      <c r="V86" s="150"/>
      <c r="W86" s="150"/>
      <c r="X86" s="150"/>
      <c r="Y86" s="150"/>
      <c r="Z86" s="150"/>
      <c r="AA86" s="150"/>
      <c r="AB86" s="150"/>
      <c r="AC86" s="152"/>
      <c r="AD86" s="152"/>
      <c r="AE86" s="142" t="str">
        <f t="shared" si="71"/>
        <v/>
      </c>
      <c r="AF86" s="142"/>
      <c r="AG86" s="142" t="str">
        <f t="shared" si="72"/>
        <v/>
      </c>
      <c r="AH86" s="142"/>
      <c r="AI86" s="142" t="str">
        <f t="shared" si="73"/>
        <v/>
      </c>
      <c r="AJ86" s="143"/>
      <c r="AK86" s="155"/>
      <c r="AL86" s="153"/>
      <c r="AM86" s="142" t="str">
        <f t="shared" si="74"/>
        <v/>
      </c>
      <c r="AN86" s="142"/>
      <c r="AO86" s="142" t="str">
        <f t="shared" si="75"/>
        <v/>
      </c>
      <c r="AP86" s="142"/>
      <c r="AQ86" s="142" t="str">
        <f t="shared" si="76"/>
        <v/>
      </c>
      <c r="AR86" s="143"/>
      <c r="AS86" s="155"/>
      <c r="AT86" s="153"/>
      <c r="AU86" s="142" t="str">
        <f t="shared" si="82"/>
        <v/>
      </c>
      <c r="AV86" s="142"/>
      <c r="AW86" s="142" t="str">
        <f t="shared" si="83"/>
        <v/>
      </c>
      <c r="AX86" s="142"/>
      <c r="AY86" s="142" t="str">
        <f t="shared" si="84"/>
        <v/>
      </c>
      <c r="AZ86" s="143"/>
      <c r="BA86" s="155"/>
      <c r="BB86" s="153"/>
      <c r="BC86" s="153"/>
      <c r="BD86" s="153"/>
      <c r="BE86" s="153"/>
      <c r="BF86" s="153"/>
      <c r="BG86" s="153"/>
      <c r="BH86" s="154"/>
      <c r="BI86" s="155"/>
      <c r="BJ86" s="150"/>
      <c r="BK86" s="153"/>
      <c r="BL86" s="153"/>
      <c r="BM86" s="153"/>
      <c r="BN86" s="153"/>
      <c r="BO86" s="153"/>
      <c r="BP86" s="154"/>
      <c r="BQ86" s="155"/>
      <c r="BR86" s="150"/>
      <c r="BS86" s="153" t="str">
        <f t="shared" si="54"/>
        <v/>
      </c>
      <c r="BT86" s="153"/>
      <c r="BU86" s="153" t="str">
        <f t="shared" si="55"/>
        <v/>
      </c>
      <c r="BV86" s="153"/>
      <c r="BW86" s="153" t="str">
        <f t="shared" si="56"/>
        <v/>
      </c>
      <c r="BX86" s="154"/>
      <c r="BY86" s="155"/>
      <c r="BZ86" s="156"/>
      <c r="CA86" s="153" t="str">
        <f t="shared" si="57"/>
        <v/>
      </c>
      <c r="CB86" s="153"/>
      <c r="CC86" s="153" t="str">
        <f t="shared" si="58"/>
        <v/>
      </c>
      <c r="CD86" s="153"/>
      <c r="CE86" s="153" t="str">
        <f t="shared" si="59"/>
        <v/>
      </c>
      <c r="CF86" s="154"/>
      <c r="CI86" s="153" t="str">
        <f t="shared" si="60"/>
        <v/>
      </c>
      <c r="CJ86" s="153"/>
      <c r="CK86" s="153" t="str">
        <f t="shared" si="67"/>
        <v/>
      </c>
      <c r="CL86" s="153"/>
      <c r="CM86" s="153" t="str">
        <f t="shared" si="68"/>
        <v/>
      </c>
      <c r="CN86" s="154"/>
      <c r="EF86" s="146" t="s">
        <v>63</v>
      </c>
      <c r="EG86" s="146" t="str">
        <f t="shared" si="69"/>
        <v xml:space="preserve">
</v>
      </c>
    </row>
    <row r="87" spans="1:137" s="136" customFormat="1" ht="30" customHeight="1" x14ac:dyDescent="0.25">
      <c r="B87" s="109" t="s">
        <v>68</v>
      </c>
      <c r="C87" s="407" t="s">
        <v>162</v>
      </c>
      <c r="D87" s="183" t="s">
        <v>197</v>
      </c>
      <c r="E87" s="109"/>
      <c r="F87" s="109">
        <f>VLOOKUP(H87,Feuil1!A$1:B$5,2,0)</f>
        <v>0.1</v>
      </c>
      <c r="G87" s="109">
        <f t="shared" ref="G87:G92" si="113">IF(H87="Information et Communication",1,IF(H87="Savoir-faire Savoir-être",2,IF(H87="Confort et hygiène",3,IF(H87="Qualité de la prestation",5,IF(H87="Développement Durable",4)))))</f>
        <v>1</v>
      </c>
      <c r="H87" s="271" t="s">
        <v>59</v>
      </c>
      <c r="I87" s="137" t="s">
        <v>82</v>
      </c>
      <c r="J87" s="138">
        <v>2</v>
      </c>
      <c r="K87" s="138">
        <f>IF(J87&lt;&gt;"",MAX(K$1:K86)+1,"")</f>
        <v>71</v>
      </c>
      <c r="L87" s="329" t="s">
        <v>880</v>
      </c>
      <c r="M87" s="330">
        <v>3</v>
      </c>
      <c r="N87" s="331" t="s">
        <v>0</v>
      </c>
      <c r="O87" s="439"/>
      <c r="P87" s="332" t="str">
        <f t="shared" si="70"/>
        <v/>
      </c>
      <c r="Q87" s="329" t="s">
        <v>198</v>
      </c>
      <c r="R87" s="329" t="s">
        <v>72</v>
      </c>
      <c r="S87" s="139"/>
      <c r="U87" s="140">
        <f t="shared" ref="U87:U92" si="114">M87</f>
        <v>3</v>
      </c>
      <c r="V87" s="140">
        <f>IF(N87="OUI",1,IF(N87="NON",0,IF(N87="Non Mesuré","",0)))</f>
        <v>1</v>
      </c>
      <c r="W87" s="140">
        <f t="shared" ref="W87:W92" si="115">IF(N87&lt;&gt;"Non Mesuré",U87*V87,"")</f>
        <v>3</v>
      </c>
      <c r="X87" s="140"/>
      <c r="Y87" s="140">
        <f t="shared" ref="Y87:Y92" si="116">IF(N87="Non Mesuré",U87,0)</f>
        <v>0</v>
      </c>
      <c r="Z87" s="140"/>
      <c r="AA87" s="140">
        <f t="shared" ref="AA87:AA92" si="117">U87-Y87</f>
        <v>3</v>
      </c>
      <c r="AB87" s="115"/>
      <c r="AC87" s="181"/>
      <c r="AD87" s="181"/>
      <c r="AE87" s="142">
        <f t="shared" si="71"/>
        <v>3</v>
      </c>
      <c r="AF87" s="142"/>
      <c r="AG87" s="142">
        <f t="shared" si="72"/>
        <v>0</v>
      </c>
      <c r="AH87" s="142"/>
      <c r="AI87" s="142">
        <f t="shared" si="73"/>
        <v>3</v>
      </c>
      <c r="AJ87" s="143"/>
      <c r="AK87" s="144"/>
      <c r="AL87" s="142"/>
      <c r="AM87" s="142" t="str">
        <f t="shared" si="74"/>
        <v/>
      </c>
      <c r="AN87" s="142"/>
      <c r="AO87" s="142" t="str">
        <f t="shared" si="75"/>
        <v/>
      </c>
      <c r="AP87" s="142"/>
      <c r="AQ87" s="142" t="str">
        <f t="shared" si="76"/>
        <v/>
      </c>
      <c r="AR87" s="143"/>
      <c r="AS87" s="144"/>
      <c r="AT87" s="142"/>
      <c r="AU87" s="142" t="str">
        <f t="shared" si="82"/>
        <v/>
      </c>
      <c r="AV87" s="142"/>
      <c r="AW87" s="142" t="str">
        <f t="shared" si="83"/>
        <v/>
      </c>
      <c r="AX87" s="142"/>
      <c r="AY87" s="142" t="str">
        <f t="shared" si="84"/>
        <v/>
      </c>
      <c r="AZ87" s="143"/>
      <c r="BA87" s="144"/>
      <c r="BB87" s="142"/>
      <c r="BC87" s="142" t="str">
        <f t="shared" ref="BC87:BC92" si="118">IF(G87=4,W87,"")</f>
        <v/>
      </c>
      <c r="BD87" s="142"/>
      <c r="BE87" s="142" t="str">
        <f t="shared" ref="BE87:BE92" si="119">IF(G87=4,Y87,"")</f>
        <v/>
      </c>
      <c r="BF87" s="142"/>
      <c r="BG87" s="142" t="str">
        <f t="shared" ref="BG87:BG92" si="120">IF(G87=4,AA87,"")</f>
        <v/>
      </c>
      <c r="BH87" s="143"/>
      <c r="BI87" s="144"/>
      <c r="BJ87" s="140"/>
      <c r="BK87" s="142" t="str">
        <f t="shared" ref="BK87:BK92" si="121">IF(G87=5,W87,"")</f>
        <v/>
      </c>
      <c r="BL87" s="142"/>
      <c r="BM87" s="142" t="str">
        <f t="shared" ref="BM87:BM92" si="122">IF(G87=5,Y87,"")</f>
        <v/>
      </c>
      <c r="BN87" s="142"/>
      <c r="BO87" s="142" t="str">
        <f t="shared" ref="BO87:BO92" si="123">IF(G87=5,AA87,"")</f>
        <v/>
      </c>
      <c r="BP87" s="143"/>
      <c r="BQ87" s="144"/>
      <c r="BR87" s="140"/>
      <c r="BS87" s="142" t="str">
        <f t="shared" si="54"/>
        <v/>
      </c>
      <c r="BT87" s="142"/>
      <c r="BU87" s="142" t="str">
        <f t="shared" si="55"/>
        <v/>
      </c>
      <c r="BV87" s="142"/>
      <c r="BW87" s="142" t="str">
        <f t="shared" si="56"/>
        <v/>
      </c>
      <c r="BX87" s="143"/>
      <c r="BY87" s="144"/>
      <c r="BZ87" s="145"/>
      <c r="CA87" s="142" t="str">
        <f t="shared" si="57"/>
        <v/>
      </c>
      <c r="CB87" s="142"/>
      <c r="CC87" s="142" t="str">
        <f t="shared" si="58"/>
        <v/>
      </c>
      <c r="CD87" s="142"/>
      <c r="CE87" s="142" t="str">
        <f t="shared" si="59"/>
        <v/>
      </c>
      <c r="CF87" s="143"/>
      <c r="CI87" s="142" t="str">
        <f t="shared" si="60"/>
        <v/>
      </c>
      <c r="CJ87" s="142"/>
      <c r="CK87" s="142" t="str">
        <f t="shared" si="67"/>
        <v/>
      </c>
      <c r="CL87" s="142"/>
      <c r="CM87" s="142" t="str">
        <f t="shared" si="68"/>
        <v/>
      </c>
      <c r="CN87" s="143"/>
      <c r="EF87" s="146" t="s">
        <v>63</v>
      </c>
      <c r="EG87" s="146" t="str">
        <f t="shared" si="69"/>
        <v>NM en cas d'adhésion. Placée dans un endroit visible.
Constat visuel
R</v>
      </c>
    </row>
    <row r="88" spans="1:137" s="136" customFormat="1" ht="48.75" customHeight="1" x14ac:dyDescent="0.25">
      <c r="B88" s="109" t="s">
        <v>68</v>
      </c>
      <c r="C88" s="407" t="s">
        <v>162</v>
      </c>
      <c r="D88" s="183" t="s">
        <v>197</v>
      </c>
      <c r="E88" s="109"/>
      <c r="F88" s="109">
        <f>VLOOKUP(H88,Feuil1!A$1:B$5,2,0)</f>
        <v>0.1</v>
      </c>
      <c r="G88" s="109">
        <f t="shared" si="113"/>
        <v>1</v>
      </c>
      <c r="H88" s="271" t="s">
        <v>59</v>
      </c>
      <c r="I88" s="137" t="s">
        <v>199</v>
      </c>
      <c r="J88" s="138">
        <v>16</v>
      </c>
      <c r="K88" s="138">
        <f>IF(J88&lt;&gt;"",MAX(K$1:K87)+1,"")</f>
        <v>72</v>
      </c>
      <c r="L88" s="281" t="s">
        <v>200</v>
      </c>
      <c r="M88" s="290">
        <v>1</v>
      </c>
      <c r="N88" s="283" t="s">
        <v>0</v>
      </c>
      <c r="O88" s="351"/>
      <c r="P88" s="333" t="str">
        <f t="shared" si="70"/>
        <v>oui</v>
      </c>
      <c r="Q88" s="281" t="s">
        <v>201</v>
      </c>
      <c r="R88" s="281" t="s">
        <v>72</v>
      </c>
      <c r="S88" s="139"/>
      <c r="U88" s="140">
        <f t="shared" si="114"/>
        <v>1</v>
      </c>
      <c r="V88" s="140">
        <f>IF(N88="OUI",1,IF(N88="NON",0,IF(N88="Non Mesuré","",0)))</f>
        <v>1</v>
      </c>
      <c r="W88" s="140">
        <f t="shared" si="115"/>
        <v>1</v>
      </c>
      <c r="X88" s="140"/>
      <c r="Y88" s="140">
        <f t="shared" si="116"/>
        <v>0</v>
      </c>
      <c r="Z88" s="140"/>
      <c r="AA88" s="140">
        <f t="shared" si="117"/>
        <v>1</v>
      </c>
      <c r="AB88" s="140"/>
      <c r="AC88" s="141"/>
      <c r="AD88" s="141"/>
      <c r="AE88" s="142">
        <f t="shared" si="71"/>
        <v>1</v>
      </c>
      <c r="AF88" s="142"/>
      <c r="AG88" s="142">
        <f t="shared" si="72"/>
        <v>0</v>
      </c>
      <c r="AH88" s="142"/>
      <c r="AI88" s="142">
        <f t="shared" si="73"/>
        <v>1</v>
      </c>
      <c r="AJ88" s="143"/>
      <c r="AK88" s="144"/>
      <c r="AL88" s="142"/>
      <c r="AM88" s="142" t="str">
        <f t="shared" si="74"/>
        <v/>
      </c>
      <c r="AN88" s="142"/>
      <c r="AO88" s="142" t="str">
        <f t="shared" si="75"/>
        <v/>
      </c>
      <c r="AP88" s="142"/>
      <c r="AQ88" s="142" t="str">
        <f t="shared" si="76"/>
        <v/>
      </c>
      <c r="AR88" s="143"/>
      <c r="AS88" s="144"/>
      <c r="AT88" s="142"/>
      <c r="AU88" s="142" t="str">
        <f t="shared" si="82"/>
        <v/>
      </c>
      <c r="AV88" s="142"/>
      <c r="AW88" s="142" t="str">
        <f t="shared" si="83"/>
        <v/>
      </c>
      <c r="AX88" s="142"/>
      <c r="AY88" s="142" t="str">
        <f t="shared" si="84"/>
        <v/>
      </c>
      <c r="AZ88" s="143"/>
      <c r="BA88" s="144"/>
      <c r="BB88" s="142"/>
      <c r="BC88" s="142" t="str">
        <f t="shared" si="118"/>
        <v/>
      </c>
      <c r="BD88" s="142"/>
      <c r="BE88" s="142" t="str">
        <f t="shared" si="119"/>
        <v/>
      </c>
      <c r="BF88" s="142"/>
      <c r="BG88" s="142" t="str">
        <f t="shared" si="120"/>
        <v/>
      </c>
      <c r="BH88" s="143"/>
      <c r="BI88" s="144"/>
      <c r="BJ88" s="140"/>
      <c r="BK88" s="142" t="str">
        <f t="shared" si="121"/>
        <v/>
      </c>
      <c r="BL88" s="142"/>
      <c r="BM88" s="142" t="str">
        <f t="shared" si="122"/>
        <v/>
      </c>
      <c r="BN88" s="142"/>
      <c r="BO88" s="142" t="str">
        <f t="shared" si="123"/>
        <v/>
      </c>
      <c r="BP88" s="143"/>
      <c r="BQ88" s="144"/>
      <c r="BR88" s="140"/>
      <c r="BS88" s="142" t="str">
        <f t="shared" si="54"/>
        <v/>
      </c>
      <c r="BT88" s="142"/>
      <c r="BU88" s="142" t="str">
        <f t="shared" si="55"/>
        <v/>
      </c>
      <c r="BV88" s="142"/>
      <c r="BW88" s="142" t="str">
        <f t="shared" si="56"/>
        <v/>
      </c>
      <c r="BX88" s="143"/>
      <c r="BY88" s="144"/>
      <c r="BZ88" s="145"/>
      <c r="CA88" s="142" t="str">
        <f t="shared" si="57"/>
        <v/>
      </c>
      <c r="CB88" s="142"/>
      <c r="CC88" s="142" t="str">
        <f t="shared" si="58"/>
        <v/>
      </c>
      <c r="CD88" s="142"/>
      <c r="CE88" s="142" t="str">
        <f t="shared" si="59"/>
        <v/>
      </c>
      <c r="CF88" s="143"/>
      <c r="CI88" s="142" t="str">
        <f t="shared" si="60"/>
        <v/>
      </c>
      <c r="CJ88" s="142"/>
      <c r="CK88" s="142" t="str">
        <f t="shared" si="67"/>
        <v/>
      </c>
      <c r="CL88" s="142"/>
      <c r="CM88" s="142" t="str">
        <f t="shared" si="68"/>
        <v/>
      </c>
      <c r="CN88" s="143"/>
      <c r="EF88" s="146" t="s">
        <v>63</v>
      </c>
      <c r="EG88" s="146" t="str">
        <f t="shared" si="69"/>
        <v>Pas de NM possible. Actualisation des plaques de classement. Tolérance pour les menus et cartes, si la restauration est réservée à la clientèle hébergée à l'hôtel. Tous types d'affichage.
Constat visuel
R</v>
      </c>
    </row>
    <row r="89" spans="1:137" s="136" customFormat="1" ht="48.75" customHeight="1" x14ac:dyDescent="0.25">
      <c r="B89" s="109" t="s">
        <v>68</v>
      </c>
      <c r="C89" s="407" t="s">
        <v>162</v>
      </c>
      <c r="D89" s="183" t="s">
        <v>197</v>
      </c>
      <c r="E89" s="109"/>
      <c r="F89" s="109">
        <f>VLOOKUP(H89,Feuil1!A$1:B$5,2,0)</f>
        <v>0.1</v>
      </c>
      <c r="G89" s="109">
        <f t="shared" si="113"/>
        <v>1</v>
      </c>
      <c r="H89" s="271" t="s">
        <v>59</v>
      </c>
      <c r="I89" s="137" t="s">
        <v>199</v>
      </c>
      <c r="J89" s="138">
        <v>16</v>
      </c>
      <c r="K89" s="138">
        <f>IF(J89&lt;&gt;"",MAX(K$1:K88)+1,"")</f>
        <v>73</v>
      </c>
      <c r="L89" s="281" t="s">
        <v>202</v>
      </c>
      <c r="M89" s="290">
        <v>1</v>
      </c>
      <c r="N89" s="283" t="s">
        <v>0</v>
      </c>
      <c r="O89" s="351"/>
      <c r="P89" s="333" t="str">
        <f t="shared" si="70"/>
        <v/>
      </c>
      <c r="Q89" s="281" t="s">
        <v>203</v>
      </c>
      <c r="R89" s="281" t="s">
        <v>72</v>
      </c>
      <c r="S89" s="139"/>
      <c r="U89" s="140">
        <f t="shared" si="114"/>
        <v>1</v>
      </c>
      <c r="V89" s="140">
        <f>IF(N89="OUI",1,IF(N89="NON",0,IF(N89="Non Mesuré","",0)))</f>
        <v>1</v>
      </c>
      <c r="W89" s="140">
        <f t="shared" si="115"/>
        <v>1</v>
      </c>
      <c r="X89" s="140"/>
      <c r="Y89" s="140">
        <f t="shared" si="116"/>
        <v>0</v>
      </c>
      <c r="Z89" s="140"/>
      <c r="AA89" s="140">
        <f t="shared" si="117"/>
        <v>1</v>
      </c>
      <c r="AB89" s="140"/>
      <c r="AC89" s="141"/>
      <c r="AD89" s="141"/>
      <c r="AE89" s="142">
        <f t="shared" si="71"/>
        <v>1</v>
      </c>
      <c r="AF89" s="142"/>
      <c r="AG89" s="142">
        <f t="shared" si="72"/>
        <v>0</v>
      </c>
      <c r="AH89" s="142"/>
      <c r="AI89" s="142">
        <f t="shared" si="73"/>
        <v>1</v>
      </c>
      <c r="AJ89" s="143"/>
      <c r="AK89" s="144"/>
      <c r="AL89" s="142"/>
      <c r="AM89" s="142" t="str">
        <f t="shared" si="74"/>
        <v/>
      </c>
      <c r="AN89" s="142"/>
      <c r="AO89" s="142" t="str">
        <f t="shared" si="75"/>
        <v/>
      </c>
      <c r="AP89" s="142"/>
      <c r="AQ89" s="142" t="str">
        <f t="shared" si="76"/>
        <v/>
      </c>
      <c r="AR89" s="143"/>
      <c r="AS89" s="144"/>
      <c r="AT89" s="142"/>
      <c r="AU89" s="142" t="str">
        <f t="shared" si="82"/>
        <v/>
      </c>
      <c r="AV89" s="142"/>
      <c r="AW89" s="142" t="str">
        <f t="shared" si="83"/>
        <v/>
      </c>
      <c r="AX89" s="142"/>
      <c r="AY89" s="142" t="str">
        <f t="shared" si="84"/>
        <v/>
      </c>
      <c r="AZ89" s="143"/>
      <c r="BA89" s="144"/>
      <c r="BB89" s="142"/>
      <c r="BC89" s="142" t="str">
        <f t="shared" si="118"/>
        <v/>
      </c>
      <c r="BD89" s="142"/>
      <c r="BE89" s="142" t="str">
        <f t="shared" si="119"/>
        <v/>
      </c>
      <c r="BF89" s="142"/>
      <c r="BG89" s="142" t="str">
        <f t="shared" si="120"/>
        <v/>
      </c>
      <c r="BH89" s="143"/>
      <c r="BI89" s="144"/>
      <c r="BJ89" s="140"/>
      <c r="BK89" s="142" t="str">
        <f t="shared" si="121"/>
        <v/>
      </c>
      <c r="BL89" s="142"/>
      <c r="BM89" s="142" t="str">
        <f t="shared" si="122"/>
        <v/>
      </c>
      <c r="BN89" s="142"/>
      <c r="BO89" s="142" t="str">
        <f t="shared" si="123"/>
        <v/>
      </c>
      <c r="BP89" s="143"/>
      <c r="BQ89" s="144"/>
      <c r="BR89" s="140"/>
      <c r="BS89" s="142" t="str">
        <f t="shared" si="54"/>
        <v/>
      </c>
      <c r="BT89" s="142"/>
      <c r="BU89" s="142" t="str">
        <f t="shared" si="55"/>
        <v/>
      </c>
      <c r="BV89" s="142"/>
      <c r="BW89" s="142" t="str">
        <f t="shared" si="56"/>
        <v/>
      </c>
      <c r="BX89" s="143"/>
      <c r="BY89" s="144"/>
      <c r="BZ89" s="145"/>
      <c r="CA89" s="142" t="str">
        <f t="shared" si="57"/>
        <v/>
      </c>
      <c r="CB89" s="142"/>
      <c r="CC89" s="142" t="str">
        <f t="shared" si="58"/>
        <v/>
      </c>
      <c r="CD89" s="142"/>
      <c r="CE89" s="142" t="str">
        <f t="shared" si="59"/>
        <v/>
      </c>
      <c r="CF89" s="143"/>
      <c r="CI89" s="142" t="str">
        <f t="shared" si="60"/>
        <v/>
      </c>
      <c r="CJ89" s="142"/>
      <c r="CK89" s="142" t="str">
        <f t="shared" si="67"/>
        <v/>
      </c>
      <c r="CL89" s="142"/>
      <c r="CM89" s="142" t="str">
        <f t="shared" si="68"/>
        <v/>
      </c>
      <c r="CN89" s="143"/>
      <c r="EF89" s="146" t="s">
        <v>63</v>
      </c>
      <c r="EG89" s="146" t="str">
        <f t="shared" si="69"/>
        <v>La mesure porte sur la qualité de l'affichage (calligraphie soignée, absence de ratures, feuilles non jaunies, feuilles non scotchées, etc.). NM si absence d'affichage. Absence de vitrophanies obsolètes.
Constat visuel
R</v>
      </c>
    </row>
    <row r="90" spans="1:137" s="136" customFormat="1" ht="22.5" customHeight="1" x14ac:dyDescent="0.25">
      <c r="A90" s="136">
        <v>31</v>
      </c>
      <c r="B90" s="109" t="s">
        <v>58</v>
      </c>
      <c r="C90" s="407" t="s">
        <v>162</v>
      </c>
      <c r="D90" s="183" t="s">
        <v>197</v>
      </c>
      <c r="E90" s="109"/>
      <c r="F90" s="109">
        <f>VLOOKUP(H90,Feuil1!A$1:B$5,2,0)</f>
        <v>0.25</v>
      </c>
      <c r="G90" s="109">
        <f t="shared" si="113"/>
        <v>3</v>
      </c>
      <c r="H90" s="271" t="s">
        <v>174</v>
      </c>
      <c r="I90" s="137" t="s">
        <v>199</v>
      </c>
      <c r="J90" s="138">
        <v>16</v>
      </c>
      <c r="K90" s="138">
        <f>IF(J90&lt;&gt;"",MAX(K$1:K89)+1,"")</f>
        <v>74</v>
      </c>
      <c r="L90" s="281" t="s">
        <v>207</v>
      </c>
      <c r="M90" s="290">
        <v>3</v>
      </c>
      <c r="N90" s="283" t="s">
        <v>75</v>
      </c>
      <c r="O90" s="351"/>
      <c r="P90" s="333" t="str">
        <f t="shared" si="70"/>
        <v/>
      </c>
      <c r="Q90" s="281" t="s">
        <v>208</v>
      </c>
      <c r="R90" s="281" t="s">
        <v>72</v>
      </c>
      <c r="S90" s="139"/>
      <c r="U90" s="140">
        <f t="shared" si="114"/>
        <v>3</v>
      </c>
      <c r="V90" s="140">
        <f>IF(N90="Très Satisfaisant",1,IF(N90="Satisfaisant",0.75,IF(N90="Insatisfaisant",0.25,IF(N90="Très Insatisfaisant",0,IF(N90="Non Mesuré","",0)))))</f>
        <v>1</v>
      </c>
      <c r="W90" s="140">
        <f t="shared" si="115"/>
        <v>3</v>
      </c>
      <c r="X90" s="140"/>
      <c r="Y90" s="140">
        <f t="shared" si="116"/>
        <v>0</v>
      </c>
      <c r="Z90" s="140"/>
      <c r="AA90" s="140">
        <f t="shared" si="117"/>
        <v>3</v>
      </c>
      <c r="AB90" s="115"/>
      <c r="AC90" s="181"/>
      <c r="AD90" s="181"/>
      <c r="AE90" s="142" t="str">
        <f t="shared" si="71"/>
        <v/>
      </c>
      <c r="AF90" s="142"/>
      <c r="AG90" s="142" t="str">
        <f t="shared" si="72"/>
        <v/>
      </c>
      <c r="AH90" s="142"/>
      <c r="AI90" s="142" t="str">
        <f t="shared" si="73"/>
        <v/>
      </c>
      <c r="AJ90" s="143"/>
      <c r="AK90" s="144"/>
      <c r="AL90" s="142"/>
      <c r="AM90" s="142" t="str">
        <f t="shared" si="74"/>
        <v/>
      </c>
      <c r="AN90" s="142"/>
      <c r="AO90" s="142" t="str">
        <f t="shared" si="75"/>
        <v/>
      </c>
      <c r="AP90" s="142"/>
      <c r="AQ90" s="142" t="str">
        <f t="shared" si="76"/>
        <v/>
      </c>
      <c r="AR90" s="143"/>
      <c r="AS90" s="144"/>
      <c r="AT90" s="142"/>
      <c r="AU90" s="142">
        <f t="shared" si="82"/>
        <v>3</v>
      </c>
      <c r="AV90" s="142"/>
      <c r="AW90" s="142">
        <f t="shared" si="83"/>
        <v>0</v>
      </c>
      <c r="AX90" s="142"/>
      <c r="AY90" s="142">
        <f t="shared" si="84"/>
        <v>3</v>
      </c>
      <c r="AZ90" s="143"/>
      <c r="BA90" s="144"/>
      <c r="BB90" s="142"/>
      <c r="BC90" s="142" t="str">
        <f t="shared" si="118"/>
        <v/>
      </c>
      <c r="BD90" s="142"/>
      <c r="BE90" s="142" t="str">
        <f t="shared" si="119"/>
        <v/>
      </c>
      <c r="BF90" s="142"/>
      <c r="BG90" s="142" t="str">
        <f t="shared" si="120"/>
        <v/>
      </c>
      <c r="BH90" s="143"/>
      <c r="BI90" s="144"/>
      <c r="BJ90" s="140"/>
      <c r="BK90" s="142" t="str">
        <f t="shared" si="121"/>
        <v/>
      </c>
      <c r="BL90" s="142"/>
      <c r="BM90" s="142" t="str">
        <f t="shared" si="122"/>
        <v/>
      </c>
      <c r="BN90" s="142"/>
      <c r="BO90" s="142" t="str">
        <f t="shared" si="123"/>
        <v/>
      </c>
      <c r="BP90" s="143"/>
      <c r="BQ90" s="144"/>
      <c r="BR90" s="140"/>
      <c r="BS90" s="142">
        <f t="shared" ref="BS90:BS117" si="124">IF(A90=31,W90,"")</f>
        <v>3</v>
      </c>
      <c r="BT90" s="142"/>
      <c r="BU90" s="142">
        <f t="shared" ref="BU90:BU117" si="125">IF(A90=31,Y90,"")</f>
        <v>0</v>
      </c>
      <c r="BV90" s="142"/>
      <c r="BW90" s="142">
        <f t="shared" ref="BW90:BW117" si="126">IF(A90=31,AA90,"")</f>
        <v>3</v>
      </c>
      <c r="BX90" s="143"/>
      <c r="BY90" s="144"/>
      <c r="BZ90" s="145"/>
      <c r="CA90" s="142" t="str">
        <f t="shared" ref="CA90:CA117" si="127">IF(A90=32,W90,"")</f>
        <v/>
      </c>
      <c r="CB90" s="142"/>
      <c r="CC90" s="142" t="str">
        <f t="shared" ref="CC90:CC117" si="128">IF(A90=32,Y90,"")</f>
        <v/>
      </c>
      <c r="CD90" s="142"/>
      <c r="CE90" s="142" t="str">
        <f t="shared" ref="CE90:CE117" si="129">IF(A90=32,AA90,"")</f>
        <v/>
      </c>
      <c r="CF90" s="143"/>
      <c r="CI90" s="142" t="str">
        <f t="shared" ref="CI90:CI117" si="130">IF(A90=33,W90,"")</f>
        <v/>
      </c>
      <c r="CJ90" s="142"/>
      <c r="CK90" s="142" t="str">
        <f t="shared" si="67"/>
        <v/>
      </c>
      <c r="CL90" s="142"/>
      <c r="CM90" s="142" t="str">
        <f t="shared" si="68"/>
        <v/>
      </c>
      <c r="CN90" s="143"/>
      <c r="EF90" s="146" t="s">
        <v>63</v>
      </c>
      <c r="EG90" s="146" t="str">
        <f t="shared" si="69"/>
        <v>NM si absence d'affichage.
Constat visuel
NR</v>
      </c>
    </row>
    <row r="91" spans="1:137" s="136" customFormat="1" ht="22.5" customHeight="1" x14ac:dyDescent="0.25">
      <c r="A91" s="136">
        <v>32</v>
      </c>
      <c r="B91" s="109" t="s">
        <v>68</v>
      </c>
      <c r="C91" s="407" t="s">
        <v>162</v>
      </c>
      <c r="D91" s="183" t="s">
        <v>197</v>
      </c>
      <c r="E91" s="109"/>
      <c r="F91" s="109">
        <f>VLOOKUP(H91,Feuil1!A$1:B$5,2,0)</f>
        <v>0.25</v>
      </c>
      <c r="G91" s="109">
        <f t="shared" si="113"/>
        <v>3</v>
      </c>
      <c r="H91" s="271" t="s">
        <v>174</v>
      </c>
      <c r="I91" s="137" t="s">
        <v>199</v>
      </c>
      <c r="J91" s="138">
        <v>16</v>
      </c>
      <c r="K91" s="138">
        <f>IF(J91&lt;&gt;"",MAX(K$1:K90)+1,"")</f>
        <v>75</v>
      </c>
      <c r="L91" s="281" t="s">
        <v>209</v>
      </c>
      <c r="M91" s="290">
        <v>3</v>
      </c>
      <c r="N91" s="283" t="s">
        <v>75</v>
      </c>
      <c r="O91" s="351"/>
      <c r="P91" s="333" t="str">
        <f t="shared" si="70"/>
        <v/>
      </c>
      <c r="Q91" s="281" t="s">
        <v>208</v>
      </c>
      <c r="R91" s="281" t="s">
        <v>72</v>
      </c>
      <c r="S91" s="139"/>
      <c r="U91" s="140">
        <f t="shared" si="114"/>
        <v>3</v>
      </c>
      <c r="V91" s="140">
        <f>IF(N91="Très Satisfaisant",1,IF(N91="Satisfaisant",0.75,IF(N91="Insatisfaisant",0.25,IF(N91="Très Insatisfaisant",0,IF(N91="Non Mesuré","",0)))))</f>
        <v>1</v>
      </c>
      <c r="W91" s="140">
        <f t="shared" si="115"/>
        <v>3</v>
      </c>
      <c r="X91" s="140"/>
      <c r="Y91" s="140">
        <f t="shared" si="116"/>
        <v>0</v>
      </c>
      <c r="Z91" s="140"/>
      <c r="AA91" s="140">
        <f t="shared" si="117"/>
        <v>3</v>
      </c>
      <c r="AB91" s="115"/>
      <c r="AC91" s="181"/>
      <c r="AD91" s="181"/>
      <c r="AE91" s="142" t="str">
        <f t="shared" si="71"/>
        <v/>
      </c>
      <c r="AF91" s="142"/>
      <c r="AG91" s="142" t="str">
        <f t="shared" si="72"/>
        <v/>
      </c>
      <c r="AH91" s="142"/>
      <c r="AI91" s="142" t="str">
        <f t="shared" si="73"/>
        <v/>
      </c>
      <c r="AJ91" s="143"/>
      <c r="AK91" s="144"/>
      <c r="AL91" s="142"/>
      <c r="AM91" s="142" t="str">
        <f t="shared" si="74"/>
        <v/>
      </c>
      <c r="AN91" s="142"/>
      <c r="AO91" s="142" t="str">
        <f t="shared" si="75"/>
        <v/>
      </c>
      <c r="AP91" s="142"/>
      <c r="AQ91" s="142" t="str">
        <f t="shared" si="76"/>
        <v/>
      </c>
      <c r="AR91" s="143"/>
      <c r="AS91" s="144"/>
      <c r="AT91" s="142"/>
      <c r="AU91" s="142">
        <f t="shared" si="82"/>
        <v>3</v>
      </c>
      <c r="AV91" s="142"/>
      <c r="AW91" s="142">
        <f t="shared" si="83"/>
        <v>0</v>
      </c>
      <c r="AX91" s="142"/>
      <c r="AY91" s="142">
        <f t="shared" si="84"/>
        <v>3</v>
      </c>
      <c r="AZ91" s="143"/>
      <c r="BA91" s="144"/>
      <c r="BB91" s="142"/>
      <c r="BC91" s="142" t="str">
        <f t="shared" si="118"/>
        <v/>
      </c>
      <c r="BD91" s="142"/>
      <c r="BE91" s="142" t="str">
        <f t="shared" si="119"/>
        <v/>
      </c>
      <c r="BF91" s="142"/>
      <c r="BG91" s="142" t="str">
        <f t="shared" si="120"/>
        <v/>
      </c>
      <c r="BH91" s="143"/>
      <c r="BI91" s="144"/>
      <c r="BJ91" s="140"/>
      <c r="BK91" s="142" t="str">
        <f t="shared" si="121"/>
        <v/>
      </c>
      <c r="BL91" s="142"/>
      <c r="BM91" s="142" t="str">
        <f t="shared" si="122"/>
        <v/>
      </c>
      <c r="BN91" s="142"/>
      <c r="BO91" s="142" t="str">
        <f t="shared" si="123"/>
        <v/>
      </c>
      <c r="BP91" s="143"/>
      <c r="BQ91" s="144"/>
      <c r="BR91" s="140"/>
      <c r="BS91" s="142" t="str">
        <f t="shared" si="124"/>
        <v/>
      </c>
      <c r="BT91" s="142"/>
      <c r="BU91" s="142" t="str">
        <f t="shared" si="125"/>
        <v/>
      </c>
      <c r="BV91" s="142"/>
      <c r="BW91" s="142" t="str">
        <f t="shared" si="126"/>
        <v/>
      </c>
      <c r="BX91" s="143"/>
      <c r="BY91" s="144"/>
      <c r="BZ91" s="145"/>
      <c r="CA91" s="142">
        <f t="shared" si="127"/>
        <v>3</v>
      </c>
      <c r="CB91" s="142"/>
      <c r="CC91" s="142">
        <f t="shared" si="128"/>
        <v>0</v>
      </c>
      <c r="CD91" s="142"/>
      <c r="CE91" s="142">
        <f t="shared" si="129"/>
        <v>3</v>
      </c>
      <c r="CF91" s="143"/>
      <c r="CI91" s="142" t="str">
        <f t="shared" si="130"/>
        <v/>
      </c>
      <c r="CJ91" s="142"/>
      <c r="CK91" s="142" t="str">
        <f t="shared" si="67"/>
        <v/>
      </c>
      <c r="CL91" s="142"/>
      <c r="CM91" s="142" t="str">
        <f t="shared" si="68"/>
        <v/>
      </c>
      <c r="CN91" s="143"/>
      <c r="EF91" s="146" t="s">
        <v>63</v>
      </c>
      <c r="EG91" s="146" t="str">
        <f t="shared" si="69"/>
        <v>NM si absence d'affichage.
Constat visuel
R</v>
      </c>
    </row>
    <row r="92" spans="1:137" s="136" customFormat="1" ht="48.75" customHeight="1" x14ac:dyDescent="0.25">
      <c r="B92" s="109" t="s">
        <v>68</v>
      </c>
      <c r="C92" s="407" t="s">
        <v>162</v>
      </c>
      <c r="D92" s="183" t="s">
        <v>197</v>
      </c>
      <c r="E92" s="109"/>
      <c r="F92" s="109">
        <f>VLOOKUP(H92,Feuil1!A$1:B$5,2,0)</f>
        <v>0.1</v>
      </c>
      <c r="G92" s="109">
        <f t="shared" si="113"/>
        <v>1</v>
      </c>
      <c r="H92" s="271" t="s">
        <v>59</v>
      </c>
      <c r="I92" s="137" t="s">
        <v>199</v>
      </c>
      <c r="J92" s="138">
        <v>102</v>
      </c>
      <c r="K92" s="138">
        <f>IF(J92&lt;&gt;"",MAX(K$1:K91)+1,"")</f>
        <v>76</v>
      </c>
      <c r="L92" s="281" t="s">
        <v>822</v>
      </c>
      <c r="M92" s="290">
        <v>3</v>
      </c>
      <c r="N92" s="283" t="s">
        <v>0</v>
      </c>
      <c r="O92" s="351"/>
      <c r="P92" s="333" t="str">
        <f t="shared" si="70"/>
        <v/>
      </c>
      <c r="Q92" s="281" t="s">
        <v>821</v>
      </c>
      <c r="R92" s="281" t="s">
        <v>72</v>
      </c>
      <c r="S92" s="139"/>
      <c r="U92" s="140">
        <f t="shared" si="114"/>
        <v>3</v>
      </c>
      <c r="V92" s="140">
        <f>IF(N92="OUI",1,IF(N92="NON",0,IF(N92="Non Mesuré","",0)))</f>
        <v>1</v>
      </c>
      <c r="W92" s="140">
        <f t="shared" si="115"/>
        <v>3</v>
      </c>
      <c r="X92" s="140"/>
      <c r="Y92" s="140">
        <f t="shared" si="116"/>
        <v>0</v>
      </c>
      <c r="Z92" s="140"/>
      <c r="AA92" s="140">
        <f t="shared" si="117"/>
        <v>3</v>
      </c>
      <c r="AB92" s="140"/>
      <c r="AC92" s="141"/>
      <c r="AD92" s="141"/>
      <c r="AE92" s="142">
        <f t="shared" si="71"/>
        <v>3</v>
      </c>
      <c r="AF92" s="142"/>
      <c r="AG92" s="142">
        <f t="shared" si="72"/>
        <v>0</v>
      </c>
      <c r="AH92" s="142"/>
      <c r="AI92" s="142">
        <f t="shared" si="73"/>
        <v>3</v>
      </c>
      <c r="AJ92" s="143"/>
      <c r="AK92" s="144"/>
      <c r="AL92" s="142"/>
      <c r="AM92" s="142" t="str">
        <f t="shared" si="74"/>
        <v/>
      </c>
      <c r="AN92" s="142"/>
      <c r="AO92" s="142" t="str">
        <f t="shared" si="75"/>
        <v/>
      </c>
      <c r="AP92" s="142"/>
      <c r="AQ92" s="142" t="str">
        <f t="shared" si="76"/>
        <v/>
      </c>
      <c r="AR92" s="143"/>
      <c r="AS92" s="144"/>
      <c r="AT92" s="142"/>
      <c r="AU92" s="142" t="str">
        <f t="shared" si="82"/>
        <v/>
      </c>
      <c r="AV92" s="142"/>
      <c r="AW92" s="142" t="str">
        <f t="shared" si="83"/>
        <v/>
      </c>
      <c r="AX92" s="142"/>
      <c r="AY92" s="142" t="str">
        <f t="shared" si="84"/>
        <v/>
      </c>
      <c r="AZ92" s="143"/>
      <c r="BA92" s="144"/>
      <c r="BB92" s="142"/>
      <c r="BC92" s="142" t="str">
        <f t="shared" si="118"/>
        <v/>
      </c>
      <c r="BD92" s="142"/>
      <c r="BE92" s="142" t="str">
        <f t="shared" si="119"/>
        <v/>
      </c>
      <c r="BF92" s="142"/>
      <c r="BG92" s="142" t="str">
        <f t="shared" si="120"/>
        <v/>
      </c>
      <c r="BH92" s="143"/>
      <c r="BI92" s="144"/>
      <c r="BJ92" s="140"/>
      <c r="BK92" s="142" t="str">
        <f t="shared" si="121"/>
        <v/>
      </c>
      <c r="BL92" s="142"/>
      <c r="BM92" s="142" t="str">
        <f t="shared" si="122"/>
        <v/>
      </c>
      <c r="BN92" s="142"/>
      <c r="BO92" s="142" t="str">
        <f t="shared" si="123"/>
        <v/>
      </c>
      <c r="BP92" s="143"/>
      <c r="BQ92" s="144"/>
      <c r="BR92" s="140"/>
      <c r="BS92" s="142" t="str">
        <f t="shared" si="124"/>
        <v/>
      </c>
      <c r="BT92" s="142"/>
      <c r="BU92" s="142" t="str">
        <f t="shared" si="125"/>
        <v/>
      </c>
      <c r="BV92" s="142"/>
      <c r="BW92" s="142" t="str">
        <f t="shared" si="126"/>
        <v/>
      </c>
      <c r="BX92" s="143"/>
      <c r="BY92" s="144"/>
      <c r="BZ92" s="145"/>
      <c r="CA92" s="142" t="str">
        <f t="shared" si="127"/>
        <v/>
      </c>
      <c r="CB92" s="142"/>
      <c r="CC92" s="142" t="str">
        <f t="shared" si="128"/>
        <v/>
      </c>
      <c r="CD92" s="142"/>
      <c r="CE92" s="142" t="str">
        <f t="shared" si="129"/>
        <v/>
      </c>
      <c r="CF92" s="143"/>
      <c r="CI92" s="142" t="str">
        <f t="shared" si="130"/>
        <v/>
      </c>
      <c r="CJ92" s="142"/>
      <c r="CK92" s="142" t="str">
        <f t="shared" si="67"/>
        <v/>
      </c>
      <c r="CL92" s="142"/>
      <c r="CM92" s="142" t="str">
        <f t="shared" si="68"/>
        <v/>
      </c>
      <c r="CN92" s="143"/>
      <c r="EF92" s="146" t="s">
        <v>63</v>
      </c>
      <c r="EG92" s="146" t="str">
        <f t="shared" si="69"/>
        <v>Les informations à traduire sont : Type de chambres, tarifs / prix des services, horaires, moyens de paiement acceptés. La langue étrangère correspond au bassin touristique émetteur.
Constat visuel
R</v>
      </c>
    </row>
    <row r="93" spans="1:137" s="136" customFormat="1" ht="48.75" customHeight="1" x14ac:dyDescent="0.25">
      <c r="B93" s="109" t="s">
        <v>68</v>
      </c>
      <c r="C93" s="407" t="s">
        <v>162</v>
      </c>
      <c r="D93" s="183" t="s">
        <v>197</v>
      </c>
      <c r="E93" s="109"/>
      <c r="F93" s="109">
        <f>VLOOKUP(H93,Feuil1!A$1:B$5,2,0)</f>
        <v>0.1</v>
      </c>
      <c r="G93" s="109">
        <f>IF(H93="Information et Communication",1,IF(H93="Savoir-faire Savoir-être",2,IF(H93="Confort et hygiène",3,IF(H93="Qualité de la prestation",5,IF(H93="Développement Durable",4)))))</f>
        <v>1</v>
      </c>
      <c r="H93" s="271" t="s">
        <v>59</v>
      </c>
      <c r="I93" s="137" t="s">
        <v>199</v>
      </c>
      <c r="J93" s="138">
        <v>102</v>
      </c>
      <c r="K93" s="138">
        <f>IF(J93&lt;&gt;"",MAX(K$1:K92)+1,"")</f>
        <v>77</v>
      </c>
      <c r="L93" s="374" t="s">
        <v>863</v>
      </c>
      <c r="M93" s="375">
        <v>3</v>
      </c>
      <c r="N93" s="373" t="s">
        <v>0</v>
      </c>
      <c r="O93" s="441"/>
      <c r="P93" s="376" t="str">
        <f>IF(ISERROR(SEARCH("Pas de NM possible",Q93)),"","oui")</f>
        <v/>
      </c>
      <c r="Q93" s="374" t="s">
        <v>893</v>
      </c>
      <c r="R93" s="374" t="s">
        <v>72</v>
      </c>
      <c r="S93" s="139"/>
      <c r="U93" s="140">
        <f>M93</f>
        <v>3</v>
      </c>
      <c r="V93" s="140">
        <f>IF(N93="OUI",1,IF(N93="NON",0,IF(N93="Non Mesuré","",0)))</f>
        <v>1</v>
      </c>
      <c r="W93" s="140">
        <f>IF(N93&lt;&gt;"Non Mesuré",U93*V93,"")</f>
        <v>3</v>
      </c>
      <c r="X93" s="140"/>
      <c r="Y93" s="140">
        <f>IF(N93="Non Mesuré",U93,0)</f>
        <v>0</v>
      </c>
      <c r="Z93" s="140"/>
      <c r="AA93" s="140">
        <f>U93-Y93</f>
        <v>3</v>
      </c>
      <c r="AB93" s="140"/>
      <c r="AC93" s="141"/>
      <c r="AD93" s="141"/>
      <c r="AE93" s="142">
        <f t="shared" si="71"/>
        <v>3</v>
      </c>
      <c r="AF93" s="142"/>
      <c r="AG93" s="142">
        <f t="shared" si="72"/>
        <v>0</v>
      </c>
      <c r="AH93" s="142"/>
      <c r="AI93" s="142">
        <f t="shared" si="73"/>
        <v>3</v>
      </c>
      <c r="AJ93" s="143"/>
      <c r="AK93" s="144"/>
      <c r="AL93" s="142"/>
      <c r="AM93" s="142" t="str">
        <f t="shared" si="74"/>
        <v/>
      </c>
      <c r="AN93" s="142"/>
      <c r="AO93" s="142" t="str">
        <f t="shared" si="75"/>
        <v/>
      </c>
      <c r="AP93" s="142"/>
      <c r="AQ93" s="142" t="str">
        <f t="shared" si="76"/>
        <v/>
      </c>
      <c r="AR93" s="143"/>
      <c r="AS93" s="144"/>
      <c r="AT93" s="142"/>
      <c r="AU93" s="142" t="str">
        <f t="shared" si="82"/>
        <v/>
      </c>
      <c r="AV93" s="142"/>
      <c r="AW93" s="142" t="str">
        <f t="shared" si="83"/>
        <v/>
      </c>
      <c r="AX93" s="142"/>
      <c r="AY93" s="142" t="str">
        <f t="shared" si="84"/>
        <v/>
      </c>
      <c r="AZ93" s="143"/>
      <c r="BA93" s="144"/>
      <c r="BB93" s="142"/>
      <c r="BC93" s="142" t="str">
        <f>IF(G93=4,W93,"")</f>
        <v/>
      </c>
      <c r="BD93" s="142"/>
      <c r="BE93" s="142" t="str">
        <f>IF(G93=4,Y93,"")</f>
        <v/>
      </c>
      <c r="BF93" s="142"/>
      <c r="BG93" s="142" t="str">
        <f>IF(G93=4,AA93,"")</f>
        <v/>
      </c>
      <c r="BH93" s="143"/>
      <c r="BI93" s="144"/>
      <c r="BJ93" s="140"/>
      <c r="BK93" s="142" t="str">
        <f>IF(G93=5,W93,"")</f>
        <v/>
      </c>
      <c r="BL93" s="142"/>
      <c r="BM93" s="142" t="str">
        <f>IF(G93=5,Y93,"")</f>
        <v/>
      </c>
      <c r="BN93" s="142"/>
      <c r="BO93" s="142" t="str">
        <f>IF(G93=5,AA93,"")</f>
        <v/>
      </c>
      <c r="BP93" s="143"/>
      <c r="BQ93" s="144"/>
      <c r="BR93" s="140"/>
      <c r="BS93" s="142" t="str">
        <f>IF(A93=31,W93,"")</f>
        <v/>
      </c>
      <c r="BT93" s="142"/>
      <c r="BU93" s="142" t="str">
        <f>IF(A93=31,Y93,"")</f>
        <v/>
      </c>
      <c r="BV93" s="142"/>
      <c r="BW93" s="142" t="str">
        <f>IF(A93=31,AA93,"")</f>
        <v/>
      </c>
      <c r="BX93" s="143"/>
      <c r="BY93" s="144"/>
      <c r="BZ93" s="145"/>
      <c r="CA93" s="142" t="str">
        <f>IF(A93=32,W93,"")</f>
        <v/>
      </c>
      <c r="CB93" s="142"/>
      <c r="CC93" s="142" t="str">
        <f>IF(A93=32,Y93,"")</f>
        <v/>
      </c>
      <c r="CD93" s="142"/>
      <c r="CE93" s="142" t="str">
        <f>IF(A93=32,AA93,"")</f>
        <v/>
      </c>
      <c r="CF93" s="143"/>
      <c r="CI93" s="142" t="str">
        <f>IF(A93=33,W93,"")</f>
        <v/>
      </c>
      <c r="CJ93" s="142"/>
      <c r="CK93" s="142" t="str">
        <f>IF(A93=33,Y93,"")</f>
        <v/>
      </c>
      <c r="CL93" s="142"/>
      <c r="CM93" s="142" t="str">
        <f>IF(A93=33,AA93,"")</f>
        <v/>
      </c>
      <c r="CN93" s="143"/>
      <c r="EF93" s="146" t="s">
        <v>63</v>
      </c>
      <c r="EG93" s="146" t="str">
        <f>CONCATENATE(Q93,EF93,R93,EF93,B93)</f>
        <v>Bonus - Indiquer NM si non vérifié Les informations à traduire sont : Type de chambres, tarifs / prix des services, horaires, moyens de paiement acceptés. La langue étrangère correspond au bassin touristique émetteur.
Constat visuel
R</v>
      </c>
    </row>
    <row r="94" spans="1:137" s="136" customFormat="1" ht="30" customHeight="1" x14ac:dyDescent="0.2">
      <c r="B94" s="109"/>
      <c r="C94" s="109"/>
      <c r="D94" s="109"/>
      <c r="E94" s="109"/>
      <c r="F94" s="109" t="e">
        <f>VLOOKUP(H94,Feuil1!A$1:B$5,2,0)</f>
        <v>#N/A</v>
      </c>
      <c r="G94" s="109"/>
      <c r="H94" s="271"/>
      <c r="I94" s="406"/>
      <c r="J94" s="138"/>
      <c r="K94" s="428" t="str">
        <f>IF(J94&lt;&gt;"",MAX(K$1:K93)+1,"")</f>
        <v/>
      </c>
      <c r="L94" s="429" t="s">
        <v>216</v>
      </c>
      <c r="M94" s="430" t="s">
        <v>31</v>
      </c>
      <c r="N94" s="431" t="s">
        <v>32</v>
      </c>
      <c r="O94" s="434" t="s">
        <v>33</v>
      </c>
      <c r="P94" s="432" t="str">
        <f>IF(ISERROR(SEARCH("Pas de NM possible",Q94)),"","oui")</f>
        <v/>
      </c>
      <c r="Q94" s="428" t="s">
        <v>34</v>
      </c>
      <c r="R94" s="428" t="s">
        <v>809</v>
      </c>
      <c r="S94" s="139"/>
      <c r="U94" s="140"/>
      <c r="V94" s="140"/>
      <c r="W94" s="140"/>
      <c r="X94" s="140">
        <f>SUM(W66:W93)</f>
        <v>57</v>
      </c>
      <c r="Y94" s="145"/>
      <c r="Z94" s="140">
        <f>SUM(Y66:Y93)</f>
        <v>0</v>
      </c>
      <c r="AA94" s="145"/>
      <c r="AB94" s="140">
        <f>SUM(AA66:AA93)</f>
        <v>57</v>
      </c>
      <c r="AC94" s="141">
        <f>X94/AB94</f>
        <v>1</v>
      </c>
      <c r="AD94" s="141"/>
      <c r="AE94" s="142" t="str">
        <f t="shared" si="71"/>
        <v/>
      </c>
      <c r="AF94" s="142"/>
      <c r="AG94" s="142" t="str">
        <f t="shared" si="72"/>
        <v/>
      </c>
      <c r="AH94" s="142"/>
      <c r="AI94" s="142" t="str">
        <f t="shared" si="73"/>
        <v/>
      </c>
      <c r="AJ94" s="143"/>
      <c r="AK94" s="144"/>
      <c r="AL94" s="142"/>
      <c r="AM94" s="142" t="str">
        <f t="shared" si="74"/>
        <v/>
      </c>
      <c r="AN94" s="142"/>
      <c r="AO94" s="142" t="str">
        <f t="shared" si="75"/>
        <v/>
      </c>
      <c r="AP94" s="142"/>
      <c r="AQ94" s="142" t="str">
        <f t="shared" si="76"/>
        <v/>
      </c>
      <c r="AR94" s="143"/>
      <c r="AS94" s="144"/>
      <c r="AT94" s="142"/>
      <c r="AU94" s="142" t="str">
        <f t="shared" si="82"/>
        <v/>
      </c>
      <c r="AV94" s="142"/>
      <c r="AW94" s="142" t="str">
        <f t="shared" si="83"/>
        <v/>
      </c>
      <c r="AX94" s="142"/>
      <c r="AY94" s="142" t="str">
        <f t="shared" si="84"/>
        <v/>
      </c>
      <c r="AZ94" s="143"/>
      <c r="BA94" s="144"/>
      <c r="BB94" s="142"/>
      <c r="BC94" s="142" t="str">
        <f>IF(G94=4,W94,"")</f>
        <v/>
      </c>
      <c r="BD94" s="142"/>
      <c r="BE94" s="142" t="str">
        <f>IF(G94=4,Y94,"")</f>
        <v/>
      </c>
      <c r="BF94" s="142"/>
      <c r="BG94" s="142" t="str">
        <f>IF(G94=4,AA94,"")</f>
        <v/>
      </c>
      <c r="BH94" s="143"/>
      <c r="BI94" s="144"/>
      <c r="BJ94" s="140"/>
      <c r="BK94" s="142" t="str">
        <f>IF(G94=5,W94,"")</f>
        <v/>
      </c>
      <c r="BL94" s="142"/>
      <c r="BM94" s="142" t="str">
        <f>IF(G94=5,Y94,"")</f>
        <v/>
      </c>
      <c r="BN94" s="142"/>
      <c r="BO94" s="142" t="str">
        <f>IF(G94=5,AA94,"")</f>
        <v/>
      </c>
      <c r="BP94" s="143"/>
      <c r="BQ94" s="144"/>
      <c r="BR94" s="140"/>
      <c r="BS94" s="142" t="str">
        <f t="shared" si="124"/>
        <v/>
      </c>
      <c r="BT94" s="142"/>
      <c r="BU94" s="142" t="str">
        <f t="shared" si="125"/>
        <v/>
      </c>
      <c r="BV94" s="142"/>
      <c r="BW94" s="142" t="str">
        <f t="shared" si="126"/>
        <v/>
      </c>
      <c r="BX94" s="143"/>
      <c r="BY94" s="144"/>
      <c r="BZ94" s="145"/>
      <c r="CA94" s="142" t="str">
        <f t="shared" si="127"/>
        <v/>
      </c>
      <c r="CB94" s="142"/>
      <c r="CC94" s="142" t="str">
        <f t="shared" si="128"/>
        <v/>
      </c>
      <c r="CD94" s="142"/>
      <c r="CE94" s="142" t="str">
        <f t="shared" si="129"/>
        <v/>
      </c>
      <c r="CF94" s="143"/>
      <c r="CI94" s="142" t="str">
        <f t="shared" si="130"/>
        <v/>
      </c>
      <c r="CJ94" s="142"/>
      <c r="CK94" s="142" t="str">
        <f t="shared" ref="CK94:CK124" si="131">IF(A94=33,Y94,"")</f>
        <v/>
      </c>
      <c r="CL94" s="142"/>
      <c r="CM94" s="142" t="str">
        <f t="shared" ref="CM94:CM124" si="132">IF(A94=33,AA94,"")</f>
        <v/>
      </c>
      <c r="CN94" s="143"/>
      <c r="EF94" s="146" t="s">
        <v>63</v>
      </c>
      <c r="EG94" s="146" t="str">
        <f t="shared" si="69"/>
        <v xml:space="preserve">Guide d'interprétation
Type de constat
</v>
      </c>
    </row>
    <row r="95" spans="1:137" s="157" customFormat="1" ht="25.5" customHeight="1" x14ac:dyDescent="0.25">
      <c r="B95" s="107"/>
      <c r="C95" s="107"/>
      <c r="D95" s="107"/>
      <c r="E95" s="107"/>
      <c r="F95" s="109" t="e">
        <f>VLOOKUP(H95,Feuil1!A$1:B$5,2,0)</f>
        <v>#N/A</v>
      </c>
      <c r="G95" s="107"/>
      <c r="H95" s="276"/>
      <c r="I95" s="182"/>
      <c r="J95" s="149"/>
      <c r="K95" s="131" t="str">
        <f>IF(J95&lt;&gt;"",MAX(K$1:K94)+1,"")</f>
        <v/>
      </c>
      <c r="L95" s="183" t="s">
        <v>217</v>
      </c>
      <c r="M95" s="132"/>
      <c r="N95" s="267"/>
      <c r="O95" s="440"/>
      <c r="P95" s="325" t="str">
        <f t="shared" si="70"/>
        <v/>
      </c>
      <c r="Q95" s="184"/>
      <c r="R95" s="184"/>
      <c r="S95" s="184"/>
      <c r="U95" s="174"/>
      <c r="V95" s="174"/>
      <c r="W95" s="174"/>
      <c r="X95" s="175"/>
      <c r="Y95" s="174"/>
      <c r="Z95" s="174"/>
      <c r="AA95" s="174"/>
      <c r="AB95" s="174"/>
      <c r="AC95" s="176"/>
      <c r="AD95" s="166"/>
      <c r="AE95" s="142" t="str">
        <f t="shared" si="71"/>
        <v/>
      </c>
      <c r="AF95" s="142"/>
      <c r="AG95" s="142" t="str">
        <f t="shared" si="72"/>
        <v/>
      </c>
      <c r="AH95" s="142"/>
      <c r="AI95" s="142" t="str">
        <f t="shared" si="73"/>
        <v/>
      </c>
      <c r="AJ95" s="143"/>
      <c r="AK95" s="155"/>
      <c r="AL95" s="153"/>
      <c r="AM95" s="142" t="str">
        <f t="shared" si="74"/>
        <v/>
      </c>
      <c r="AN95" s="142"/>
      <c r="AO95" s="142" t="str">
        <f t="shared" si="75"/>
        <v/>
      </c>
      <c r="AP95" s="142"/>
      <c r="AQ95" s="142" t="str">
        <f t="shared" si="76"/>
        <v/>
      </c>
      <c r="AR95" s="143"/>
      <c r="AS95" s="155"/>
      <c r="AT95" s="153"/>
      <c r="AU95" s="142" t="str">
        <f t="shared" si="82"/>
        <v/>
      </c>
      <c r="AV95" s="142"/>
      <c r="AW95" s="142" t="str">
        <f t="shared" si="83"/>
        <v/>
      </c>
      <c r="AX95" s="142"/>
      <c r="AY95" s="142" t="str">
        <f t="shared" si="84"/>
        <v/>
      </c>
      <c r="AZ95" s="143"/>
      <c r="BA95" s="155"/>
      <c r="BB95" s="153"/>
      <c r="BC95" s="153"/>
      <c r="BD95" s="153"/>
      <c r="BE95" s="153"/>
      <c r="BF95" s="153"/>
      <c r="BG95" s="153"/>
      <c r="BH95" s="154"/>
      <c r="BI95" s="155"/>
      <c r="BJ95" s="150"/>
      <c r="BK95" s="153"/>
      <c r="BL95" s="153"/>
      <c r="BM95" s="153"/>
      <c r="BN95" s="153"/>
      <c r="BO95" s="153"/>
      <c r="BP95" s="154"/>
      <c r="BQ95" s="155"/>
      <c r="BR95" s="150"/>
      <c r="BS95" s="153" t="str">
        <f t="shared" si="124"/>
        <v/>
      </c>
      <c r="BT95" s="153"/>
      <c r="BU95" s="153" t="str">
        <f t="shared" si="125"/>
        <v/>
      </c>
      <c r="BV95" s="153"/>
      <c r="BW95" s="153" t="str">
        <f t="shared" si="126"/>
        <v/>
      </c>
      <c r="BX95" s="154"/>
      <c r="BY95" s="155"/>
      <c r="BZ95" s="156"/>
      <c r="CA95" s="153" t="str">
        <f t="shared" si="127"/>
        <v/>
      </c>
      <c r="CB95" s="153"/>
      <c r="CC95" s="153" t="str">
        <f t="shared" si="128"/>
        <v/>
      </c>
      <c r="CD95" s="153"/>
      <c r="CE95" s="153" t="str">
        <f t="shared" si="129"/>
        <v/>
      </c>
      <c r="CF95" s="154"/>
      <c r="CI95" s="153" t="str">
        <f t="shared" si="130"/>
        <v/>
      </c>
      <c r="CJ95" s="153"/>
      <c r="CK95" s="153" t="str">
        <f t="shared" si="131"/>
        <v/>
      </c>
      <c r="CL95" s="153"/>
      <c r="CM95" s="153" t="str">
        <f t="shared" si="132"/>
        <v/>
      </c>
      <c r="CN95" s="154"/>
      <c r="EF95" s="146" t="s">
        <v>63</v>
      </c>
      <c r="EG95" s="146" t="str">
        <f t="shared" si="69"/>
        <v xml:space="preserve">
</v>
      </c>
    </row>
    <row r="96" spans="1:137" s="136" customFormat="1" ht="36" customHeight="1" x14ac:dyDescent="0.25">
      <c r="B96" s="109" t="s">
        <v>58</v>
      </c>
      <c r="C96" s="405" t="s">
        <v>216</v>
      </c>
      <c r="D96" s="183" t="s">
        <v>217</v>
      </c>
      <c r="E96" s="109"/>
      <c r="F96" s="109">
        <f>VLOOKUP(H96,Feuil1!A$1:B$5,2,0)</f>
        <v>0.35</v>
      </c>
      <c r="G96" s="109">
        <f t="shared" ref="G96:G102" si="133">IF(H96="Information et Communication",1,IF(H96="Savoir-faire Savoir-être",2,IF(H96="Confort et hygiène",3,IF(H96="Qualité de la prestation",5,IF(H96="Développement Durable",4)))))</f>
        <v>2</v>
      </c>
      <c r="H96" s="271" t="s">
        <v>110</v>
      </c>
      <c r="I96" s="137" t="s">
        <v>218</v>
      </c>
      <c r="J96" s="138">
        <v>17</v>
      </c>
      <c r="K96" s="138">
        <f>IF(J96&lt;&gt;"",MAX(K$1:K95)+1,"")</f>
        <v>78</v>
      </c>
      <c r="L96" s="329" t="s">
        <v>219</v>
      </c>
      <c r="M96" s="330">
        <v>1</v>
      </c>
      <c r="N96" s="331" t="s">
        <v>0</v>
      </c>
      <c r="O96" s="439"/>
      <c r="P96" s="332" t="str">
        <f t="shared" si="70"/>
        <v/>
      </c>
      <c r="Q96" s="329" t="s">
        <v>220</v>
      </c>
      <c r="R96" s="343" t="s">
        <v>72</v>
      </c>
      <c r="S96" s="139"/>
      <c r="U96" s="140">
        <f t="shared" ref="U96:U102" si="134">M96</f>
        <v>1</v>
      </c>
      <c r="V96" s="140">
        <f>IF(N96="OUI",1,IF(N96="NON",0,IF(N96="Non Mesuré","",0)))</f>
        <v>1</v>
      </c>
      <c r="W96" s="140">
        <f t="shared" ref="W96:W102" si="135">IF(N96&lt;&gt;"Non Mesuré",U96*V96,"")</f>
        <v>1</v>
      </c>
      <c r="X96" s="140"/>
      <c r="Y96" s="140">
        <f t="shared" ref="Y96:Y102" si="136">IF(N96="Non Mesuré",U96,0)</f>
        <v>0</v>
      </c>
      <c r="Z96" s="140"/>
      <c r="AA96" s="140">
        <f t="shared" ref="AA96:AA102" si="137">U96-Y96</f>
        <v>1</v>
      </c>
      <c r="AB96" s="115"/>
      <c r="AC96" s="181"/>
      <c r="AD96" s="181"/>
      <c r="AE96" s="142" t="str">
        <f t="shared" si="71"/>
        <v/>
      </c>
      <c r="AF96" s="142"/>
      <c r="AG96" s="142" t="str">
        <f t="shared" si="72"/>
        <v/>
      </c>
      <c r="AH96" s="142"/>
      <c r="AI96" s="142" t="str">
        <f t="shared" si="73"/>
        <v/>
      </c>
      <c r="AJ96" s="143"/>
      <c r="AK96" s="144"/>
      <c r="AL96" s="142"/>
      <c r="AM96" s="142">
        <f t="shared" si="74"/>
        <v>1</v>
      </c>
      <c r="AN96" s="142"/>
      <c r="AO96" s="142">
        <f t="shared" si="75"/>
        <v>0</v>
      </c>
      <c r="AP96" s="142"/>
      <c r="AQ96" s="142">
        <f t="shared" si="76"/>
        <v>1</v>
      </c>
      <c r="AR96" s="143"/>
      <c r="AS96" s="144"/>
      <c r="AT96" s="142"/>
      <c r="AU96" s="142" t="str">
        <f t="shared" si="82"/>
        <v/>
      </c>
      <c r="AV96" s="142"/>
      <c r="AW96" s="142" t="str">
        <f t="shared" si="83"/>
        <v/>
      </c>
      <c r="AX96" s="142"/>
      <c r="AY96" s="142" t="str">
        <f t="shared" si="84"/>
        <v/>
      </c>
      <c r="AZ96" s="143"/>
      <c r="BA96" s="144"/>
      <c r="BB96" s="142"/>
      <c r="BC96" s="142" t="str">
        <f t="shared" ref="BC96:BC102" si="138">IF(G96=4,W96,"")</f>
        <v/>
      </c>
      <c r="BD96" s="142"/>
      <c r="BE96" s="142" t="str">
        <f t="shared" ref="BE96:BE102" si="139">IF(G96=4,Y96,"")</f>
        <v/>
      </c>
      <c r="BF96" s="142"/>
      <c r="BG96" s="142" t="str">
        <f t="shared" ref="BG96:BG102" si="140">IF(G96=4,AA96,"")</f>
        <v/>
      </c>
      <c r="BH96" s="143"/>
      <c r="BI96" s="144"/>
      <c r="BJ96" s="140"/>
      <c r="BK96" s="142" t="str">
        <f t="shared" ref="BK96:BK102" si="141">IF(G96=5,W96,"")</f>
        <v/>
      </c>
      <c r="BL96" s="142"/>
      <c r="BM96" s="142" t="str">
        <f t="shared" ref="BM96:BM102" si="142">IF(G96=5,Y96,"")</f>
        <v/>
      </c>
      <c r="BN96" s="142"/>
      <c r="BO96" s="142" t="str">
        <f t="shared" ref="BO96:BO102" si="143">IF(G96=5,AA96,"")</f>
        <v/>
      </c>
      <c r="BP96" s="143"/>
      <c r="BQ96" s="144"/>
      <c r="BR96" s="140"/>
      <c r="BS96" s="142" t="str">
        <f t="shared" si="124"/>
        <v/>
      </c>
      <c r="BT96" s="142"/>
      <c r="BU96" s="142" t="str">
        <f t="shared" si="125"/>
        <v/>
      </c>
      <c r="BV96" s="142"/>
      <c r="BW96" s="142" t="str">
        <f t="shared" si="126"/>
        <v/>
      </c>
      <c r="BX96" s="143"/>
      <c r="BY96" s="144"/>
      <c r="BZ96" s="145"/>
      <c r="CA96" s="142" t="str">
        <f t="shared" si="127"/>
        <v/>
      </c>
      <c r="CB96" s="142"/>
      <c r="CC96" s="142" t="str">
        <f t="shared" si="128"/>
        <v/>
      </c>
      <c r="CD96" s="142"/>
      <c r="CE96" s="142" t="str">
        <f t="shared" si="129"/>
        <v/>
      </c>
      <c r="CF96" s="143"/>
      <c r="CI96" s="142" t="str">
        <f t="shared" si="130"/>
        <v/>
      </c>
      <c r="CJ96" s="142"/>
      <c r="CK96" s="142" t="str">
        <f t="shared" si="131"/>
        <v/>
      </c>
      <c r="CL96" s="142"/>
      <c r="CM96" s="142" t="str">
        <f t="shared" si="132"/>
        <v/>
      </c>
      <c r="CN96" s="143"/>
      <c r="EF96" s="146" t="s">
        <v>63</v>
      </c>
      <c r="EG96" s="146" t="str">
        <f t="shared" si="69"/>
        <v>Présence d'un badge, comportement actif, prise en charge immédiate, tenue distinctive.
Constat visuel
NR</v>
      </c>
    </row>
    <row r="97" spans="1:138" s="136" customFormat="1" ht="36" customHeight="1" x14ac:dyDescent="0.25">
      <c r="B97" s="109" t="s">
        <v>58</v>
      </c>
      <c r="C97" s="405" t="s">
        <v>216</v>
      </c>
      <c r="D97" s="183" t="s">
        <v>217</v>
      </c>
      <c r="E97" s="109"/>
      <c r="F97" s="109">
        <f>VLOOKUP(H97,Feuil1!A$1:B$5,2,0)</f>
        <v>0.35</v>
      </c>
      <c r="G97" s="109">
        <f t="shared" si="133"/>
        <v>2</v>
      </c>
      <c r="H97" s="271" t="s">
        <v>110</v>
      </c>
      <c r="I97" s="137" t="s">
        <v>221</v>
      </c>
      <c r="J97" s="138">
        <v>20</v>
      </c>
      <c r="K97" s="138">
        <f>IF(J97&lt;&gt;"",MAX(K$1:K96)+1,"")</f>
        <v>79</v>
      </c>
      <c r="L97" s="281" t="s">
        <v>222</v>
      </c>
      <c r="M97" s="290">
        <v>3</v>
      </c>
      <c r="N97" s="283" t="s">
        <v>0</v>
      </c>
      <c r="O97" s="351"/>
      <c r="P97" s="333" t="str">
        <f t="shared" si="70"/>
        <v/>
      </c>
      <c r="Q97" s="281"/>
      <c r="R97" s="281" t="s">
        <v>72</v>
      </c>
      <c r="S97" s="139"/>
      <c r="U97" s="140">
        <f t="shared" si="134"/>
        <v>3</v>
      </c>
      <c r="V97" s="140">
        <f>IF(N97="OUI",1,IF(N97="NON",0,IF(N97="Non Mesuré","",0)))</f>
        <v>1</v>
      </c>
      <c r="W97" s="140">
        <f t="shared" si="135"/>
        <v>3</v>
      </c>
      <c r="X97" s="140"/>
      <c r="Y97" s="140">
        <f t="shared" si="136"/>
        <v>0</v>
      </c>
      <c r="Z97" s="140"/>
      <c r="AA97" s="140">
        <f t="shared" si="137"/>
        <v>3</v>
      </c>
      <c r="AB97" s="115"/>
      <c r="AC97" s="181"/>
      <c r="AD97" s="181"/>
      <c r="AE97" s="142" t="str">
        <f t="shared" si="71"/>
        <v/>
      </c>
      <c r="AF97" s="142"/>
      <c r="AG97" s="142" t="str">
        <f t="shared" si="72"/>
        <v/>
      </c>
      <c r="AH97" s="142"/>
      <c r="AI97" s="142" t="str">
        <f t="shared" si="73"/>
        <v/>
      </c>
      <c r="AJ97" s="143"/>
      <c r="AK97" s="144"/>
      <c r="AL97" s="142"/>
      <c r="AM97" s="142">
        <f t="shared" si="74"/>
        <v>3</v>
      </c>
      <c r="AN97" s="142"/>
      <c r="AO97" s="142">
        <f t="shared" si="75"/>
        <v>0</v>
      </c>
      <c r="AP97" s="142"/>
      <c r="AQ97" s="142">
        <f t="shared" si="76"/>
        <v>3</v>
      </c>
      <c r="AR97" s="143"/>
      <c r="AS97" s="144"/>
      <c r="AT97" s="142"/>
      <c r="AU97" s="142" t="str">
        <f t="shared" si="82"/>
        <v/>
      </c>
      <c r="AV97" s="142"/>
      <c r="AW97" s="142" t="str">
        <f t="shared" si="83"/>
        <v/>
      </c>
      <c r="AX97" s="142"/>
      <c r="AY97" s="142" t="str">
        <f t="shared" si="84"/>
        <v/>
      </c>
      <c r="AZ97" s="143"/>
      <c r="BA97" s="144"/>
      <c r="BB97" s="142"/>
      <c r="BC97" s="142" t="str">
        <f t="shared" si="138"/>
        <v/>
      </c>
      <c r="BD97" s="142"/>
      <c r="BE97" s="142" t="str">
        <f t="shared" si="139"/>
        <v/>
      </c>
      <c r="BF97" s="142"/>
      <c r="BG97" s="142" t="str">
        <f t="shared" si="140"/>
        <v/>
      </c>
      <c r="BH97" s="143"/>
      <c r="BI97" s="144"/>
      <c r="BJ97" s="140"/>
      <c r="BK97" s="142" t="str">
        <f t="shared" si="141"/>
        <v/>
      </c>
      <c r="BL97" s="142"/>
      <c r="BM97" s="142" t="str">
        <f t="shared" si="142"/>
        <v/>
      </c>
      <c r="BN97" s="142"/>
      <c r="BO97" s="142" t="str">
        <f t="shared" si="143"/>
        <v/>
      </c>
      <c r="BP97" s="143"/>
      <c r="BQ97" s="144"/>
      <c r="BR97" s="140"/>
      <c r="BS97" s="142" t="str">
        <f t="shared" si="124"/>
        <v/>
      </c>
      <c r="BT97" s="142"/>
      <c r="BU97" s="142" t="str">
        <f t="shared" si="125"/>
        <v/>
      </c>
      <c r="BV97" s="142"/>
      <c r="BW97" s="142" t="str">
        <f t="shared" si="126"/>
        <v/>
      </c>
      <c r="BX97" s="143"/>
      <c r="BY97" s="144"/>
      <c r="BZ97" s="145"/>
      <c r="CA97" s="142" t="str">
        <f t="shared" si="127"/>
        <v/>
      </c>
      <c r="CB97" s="142"/>
      <c r="CC97" s="142" t="str">
        <f t="shared" si="128"/>
        <v/>
      </c>
      <c r="CD97" s="142"/>
      <c r="CE97" s="142" t="str">
        <f t="shared" si="129"/>
        <v/>
      </c>
      <c r="CF97" s="143"/>
      <c r="CI97" s="142" t="str">
        <f t="shared" si="130"/>
        <v/>
      </c>
      <c r="CJ97" s="142"/>
      <c r="CK97" s="142" t="str">
        <f t="shared" si="131"/>
        <v/>
      </c>
      <c r="CL97" s="142"/>
      <c r="CM97" s="142" t="str">
        <f t="shared" si="132"/>
        <v/>
      </c>
      <c r="CN97" s="143"/>
      <c r="EF97" s="146" t="s">
        <v>63</v>
      </c>
      <c r="EG97" s="146" t="str">
        <f t="shared" si="69"/>
        <v xml:space="preserve">
Constat visuel
NR</v>
      </c>
    </row>
    <row r="98" spans="1:138" s="136" customFormat="1" ht="53.25" customHeight="1" x14ac:dyDescent="0.25">
      <c r="B98" s="109" t="s">
        <v>68</v>
      </c>
      <c r="C98" s="407" t="s">
        <v>162</v>
      </c>
      <c r="D98" s="183" t="s">
        <v>217</v>
      </c>
      <c r="E98" s="109"/>
      <c r="F98" s="109">
        <f>VLOOKUP(H98,Feuil1!A$1:B$5,2,0)</f>
        <v>0.1</v>
      </c>
      <c r="G98" s="109">
        <f>IF(H98="Information et Communication",1,IF(H98="Savoir-faire Savoir-être",2,IF(H98="Confort et hygiène",3,IF(H98="Qualité de la prestation",5,IF(H98="Développement Durable",4)))))</f>
        <v>1</v>
      </c>
      <c r="H98" s="271" t="s">
        <v>59</v>
      </c>
      <c r="I98" s="137" t="s">
        <v>204</v>
      </c>
      <c r="J98" s="138">
        <v>103</v>
      </c>
      <c r="K98" s="138">
        <f>IF(J98&lt;&gt;"",MAX(K$1:K97)+1,"")</f>
        <v>80</v>
      </c>
      <c r="L98" s="281" t="s">
        <v>205</v>
      </c>
      <c r="M98" s="290">
        <v>1</v>
      </c>
      <c r="N98" s="283" t="s">
        <v>0</v>
      </c>
      <c r="O98" s="351"/>
      <c r="P98" s="333" t="str">
        <f>IF(ISERROR(SEARCH("Pas de NM possible",Q98)),"","oui")</f>
        <v/>
      </c>
      <c r="Q98" s="281" t="s">
        <v>206</v>
      </c>
      <c r="R98" s="281" t="s">
        <v>72</v>
      </c>
      <c r="S98" s="139"/>
      <c r="U98" s="140">
        <f>M98</f>
        <v>1</v>
      </c>
      <c r="V98" s="140">
        <f>IF(N98="OUI",1,IF(N98="NON",0,IF(N98="Non Mesuré","",0)))</f>
        <v>1</v>
      </c>
      <c r="W98" s="140">
        <f>IF(N98&lt;&gt;"Non Mesuré",U98*V98,"")</f>
        <v>1</v>
      </c>
      <c r="X98" s="140"/>
      <c r="Y98" s="140">
        <f>IF(N98="Non Mesuré",U98,0)</f>
        <v>0</v>
      </c>
      <c r="Z98" s="140"/>
      <c r="AA98" s="140">
        <f>U98-Y98</f>
        <v>1</v>
      </c>
      <c r="AB98" s="115"/>
      <c r="AC98" s="181"/>
      <c r="AD98" s="181"/>
      <c r="AE98" s="142">
        <f t="shared" si="71"/>
        <v>1</v>
      </c>
      <c r="AF98" s="142"/>
      <c r="AG98" s="142">
        <f t="shared" si="72"/>
        <v>0</v>
      </c>
      <c r="AH98" s="142"/>
      <c r="AI98" s="142">
        <f t="shared" si="73"/>
        <v>1</v>
      </c>
      <c r="AJ98" s="143"/>
      <c r="AK98" s="144"/>
      <c r="AL98" s="142"/>
      <c r="AM98" s="142" t="str">
        <f t="shared" si="74"/>
        <v/>
      </c>
      <c r="AN98" s="142"/>
      <c r="AO98" s="142" t="str">
        <f t="shared" si="75"/>
        <v/>
      </c>
      <c r="AP98" s="142"/>
      <c r="AQ98" s="142" t="str">
        <f t="shared" si="76"/>
        <v/>
      </c>
      <c r="AR98" s="143"/>
      <c r="AS98" s="144"/>
      <c r="AT98" s="142"/>
      <c r="AU98" s="142" t="str">
        <f t="shared" si="82"/>
        <v/>
      </c>
      <c r="AV98" s="142"/>
      <c r="AW98" s="142" t="str">
        <f t="shared" si="83"/>
        <v/>
      </c>
      <c r="AX98" s="142"/>
      <c r="AY98" s="142" t="str">
        <f t="shared" si="84"/>
        <v/>
      </c>
      <c r="AZ98" s="143"/>
      <c r="BA98" s="144"/>
      <c r="BB98" s="142"/>
      <c r="BC98" s="142" t="str">
        <f>IF(G98=4,W98,"")</f>
        <v/>
      </c>
      <c r="BD98" s="142"/>
      <c r="BE98" s="142" t="str">
        <f>IF(G98=4,Y98,"")</f>
        <v/>
      </c>
      <c r="BF98" s="142"/>
      <c r="BG98" s="142" t="str">
        <f>IF(G98=4,AA98,"")</f>
        <v/>
      </c>
      <c r="BH98" s="143"/>
      <c r="BI98" s="144"/>
      <c r="BJ98" s="140"/>
      <c r="BK98" s="142" t="str">
        <f>IF(G98=5,W98,"")</f>
        <v/>
      </c>
      <c r="BL98" s="142"/>
      <c r="BM98" s="142" t="str">
        <f>IF(G98=5,Y98,"")</f>
        <v/>
      </c>
      <c r="BN98" s="142"/>
      <c r="BO98" s="142" t="str">
        <f>IF(G98=5,AA98,"")</f>
        <v/>
      </c>
      <c r="BP98" s="143"/>
      <c r="BQ98" s="144"/>
      <c r="BR98" s="140"/>
      <c r="BS98" s="142" t="str">
        <f>IF(A98=31,W98,"")</f>
        <v/>
      </c>
      <c r="BT98" s="142"/>
      <c r="BU98" s="142" t="str">
        <f>IF(A98=31,Y98,"")</f>
        <v/>
      </c>
      <c r="BV98" s="142"/>
      <c r="BW98" s="142" t="str">
        <f>IF(A98=31,AA98,"")</f>
        <v/>
      </c>
      <c r="BX98" s="143"/>
      <c r="BY98" s="144"/>
      <c r="BZ98" s="145"/>
      <c r="CA98" s="142" t="str">
        <f>IF(A98=32,W98,"")</f>
        <v/>
      </c>
      <c r="CB98" s="142"/>
      <c r="CC98" s="142" t="str">
        <f>IF(A98=32,Y98,"")</f>
        <v/>
      </c>
      <c r="CD98" s="142"/>
      <c r="CE98" s="142" t="str">
        <f>IF(A98=32,AA98,"")</f>
        <v/>
      </c>
      <c r="CF98" s="143"/>
      <c r="CI98" s="142" t="str">
        <f>IF(A98=33,W98,"")</f>
        <v/>
      </c>
      <c r="CJ98" s="142"/>
      <c r="CK98" s="142" t="str">
        <f>IF(A98=33,Y98,"")</f>
        <v/>
      </c>
      <c r="CL98" s="142"/>
      <c r="CM98" s="142" t="str">
        <f>IF(A98=33,AA98,"")</f>
        <v/>
      </c>
      <c r="CN98" s="143"/>
      <c r="EF98" s="146" t="s">
        <v>63</v>
      </c>
      <c r="EG98" s="146" t="str">
        <f>CONCATENATE(Q98,EF98,R98,EF98,B98)</f>
        <v>NM si absence de langues étrangères parlées. Peut être à indiqué à l'extérieur ou à l'intérieur. Support indifférent (carte, affichage…).
Constat visuel
R</v>
      </c>
    </row>
    <row r="99" spans="1:138" s="136" customFormat="1" ht="36" customHeight="1" x14ac:dyDescent="0.25">
      <c r="B99" s="109" t="s">
        <v>58</v>
      </c>
      <c r="C99" s="405" t="s">
        <v>216</v>
      </c>
      <c r="D99" s="183" t="s">
        <v>217</v>
      </c>
      <c r="E99" s="109"/>
      <c r="F99" s="109">
        <f>VLOOKUP(H99,Feuil1!A$1:B$5,2,0)</f>
        <v>0.35</v>
      </c>
      <c r="G99" s="109">
        <f t="shared" si="133"/>
        <v>2</v>
      </c>
      <c r="H99" s="271" t="s">
        <v>110</v>
      </c>
      <c r="I99" s="137" t="s">
        <v>218</v>
      </c>
      <c r="J99" s="138">
        <v>17</v>
      </c>
      <c r="K99" s="138">
        <f>IF(J99&lt;&gt;"",MAX(K$1:K98)+1,"")</f>
        <v>81</v>
      </c>
      <c r="L99" s="281" t="s">
        <v>223</v>
      </c>
      <c r="M99" s="290">
        <v>9</v>
      </c>
      <c r="N99" s="283" t="s">
        <v>75</v>
      </c>
      <c r="O99" s="351"/>
      <c r="P99" s="333" t="str">
        <f t="shared" si="70"/>
        <v/>
      </c>
      <c r="Q99" s="281" t="s">
        <v>224</v>
      </c>
      <c r="R99" s="344" t="s">
        <v>72</v>
      </c>
      <c r="S99" s="139"/>
      <c r="U99" s="140">
        <f t="shared" si="134"/>
        <v>9</v>
      </c>
      <c r="V99" s="140">
        <f>IF(N99="Très Satisfaisant",1,IF(N99="Satisfaisant",0.75,IF(N99="Insatisfaisant",0.25,IF(N99="Très Insatisfaisant",0,IF(N99="Non Mesuré","",0)))))</f>
        <v>1</v>
      </c>
      <c r="W99" s="140">
        <f t="shared" si="135"/>
        <v>9</v>
      </c>
      <c r="X99" s="140"/>
      <c r="Y99" s="140">
        <f t="shared" si="136"/>
        <v>0</v>
      </c>
      <c r="Z99" s="140"/>
      <c r="AA99" s="140">
        <f t="shared" si="137"/>
        <v>9</v>
      </c>
      <c r="AB99" s="140"/>
      <c r="AC99" s="141"/>
      <c r="AD99" s="141"/>
      <c r="AE99" s="142" t="str">
        <f t="shared" si="71"/>
        <v/>
      </c>
      <c r="AF99" s="142"/>
      <c r="AG99" s="142" t="str">
        <f t="shared" si="72"/>
        <v/>
      </c>
      <c r="AH99" s="142"/>
      <c r="AI99" s="142" t="str">
        <f t="shared" si="73"/>
        <v/>
      </c>
      <c r="AJ99" s="143"/>
      <c r="AK99" s="144"/>
      <c r="AL99" s="142"/>
      <c r="AM99" s="142">
        <f t="shared" si="74"/>
        <v>9</v>
      </c>
      <c r="AN99" s="142"/>
      <c r="AO99" s="142">
        <f t="shared" si="75"/>
        <v>0</v>
      </c>
      <c r="AP99" s="142"/>
      <c r="AQ99" s="142">
        <f t="shared" si="76"/>
        <v>9</v>
      </c>
      <c r="AR99" s="143"/>
      <c r="AS99" s="144"/>
      <c r="AT99" s="142"/>
      <c r="AU99" s="142" t="str">
        <f t="shared" si="82"/>
        <v/>
      </c>
      <c r="AV99" s="142"/>
      <c r="AW99" s="142" t="str">
        <f t="shared" si="83"/>
        <v/>
      </c>
      <c r="AX99" s="142"/>
      <c r="AY99" s="142" t="str">
        <f t="shared" si="84"/>
        <v/>
      </c>
      <c r="AZ99" s="143"/>
      <c r="BA99" s="144"/>
      <c r="BB99" s="142"/>
      <c r="BC99" s="142" t="str">
        <f t="shared" si="138"/>
        <v/>
      </c>
      <c r="BD99" s="142"/>
      <c r="BE99" s="142" t="str">
        <f t="shared" si="139"/>
        <v/>
      </c>
      <c r="BF99" s="142"/>
      <c r="BG99" s="142" t="str">
        <f t="shared" si="140"/>
        <v/>
      </c>
      <c r="BH99" s="143"/>
      <c r="BI99" s="144"/>
      <c r="BJ99" s="140"/>
      <c r="BK99" s="142" t="str">
        <f t="shared" si="141"/>
        <v/>
      </c>
      <c r="BL99" s="142"/>
      <c r="BM99" s="142" t="str">
        <f t="shared" si="142"/>
        <v/>
      </c>
      <c r="BN99" s="142"/>
      <c r="BO99" s="142" t="str">
        <f t="shared" si="143"/>
        <v/>
      </c>
      <c r="BP99" s="143"/>
      <c r="BQ99" s="144"/>
      <c r="BR99" s="140"/>
      <c r="BS99" s="142" t="str">
        <f t="shared" si="124"/>
        <v/>
      </c>
      <c r="BT99" s="142"/>
      <c r="BU99" s="142" t="str">
        <f t="shared" si="125"/>
        <v/>
      </c>
      <c r="BV99" s="142"/>
      <c r="BW99" s="142" t="str">
        <f t="shared" si="126"/>
        <v/>
      </c>
      <c r="BX99" s="143"/>
      <c r="BY99" s="144"/>
      <c r="BZ99" s="145"/>
      <c r="CA99" s="142" t="str">
        <f t="shared" si="127"/>
        <v/>
      </c>
      <c r="CB99" s="142"/>
      <c r="CC99" s="142" t="str">
        <f t="shared" si="128"/>
        <v/>
      </c>
      <c r="CD99" s="142"/>
      <c r="CE99" s="142" t="str">
        <f t="shared" si="129"/>
        <v/>
      </c>
      <c r="CF99" s="143"/>
      <c r="CI99" s="142" t="str">
        <f t="shared" si="130"/>
        <v/>
      </c>
      <c r="CJ99" s="142"/>
      <c r="CK99" s="142" t="str">
        <f t="shared" si="131"/>
        <v/>
      </c>
      <c r="CL99" s="142"/>
      <c r="CM99" s="142" t="str">
        <f t="shared" si="132"/>
        <v/>
      </c>
      <c r="CN99" s="143"/>
      <c r="EF99" s="146" t="s">
        <v>63</v>
      </c>
      <c r="EG99" s="146" t="str">
        <f t="shared" si="69"/>
        <v>Comportement souriant, ton aimable, accueil debout, etc. Le fait de saluer spontanément le client concerne l'ensemble de l'équipe.
Constat visuel
NR</v>
      </c>
    </row>
    <row r="100" spans="1:138" s="136" customFormat="1" ht="53.25" customHeight="1" x14ac:dyDescent="0.25">
      <c r="B100" s="109" t="s">
        <v>58</v>
      </c>
      <c r="C100" s="405" t="s">
        <v>216</v>
      </c>
      <c r="D100" s="183" t="s">
        <v>217</v>
      </c>
      <c r="E100" s="109"/>
      <c r="F100" s="109">
        <f>VLOOKUP(H100,Feuil1!A$1:B$5,2,0)</f>
        <v>0.35</v>
      </c>
      <c r="G100" s="109">
        <f t="shared" si="133"/>
        <v>2</v>
      </c>
      <c r="H100" s="271" t="s">
        <v>110</v>
      </c>
      <c r="I100" s="137" t="s">
        <v>218</v>
      </c>
      <c r="J100" s="138">
        <v>17</v>
      </c>
      <c r="K100" s="138">
        <f>IF(J100&lt;&gt;"",MAX(K$1:K99)+1,"")</f>
        <v>82</v>
      </c>
      <c r="L100" s="293" t="s">
        <v>225</v>
      </c>
      <c r="M100" s="290">
        <v>3</v>
      </c>
      <c r="N100" s="283" t="s">
        <v>0</v>
      </c>
      <c r="O100" s="351"/>
      <c r="P100" s="333" t="str">
        <f t="shared" si="70"/>
        <v/>
      </c>
      <c r="Q100" s="281" t="s">
        <v>226</v>
      </c>
      <c r="R100" s="344" t="s">
        <v>72</v>
      </c>
      <c r="S100" s="139"/>
      <c r="U100" s="140">
        <f t="shared" si="134"/>
        <v>3</v>
      </c>
      <c r="V100" s="140">
        <f>IF(N100="OUI",1,IF(N100="NON",0,IF(N100="Non Mesuré","",0)))</f>
        <v>1</v>
      </c>
      <c r="W100" s="140">
        <f t="shared" si="135"/>
        <v>3</v>
      </c>
      <c r="X100" s="140"/>
      <c r="Y100" s="140">
        <f t="shared" si="136"/>
        <v>0</v>
      </c>
      <c r="Z100" s="140"/>
      <c r="AA100" s="140">
        <f t="shared" si="137"/>
        <v>3</v>
      </c>
      <c r="AB100" s="140"/>
      <c r="AC100" s="141"/>
      <c r="AD100" s="141"/>
      <c r="AE100" s="142" t="str">
        <f t="shared" si="71"/>
        <v/>
      </c>
      <c r="AF100" s="142"/>
      <c r="AG100" s="142" t="str">
        <f t="shared" si="72"/>
        <v/>
      </c>
      <c r="AH100" s="142"/>
      <c r="AI100" s="142" t="str">
        <f t="shared" si="73"/>
        <v/>
      </c>
      <c r="AJ100" s="143"/>
      <c r="AK100" s="144"/>
      <c r="AL100" s="142"/>
      <c r="AM100" s="142">
        <f t="shared" si="74"/>
        <v>3</v>
      </c>
      <c r="AN100" s="142"/>
      <c r="AO100" s="142">
        <f t="shared" si="75"/>
        <v>0</v>
      </c>
      <c r="AP100" s="142"/>
      <c r="AQ100" s="142">
        <f t="shared" si="76"/>
        <v>3</v>
      </c>
      <c r="AR100" s="143"/>
      <c r="AS100" s="144"/>
      <c r="AT100" s="142"/>
      <c r="AU100" s="142" t="str">
        <f t="shared" si="82"/>
        <v/>
      </c>
      <c r="AV100" s="142"/>
      <c r="AW100" s="142" t="str">
        <f t="shared" si="83"/>
        <v/>
      </c>
      <c r="AX100" s="142"/>
      <c r="AY100" s="142" t="str">
        <f t="shared" si="84"/>
        <v/>
      </c>
      <c r="AZ100" s="143"/>
      <c r="BA100" s="144"/>
      <c r="BB100" s="142"/>
      <c r="BC100" s="142" t="str">
        <f t="shared" si="138"/>
        <v/>
      </c>
      <c r="BD100" s="142"/>
      <c r="BE100" s="142" t="str">
        <f t="shared" si="139"/>
        <v/>
      </c>
      <c r="BF100" s="142"/>
      <c r="BG100" s="142" t="str">
        <f t="shared" si="140"/>
        <v/>
      </c>
      <c r="BH100" s="143"/>
      <c r="BI100" s="144"/>
      <c r="BJ100" s="140"/>
      <c r="BK100" s="142" t="str">
        <f t="shared" si="141"/>
        <v/>
      </c>
      <c r="BL100" s="142"/>
      <c r="BM100" s="142" t="str">
        <f t="shared" si="142"/>
        <v/>
      </c>
      <c r="BN100" s="142"/>
      <c r="BO100" s="142" t="str">
        <f t="shared" si="143"/>
        <v/>
      </c>
      <c r="BP100" s="143"/>
      <c r="BQ100" s="144"/>
      <c r="BR100" s="140"/>
      <c r="BS100" s="142" t="str">
        <f t="shared" si="124"/>
        <v/>
      </c>
      <c r="BT100" s="142"/>
      <c r="BU100" s="142" t="str">
        <f t="shared" si="125"/>
        <v/>
      </c>
      <c r="BV100" s="142"/>
      <c r="BW100" s="142" t="str">
        <f t="shared" si="126"/>
        <v/>
      </c>
      <c r="BX100" s="143"/>
      <c r="BY100" s="144"/>
      <c r="BZ100" s="145"/>
      <c r="CA100" s="142" t="str">
        <f t="shared" si="127"/>
        <v/>
      </c>
      <c r="CB100" s="142"/>
      <c r="CC100" s="142" t="str">
        <f t="shared" si="128"/>
        <v/>
      </c>
      <c r="CD100" s="142"/>
      <c r="CE100" s="142" t="str">
        <f t="shared" si="129"/>
        <v/>
      </c>
      <c r="CF100" s="143"/>
      <c r="CI100" s="142" t="str">
        <f t="shared" si="130"/>
        <v/>
      </c>
      <c r="CJ100" s="142"/>
      <c r="CK100" s="142" t="str">
        <f t="shared" si="131"/>
        <v/>
      </c>
      <c r="CL100" s="142"/>
      <c r="CM100" s="142" t="str">
        <f t="shared" si="132"/>
        <v/>
      </c>
      <c r="CN100" s="143"/>
      <c r="EF100" s="146" t="s">
        <v>63</v>
      </c>
      <c r="EG100" s="146" t="str">
        <f t="shared" si="69"/>
        <v>La prise en compte de l'arrivée du client passe par un signe, une invitation à patienter, etc.
Constat visuel
NR</v>
      </c>
    </row>
    <row r="101" spans="1:138" s="186" customFormat="1" ht="36" customHeight="1" x14ac:dyDescent="0.25">
      <c r="A101" s="179"/>
      <c r="B101" s="179" t="s">
        <v>58</v>
      </c>
      <c r="C101" s="408" t="s">
        <v>216</v>
      </c>
      <c r="D101" s="183" t="s">
        <v>217</v>
      </c>
      <c r="E101" s="179"/>
      <c r="F101" s="130">
        <v>0.35</v>
      </c>
      <c r="G101" s="179">
        <f t="shared" si="133"/>
        <v>2</v>
      </c>
      <c r="H101" s="139" t="s">
        <v>110</v>
      </c>
      <c r="I101" s="180" t="s">
        <v>227</v>
      </c>
      <c r="J101" s="138">
        <v>18</v>
      </c>
      <c r="K101" s="138">
        <f>IF(J101&lt;&gt;"",MAX(K$1:K100)+1,"")</f>
        <v>83</v>
      </c>
      <c r="L101" s="281" t="s">
        <v>574</v>
      </c>
      <c r="M101" s="290">
        <v>3</v>
      </c>
      <c r="N101" s="283" t="s">
        <v>0</v>
      </c>
      <c r="O101" s="284"/>
      <c r="P101" s="333" t="str">
        <f t="shared" si="70"/>
        <v/>
      </c>
      <c r="Q101" s="281" t="s">
        <v>870</v>
      </c>
      <c r="R101" s="346" t="s">
        <v>871</v>
      </c>
      <c r="S101" s="138"/>
      <c r="U101" s="140">
        <f t="shared" si="134"/>
        <v>3</v>
      </c>
      <c r="V101" s="140">
        <f>IF(N101="OUI",1,IF(N101="NON",0,IF(N101="Non Mesuré","",0)))</f>
        <v>1</v>
      </c>
      <c r="W101" s="140">
        <f t="shared" si="135"/>
        <v>3</v>
      </c>
      <c r="X101" s="140"/>
      <c r="Y101" s="140">
        <f t="shared" si="136"/>
        <v>0</v>
      </c>
      <c r="Z101" s="140"/>
      <c r="AA101" s="140">
        <f t="shared" si="137"/>
        <v>3</v>
      </c>
      <c r="AB101" s="115"/>
      <c r="AC101" s="181"/>
      <c r="AD101" s="181"/>
      <c r="AE101" s="142" t="str">
        <f t="shared" si="71"/>
        <v/>
      </c>
      <c r="AF101" s="142"/>
      <c r="AG101" s="142" t="str">
        <f t="shared" si="72"/>
        <v/>
      </c>
      <c r="AH101" s="142"/>
      <c r="AI101" s="142" t="str">
        <f t="shared" si="73"/>
        <v/>
      </c>
      <c r="AJ101" s="143"/>
      <c r="AK101" s="144"/>
      <c r="AL101" s="142"/>
      <c r="AM101" s="142">
        <f t="shared" si="74"/>
        <v>3</v>
      </c>
      <c r="AN101" s="142"/>
      <c r="AO101" s="142">
        <f t="shared" si="75"/>
        <v>0</v>
      </c>
      <c r="AP101" s="142"/>
      <c r="AQ101" s="142">
        <f t="shared" si="76"/>
        <v>3</v>
      </c>
      <c r="AR101" s="143"/>
      <c r="AS101" s="144"/>
      <c r="AT101" s="142"/>
      <c r="AU101" s="142" t="str">
        <f t="shared" si="82"/>
        <v/>
      </c>
      <c r="AV101" s="142"/>
      <c r="AW101" s="142" t="str">
        <f t="shared" si="83"/>
        <v/>
      </c>
      <c r="AX101" s="142"/>
      <c r="AY101" s="142" t="str">
        <f t="shared" si="84"/>
        <v/>
      </c>
      <c r="AZ101" s="143"/>
      <c r="BA101" s="144"/>
      <c r="BB101" s="142"/>
      <c r="BC101" s="142" t="str">
        <f t="shared" si="138"/>
        <v/>
      </c>
      <c r="BD101" s="142"/>
      <c r="BE101" s="142" t="str">
        <f t="shared" si="139"/>
        <v/>
      </c>
      <c r="BF101" s="142"/>
      <c r="BG101" s="142" t="str">
        <f t="shared" si="140"/>
        <v/>
      </c>
      <c r="BH101" s="143"/>
      <c r="BI101" s="144"/>
      <c r="BJ101" s="140"/>
      <c r="BK101" s="142" t="str">
        <f t="shared" si="141"/>
        <v/>
      </c>
      <c r="BL101" s="142"/>
      <c r="BM101" s="142" t="str">
        <f t="shared" si="142"/>
        <v/>
      </c>
      <c r="BN101" s="142"/>
      <c r="BO101" s="142" t="str">
        <f t="shared" si="143"/>
        <v/>
      </c>
      <c r="BP101" s="143"/>
      <c r="BQ101" s="144"/>
      <c r="BR101" s="140"/>
      <c r="BS101" s="142" t="str">
        <f t="shared" si="124"/>
        <v/>
      </c>
      <c r="BT101" s="142"/>
      <c r="BU101" s="142" t="str">
        <f t="shared" si="125"/>
        <v/>
      </c>
      <c r="BV101" s="142"/>
      <c r="BW101" s="142" t="str">
        <f t="shared" si="126"/>
        <v/>
      </c>
      <c r="BX101" s="143"/>
      <c r="BY101" s="144"/>
      <c r="BZ101" s="145"/>
      <c r="CA101" s="142" t="str">
        <f t="shared" si="127"/>
        <v/>
      </c>
      <c r="CB101" s="142"/>
      <c r="CC101" s="142" t="str">
        <f t="shared" si="128"/>
        <v/>
      </c>
      <c r="CD101" s="142"/>
      <c r="CE101" s="142" t="str">
        <f t="shared" si="129"/>
        <v/>
      </c>
      <c r="CF101" s="143"/>
      <c r="CG101" s="136"/>
      <c r="CH101" s="136"/>
      <c r="CI101" s="142" t="str">
        <f t="shared" si="130"/>
        <v/>
      </c>
      <c r="CJ101" s="142"/>
      <c r="CK101" s="142" t="str">
        <f t="shared" si="131"/>
        <v/>
      </c>
      <c r="CL101" s="142"/>
      <c r="CM101" s="142" t="str">
        <f t="shared" si="132"/>
        <v/>
      </c>
      <c r="CN101" s="143"/>
      <c r="CO101" s="136"/>
      <c r="EG101" s="316" t="s">
        <v>63</v>
      </c>
      <c r="EH101" s="146" t="str">
        <f>CONCATENATE(P101,EG101,Q101,EG101,B101)</f>
        <v xml:space="preserve">
NM si non observé. Réactivité par rapport à la clientèle familiale, clientèle en situation de handicap,  etc.
NR</v>
      </c>
    </row>
    <row r="102" spans="1:138" s="136" customFormat="1" ht="60" customHeight="1" x14ac:dyDescent="0.25">
      <c r="B102" s="109" t="s">
        <v>58</v>
      </c>
      <c r="C102" s="405" t="s">
        <v>216</v>
      </c>
      <c r="D102" s="183" t="s">
        <v>217</v>
      </c>
      <c r="E102" s="109"/>
      <c r="F102" s="109">
        <f>VLOOKUP(H102,Feuil1!A$1:B$5,2,0)</f>
        <v>0.35</v>
      </c>
      <c r="G102" s="109">
        <f t="shared" si="133"/>
        <v>2</v>
      </c>
      <c r="H102" s="274" t="s">
        <v>110</v>
      </c>
      <c r="I102" s="185" t="s">
        <v>228</v>
      </c>
      <c r="J102" s="138">
        <v>22</v>
      </c>
      <c r="K102" s="138">
        <f>IF(J102&lt;&gt;"",MAX(K$1:K101)+1,"")</f>
        <v>84</v>
      </c>
      <c r="L102" s="334" t="s">
        <v>229</v>
      </c>
      <c r="M102" s="335">
        <v>3</v>
      </c>
      <c r="N102" s="336" t="s">
        <v>0</v>
      </c>
      <c r="O102" s="352"/>
      <c r="P102" s="337" t="str">
        <f t="shared" si="70"/>
        <v>oui</v>
      </c>
      <c r="Q102" s="334" t="s">
        <v>230</v>
      </c>
      <c r="R102" s="345" t="s">
        <v>72</v>
      </c>
      <c r="S102" s="139"/>
      <c r="U102" s="140">
        <f t="shared" si="134"/>
        <v>3</v>
      </c>
      <c r="V102" s="140">
        <f>IF(N102="OUI",1,IF(N102="NON",0,IF(N102="Non Mesuré","",0)))</f>
        <v>1</v>
      </c>
      <c r="W102" s="140">
        <f t="shared" si="135"/>
        <v>3</v>
      </c>
      <c r="X102" s="140"/>
      <c r="Y102" s="140">
        <f t="shared" si="136"/>
        <v>0</v>
      </c>
      <c r="Z102" s="140"/>
      <c r="AA102" s="140">
        <f t="shared" si="137"/>
        <v>3</v>
      </c>
      <c r="AB102" s="115"/>
      <c r="AC102" s="181"/>
      <c r="AD102" s="181"/>
      <c r="AE102" s="142" t="str">
        <f t="shared" si="71"/>
        <v/>
      </c>
      <c r="AF102" s="142"/>
      <c r="AG102" s="142" t="str">
        <f t="shared" si="72"/>
        <v/>
      </c>
      <c r="AH102" s="142"/>
      <c r="AI102" s="142" t="str">
        <f t="shared" si="73"/>
        <v/>
      </c>
      <c r="AJ102" s="143"/>
      <c r="AK102" s="144"/>
      <c r="AL102" s="142"/>
      <c r="AM102" s="142">
        <f t="shared" si="74"/>
        <v>3</v>
      </c>
      <c r="AN102" s="142"/>
      <c r="AO102" s="142">
        <f t="shared" si="75"/>
        <v>0</v>
      </c>
      <c r="AP102" s="142"/>
      <c r="AQ102" s="142">
        <f t="shared" si="76"/>
        <v>3</v>
      </c>
      <c r="AR102" s="143"/>
      <c r="AS102" s="144"/>
      <c r="AT102" s="142"/>
      <c r="AU102" s="142" t="str">
        <f t="shared" si="82"/>
        <v/>
      </c>
      <c r="AV102" s="142"/>
      <c r="AW102" s="142" t="str">
        <f t="shared" si="83"/>
        <v/>
      </c>
      <c r="AX102" s="142"/>
      <c r="AY102" s="142" t="str">
        <f t="shared" si="84"/>
        <v/>
      </c>
      <c r="AZ102" s="143"/>
      <c r="BA102" s="144"/>
      <c r="BB102" s="142"/>
      <c r="BC102" s="142" t="str">
        <f t="shared" si="138"/>
        <v/>
      </c>
      <c r="BD102" s="142"/>
      <c r="BE102" s="142" t="str">
        <f t="shared" si="139"/>
        <v/>
      </c>
      <c r="BF102" s="142"/>
      <c r="BG102" s="142" t="str">
        <f t="shared" si="140"/>
        <v/>
      </c>
      <c r="BH102" s="143"/>
      <c r="BI102" s="144"/>
      <c r="BJ102" s="140"/>
      <c r="BK102" s="142" t="str">
        <f t="shared" si="141"/>
        <v/>
      </c>
      <c r="BL102" s="142"/>
      <c r="BM102" s="142" t="str">
        <f t="shared" si="142"/>
        <v/>
      </c>
      <c r="BN102" s="142"/>
      <c r="BO102" s="142" t="str">
        <f t="shared" si="143"/>
        <v/>
      </c>
      <c r="BP102" s="143"/>
      <c r="BQ102" s="144"/>
      <c r="BR102" s="140"/>
      <c r="BS102" s="142" t="str">
        <f t="shared" si="124"/>
        <v/>
      </c>
      <c r="BT102" s="142"/>
      <c r="BU102" s="142" t="str">
        <f t="shared" si="125"/>
        <v/>
      </c>
      <c r="BV102" s="142"/>
      <c r="BW102" s="142" t="str">
        <f t="shared" si="126"/>
        <v/>
      </c>
      <c r="BX102" s="143"/>
      <c r="BY102" s="144"/>
      <c r="BZ102" s="145"/>
      <c r="CA102" s="142" t="str">
        <f t="shared" si="127"/>
        <v/>
      </c>
      <c r="CB102" s="142"/>
      <c r="CC102" s="142" t="str">
        <f t="shared" si="128"/>
        <v/>
      </c>
      <c r="CD102" s="142"/>
      <c r="CE102" s="142" t="str">
        <f t="shared" si="129"/>
        <v/>
      </c>
      <c r="CF102" s="143"/>
      <c r="CI102" s="142" t="str">
        <f t="shared" si="130"/>
        <v/>
      </c>
      <c r="CJ102" s="142"/>
      <c r="CK102" s="142" t="str">
        <f t="shared" si="131"/>
        <v/>
      </c>
      <c r="CL102" s="142"/>
      <c r="CM102" s="142" t="str">
        <f t="shared" si="132"/>
        <v/>
      </c>
      <c r="CN102" s="143"/>
      <c r="EF102" s="146" t="s">
        <v>63</v>
      </c>
      <c r="EG102" s="146" t="str">
        <f t="shared" si="69"/>
        <v>Pas de NM possible. Cela peut être une aide au port des bagages pour une personne handicapée ou surchargée, ouvrir les portes aux enfants… La prise en charge est obligatoire en 4 étoiles.
Constat visuel
NR</v>
      </c>
    </row>
    <row r="103" spans="1:138" s="157" customFormat="1" ht="28.5" customHeight="1" x14ac:dyDescent="0.25">
      <c r="B103" s="107"/>
      <c r="C103" s="405" t="s">
        <v>216</v>
      </c>
      <c r="D103" s="107"/>
      <c r="E103" s="107"/>
      <c r="F103" s="109" t="e">
        <f>VLOOKUP(H103,Feuil1!A$1:B$5,2,0)</f>
        <v>#N/A</v>
      </c>
      <c r="G103" s="107"/>
      <c r="H103" s="276"/>
      <c r="I103" s="182"/>
      <c r="J103" s="149"/>
      <c r="K103" s="131" t="str">
        <f>IF(J103&lt;&gt;"",MAX(K$1:K102)+1,"")</f>
        <v/>
      </c>
      <c r="L103" s="183" t="s">
        <v>231</v>
      </c>
      <c r="M103" s="132"/>
      <c r="N103" s="267"/>
      <c r="O103" s="440"/>
      <c r="P103" s="325" t="str">
        <f t="shared" si="70"/>
        <v/>
      </c>
      <c r="Q103" s="184"/>
      <c r="R103" s="184"/>
      <c r="S103" s="184"/>
      <c r="U103" s="150"/>
      <c r="V103" s="150"/>
      <c r="W103" s="150"/>
      <c r="X103" s="150"/>
      <c r="Y103" s="150"/>
      <c r="Z103" s="150"/>
      <c r="AA103" s="150"/>
      <c r="AB103" s="150"/>
      <c r="AC103" s="152"/>
      <c r="AD103" s="152"/>
      <c r="AE103" s="142" t="str">
        <f t="shared" si="71"/>
        <v/>
      </c>
      <c r="AF103" s="142"/>
      <c r="AG103" s="142" t="str">
        <f t="shared" si="72"/>
        <v/>
      </c>
      <c r="AH103" s="142"/>
      <c r="AI103" s="142" t="str">
        <f t="shared" si="73"/>
        <v/>
      </c>
      <c r="AJ103" s="143"/>
      <c r="AK103" s="155"/>
      <c r="AL103" s="153"/>
      <c r="AM103" s="142" t="str">
        <f t="shared" si="74"/>
        <v/>
      </c>
      <c r="AN103" s="142"/>
      <c r="AO103" s="142" t="str">
        <f t="shared" si="75"/>
        <v/>
      </c>
      <c r="AP103" s="142"/>
      <c r="AQ103" s="142" t="str">
        <f t="shared" si="76"/>
        <v/>
      </c>
      <c r="AR103" s="143"/>
      <c r="AS103" s="155"/>
      <c r="AT103" s="153"/>
      <c r="AU103" s="142" t="str">
        <f t="shared" si="82"/>
        <v/>
      </c>
      <c r="AV103" s="142"/>
      <c r="AW103" s="142" t="str">
        <f t="shared" si="83"/>
        <v/>
      </c>
      <c r="AX103" s="142"/>
      <c r="AY103" s="142" t="str">
        <f t="shared" si="84"/>
        <v/>
      </c>
      <c r="AZ103" s="143"/>
      <c r="BA103" s="155"/>
      <c r="BB103" s="153"/>
      <c r="BC103" s="153"/>
      <c r="BD103" s="153"/>
      <c r="BE103" s="153"/>
      <c r="BF103" s="153"/>
      <c r="BG103" s="153"/>
      <c r="BH103" s="154"/>
      <c r="BI103" s="155"/>
      <c r="BJ103" s="150"/>
      <c r="BK103" s="153"/>
      <c r="BL103" s="153"/>
      <c r="BM103" s="153"/>
      <c r="BN103" s="153"/>
      <c r="BO103" s="153"/>
      <c r="BP103" s="154"/>
      <c r="BQ103" s="155"/>
      <c r="BR103" s="150"/>
      <c r="BS103" s="153" t="str">
        <f t="shared" si="124"/>
        <v/>
      </c>
      <c r="BT103" s="153"/>
      <c r="BU103" s="153" t="str">
        <f t="shared" si="125"/>
        <v/>
      </c>
      <c r="BV103" s="153"/>
      <c r="BW103" s="153" t="str">
        <f t="shared" si="126"/>
        <v/>
      </c>
      <c r="BX103" s="154"/>
      <c r="BY103" s="155"/>
      <c r="BZ103" s="156"/>
      <c r="CA103" s="153" t="str">
        <f t="shared" si="127"/>
        <v/>
      </c>
      <c r="CB103" s="153"/>
      <c r="CC103" s="153" t="str">
        <f t="shared" si="128"/>
        <v/>
      </c>
      <c r="CD103" s="153"/>
      <c r="CE103" s="153" t="str">
        <f t="shared" si="129"/>
        <v/>
      </c>
      <c r="CF103" s="154"/>
      <c r="CI103" s="153" t="str">
        <f t="shared" si="130"/>
        <v/>
      </c>
      <c r="CJ103" s="153"/>
      <c r="CK103" s="153" t="str">
        <f t="shared" si="131"/>
        <v/>
      </c>
      <c r="CL103" s="153"/>
      <c r="CM103" s="153" t="str">
        <f t="shared" si="132"/>
        <v/>
      </c>
      <c r="CN103" s="154"/>
      <c r="EF103" s="146" t="s">
        <v>63</v>
      </c>
      <c r="EG103" s="146" t="str">
        <f t="shared" si="69"/>
        <v xml:space="preserve">
</v>
      </c>
    </row>
    <row r="104" spans="1:138" s="136" customFormat="1" ht="69.75" customHeight="1" x14ac:dyDescent="0.25">
      <c r="B104" s="109" t="s">
        <v>58</v>
      </c>
      <c r="C104" s="405" t="s">
        <v>216</v>
      </c>
      <c r="D104" s="183" t="s">
        <v>231</v>
      </c>
      <c r="E104" s="109"/>
      <c r="F104" s="109">
        <f>VLOOKUP(H104,Feuil1!A$1:B$5,2,0)</f>
        <v>0.35</v>
      </c>
      <c r="G104" s="109">
        <f>IF(H104="Information et Communication",1,IF(H104="Savoir-faire Savoir-être",2,IF(H104="Confort et hygiène",3,IF(H104="Qualité de la prestation",5,IF(H104="Développement Durable",4)))))</f>
        <v>2</v>
      </c>
      <c r="H104" s="274" t="s">
        <v>110</v>
      </c>
      <c r="I104" s="185" t="s">
        <v>228</v>
      </c>
      <c r="J104" s="138">
        <v>22</v>
      </c>
      <c r="K104" s="138">
        <f>IF(J104&lt;&gt;"",MAX(K$1:K103)+1,"")</f>
        <v>85</v>
      </c>
      <c r="L104" s="329" t="s">
        <v>232</v>
      </c>
      <c r="M104" s="330">
        <v>3</v>
      </c>
      <c r="N104" s="331" t="s">
        <v>0</v>
      </c>
      <c r="O104" s="439"/>
      <c r="P104" s="332" t="str">
        <f t="shared" si="70"/>
        <v/>
      </c>
      <c r="Q104" s="329" t="s">
        <v>233</v>
      </c>
      <c r="R104" s="343" t="s">
        <v>72</v>
      </c>
      <c r="S104" s="139"/>
      <c r="U104" s="140">
        <f>M104</f>
        <v>3</v>
      </c>
      <c r="V104" s="140">
        <f>IF(N104="OUI",1,IF(N104="NON",0,IF(N104="Non Mesuré","",0)))</f>
        <v>1</v>
      </c>
      <c r="W104" s="140">
        <f>IF(N104&lt;&gt;"Non Mesuré",U104*V104,"")</f>
        <v>3</v>
      </c>
      <c r="X104" s="140"/>
      <c r="Y104" s="140">
        <f>IF(N104="Non Mesuré",U104,0)</f>
        <v>0</v>
      </c>
      <c r="Z104" s="140"/>
      <c r="AA104" s="140">
        <f>U104-Y104</f>
        <v>3</v>
      </c>
      <c r="AB104" s="115"/>
      <c r="AC104" s="181"/>
      <c r="AD104" s="181"/>
      <c r="AE104" s="142" t="str">
        <f t="shared" si="71"/>
        <v/>
      </c>
      <c r="AF104" s="142"/>
      <c r="AG104" s="142" t="str">
        <f t="shared" si="72"/>
        <v/>
      </c>
      <c r="AH104" s="142"/>
      <c r="AI104" s="142" t="str">
        <f t="shared" si="73"/>
        <v/>
      </c>
      <c r="AJ104" s="143"/>
      <c r="AK104" s="144"/>
      <c r="AL104" s="142"/>
      <c r="AM104" s="142">
        <f t="shared" si="74"/>
        <v>3</v>
      </c>
      <c r="AN104" s="142"/>
      <c r="AO104" s="142">
        <f t="shared" si="75"/>
        <v>0</v>
      </c>
      <c r="AP104" s="142"/>
      <c r="AQ104" s="142">
        <f t="shared" si="76"/>
        <v>3</v>
      </c>
      <c r="AR104" s="143"/>
      <c r="AS104" s="144"/>
      <c r="AT104" s="142"/>
      <c r="AU104" s="142" t="str">
        <f t="shared" si="82"/>
        <v/>
      </c>
      <c r="AV104" s="142"/>
      <c r="AW104" s="142" t="str">
        <f t="shared" si="83"/>
        <v/>
      </c>
      <c r="AX104" s="142"/>
      <c r="AY104" s="142" t="str">
        <f t="shared" si="84"/>
        <v/>
      </c>
      <c r="AZ104" s="143"/>
      <c r="BA104" s="144"/>
      <c r="BB104" s="142"/>
      <c r="BC104" s="142" t="str">
        <f>IF(G104=4,W104,"")</f>
        <v/>
      </c>
      <c r="BD104" s="142"/>
      <c r="BE104" s="142" t="str">
        <f>IF(G104=4,Y104,"")</f>
        <v/>
      </c>
      <c r="BF104" s="142"/>
      <c r="BG104" s="142" t="str">
        <f>IF(G104=4,AA104,"")</f>
        <v/>
      </c>
      <c r="BH104" s="143"/>
      <c r="BI104" s="144"/>
      <c r="BJ104" s="140"/>
      <c r="BK104" s="142" t="str">
        <f>IF(G104=5,W104,"")</f>
        <v/>
      </c>
      <c r="BL104" s="142"/>
      <c r="BM104" s="142" t="str">
        <f>IF(G104=5,Y104,"")</f>
        <v/>
      </c>
      <c r="BN104" s="142"/>
      <c r="BO104" s="142" t="str">
        <f>IF(G104=5,AA104,"")</f>
        <v/>
      </c>
      <c r="BP104" s="143"/>
      <c r="BQ104" s="144"/>
      <c r="BR104" s="140"/>
      <c r="BS104" s="142" t="str">
        <f t="shared" si="124"/>
        <v/>
      </c>
      <c r="BT104" s="142"/>
      <c r="BU104" s="142" t="str">
        <f t="shared" si="125"/>
        <v/>
      </c>
      <c r="BV104" s="142"/>
      <c r="BW104" s="142" t="str">
        <f t="shared" si="126"/>
        <v/>
      </c>
      <c r="BX104" s="143"/>
      <c r="BY104" s="144"/>
      <c r="BZ104" s="145"/>
      <c r="CA104" s="142" t="str">
        <f t="shared" si="127"/>
        <v/>
      </c>
      <c r="CB104" s="142"/>
      <c r="CC104" s="142" t="str">
        <f t="shared" si="128"/>
        <v/>
      </c>
      <c r="CD104" s="142"/>
      <c r="CE104" s="142" t="str">
        <f t="shared" si="129"/>
        <v/>
      </c>
      <c r="CF104" s="143"/>
      <c r="CI104" s="142" t="str">
        <f t="shared" si="130"/>
        <v/>
      </c>
      <c r="CJ104" s="142"/>
      <c r="CK104" s="142" t="str">
        <f t="shared" si="131"/>
        <v/>
      </c>
      <c r="CL104" s="142"/>
      <c r="CM104" s="142" t="str">
        <f t="shared" si="132"/>
        <v/>
      </c>
      <c r="CN104" s="143"/>
      <c r="EF104" s="146" t="s">
        <v>63</v>
      </c>
      <c r="EG104" s="146" t="str">
        <f t="shared" si="69"/>
        <v>L'auditeur demande un service : appel d'un taxi, programmation d'un réveil, demande d'une adresse, information sur la connexion wifi, présence d'une chaine TV d'information, présence d'un distributeur de billets, etc.
Constat visuel
NR</v>
      </c>
    </row>
    <row r="105" spans="1:138" s="136" customFormat="1" ht="36" customHeight="1" x14ac:dyDescent="0.25">
      <c r="B105" s="109" t="s">
        <v>58</v>
      </c>
      <c r="C105" s="405" t="s">
        <v>216</v>
      </c>
      <c r="D105" s="183" t="s">
        <v>231</v>
      </c>
      <c r="E105" s="109"/>
      <c r="F105" s="109">
        <f>VLOOKUP(H105,Feuil1!A$1:B$5,2,0)</f>
        <v>0.35</v>
      </c>
      <c r="G105" s="109">
        <f>IF(H105="Information et Communication",1,IF(H105="Savoir-faire Savoir-être",2,IF(H105="Confort et hygiène",3,IF(H105="Qualité de la prestation",5,IF(H105="Développement Durable",4)))))</f>
        <v>2</v>
      </c>
      <c r="H105" s="274" t="s">
        <v>110</v>
      </c>
      <c r="I105" s="185" t="s">
        <v>234</v>
      </c>
      <c r="J105" s="138">
        <v>23</v>
      </c>
      <c r="K105" s="138">
        <f>IF(J105&lt;&gt;"",MAX(K$1:K104)+1,"")</f>
        <v>86</v>
      </c>
      <c r="L105" s="334" t="s">
        <v>235</v>
      </c>
      <c r="M105" s="335">
        <v>3</v>
      </c>
      <c r="N105" s="336" t="s">
        <v>0</v>
      </c>
      <c r="O105" s="352"/>
      <c r="P105" s="337" t="str">
        <f t="shared" si="70"/>
        <v/>
      </c>
      <c r="Q105" s="334" t="s">
        <v>236</v>
      </c>
      <c r="R105" s="334" t="s">
        <v>72</v>
      </c>
      <c r="S105" s="139"/>
      <c r="U105" s="140">
        <f>M105</f>
        <v>3</v>
      </c>
      <c r="V105" s="140">
        <f>IF(N105="OUI",1,IF(N105="NON",0,IF(N105="Non Mesuré","",0)))</f>
        <v>1</v>
      </c>
      <c r="W105" s="140">
        <f>IF(N105&lt;&gt;"Non Mesuré",U105*V105,"")</f>
        <v>3</v>
      </c>
      <c r="X105" s="140"/>
      <c r="Y105" s="140">
        <f>IF(N105="Non Mesuré",U105,0)</f>
        <v>0</v>
      </c>
      <c r="Z105" s="140"/>
      <c r="AA105" s="140">
        <f>U105-Y105</f>
        <v>3</v>
      </c>
      <c r="AB105" s="140"/>
      <c r="AC105" s="124"/>
      <c r="AD105" s="181"/>
      <c r="AE105" s="142" t="str">
        <f t="shared" si="71"/>
        <v/>
      </c>
      <c r="AF105" s="142"/>
      <c r="AG105" s="142" t="str">
        <f t="shared" si="72"/>
        <v/>
      </c>
      <c r="AH105" s="142"/>
      <c r="AI105" s="142" t="str">
        <f t="shared" si="73"/>
        <v/>
      </c>
      <c r="AJ105" s="143"/>
      <c r="AK105" s="144"/>
      <c r="AL105" s="142"/>
      <c r="AM105" s="142">
        <f t="shared" si="74"/>
        <v>3</v>
      </c>
      <c r="AN105" s="142"/>
      <c r="AO105" s="142">
        <f t="shared" si="75"/>
        <v>0</v>
      </c>
      <c r="AP105" s="142"/>
      <c r="AQ105" s="142">
        <f t="shared" si="76"/>
        <v>3</v>
      </c>
      <c r="AR105" s="143"/>
      <c r="AS105" s="144"/>
      <c r="AT105" s="142"/>
      <c r="AU105" s="142" t="str">
        <f t="shared" si="82"/>
        <v/>
      </c>
      <c r="AV105" s="142"/>
      <c r="AW105" s="142" t="str">
        <f t="shared" si="83"/>
        <v/>
      </c>
      <c r="AX105" s="142"/>
      <c r="AY105" s="142" t="str">
        <f t="shared" si="84"/>
        <v/>
      </c>
      <c r="AZ105" s="143"/>
      <c r="BA105" s="144"/>
      <c r="BB105" s="142"/>
      <c r="BC105" s="142" t="str">
        <f>IF(G105=4,W105,"")</f>
        <v/>
      </c>
      <c r="BD105" s="142"/>
      <c r="BE105" s="142" t="str">
        <f>IF(G105=4,Y105,"")</f>
        <v/>
      </c>
      <c r="BF105" s="142"/>
      <c r="BG105" s="142" t="str">
        <f>IF(G105=4,AA105,"")</f>
        <v/>
      </c>
      <c r="BH105" s="143"/>
      <c r="BI105" s="144"/>
      <c r="BJ105" s="140"/>
      <c r="BK105" s="142" t="str">
        <f>IF(G105=5,W105,"")</f>
        <v/>
      </c>
      <c r="BL105" s="142"/>
      <c r="BM105" s="142" t="str">
        <f>IF(G105=5,Y105,"")</f>
        <v/>
      </c>
      <c r="BN105" s="142"/>
      <c r="BO105" s="142" t="str">
        <f>IF(G105=5,AA105,"")</f>
        <v/>
      </c>
      <c r="BP105" s="143"/>
      <c r="BQ105" s="144"/>
      <c r="BR105" s="140"/>
      <c r="BS105" s="142" t="str">
        <f t="shared" si="124"/>
        <v/>
      </c>
      <c r="BT105" s="142"/>
      <c r="BU105" s="142" t="str">
        <f t="shared" si="125"/>
        <v/>
      </c>
      <c r="BV105" s="142"/>
      <c r="BW105" s="142" t="str">
        <f t="shared" si="126"/>
        <v/>
      </c>
      <c r="BX105" s="143"/>
      <c r="BY105" s="144"/>
      <c r="BZ105" s="145"/>
      <c r="CA105" s="142" t="str">
        <f t="shared" si="127"/>
        <v/>
      </c>
      <c r="CB105" s="142"/>
      <c r="CC105" s="142" t="str">
        <f t="shared" si="128"/>
        <v/>
      </c>
      <c r="CD105" s="142"/>
      <c r="CE105" s="142" t="str">
        <f t="shared" si="129"/>
        <v/>
      </c>
      <c r="CF105" s="143"/>
      <c r="CI105" s="142" t="str">
        <f t="shared" si="130"/>
        <v/>
      </c>
      <c r="CJ105" s="142"/>
      <c r="CK105" s="142" t="str">
        <f t="shared" si="131"/>
        <v/>
      </c>
      <c r="CL105" s="142"/>
      <c r="CM105" s="142" t="str">
        <f t="shared" si="132"/>
        <v/>
      </c>
      <c r="CN105" s="143"/>
      <c r="EF105" s="146" t="s">
        <v>63</v>
      </c>
      <c r="EG105" s="146" t="str">
        <f t="shared" si="69"/>
        <v>Item validé si présence d'un accueil 24h/24. Si absence d'accueil 24h/24, présence d'un affichage ou d'une sonnette.
Constat visuel
NR</v>
      </c>
    </row>
    <row r="106" spans="1:138" s="157" customFormat="1" ht="24.75" customHeight="1" x14ac:dyDescent="0.25">
      <c r="B106" s="107"/>
      <c r="C106" s="405" t="s">
        <v>216</v>
      </c>
      <c r="D106" s="107"/>
      <c r="E106" s="107"/>
      <c r="F106" s="109" t="e">
        <f>VLOOKUP(H106,Feuil1!A$1:B$5,2,0)</f>
        <v>#N/A</v>
      </c>
      <c r="G106" s="107"/>
      <c r="H106" s="275"/>
      <c r="I106" s="182"/>
      <c r="J106" s="149"/>
      <c r="K106" s="131" t="str">
        <f>IF(J106&lt;&gt;"",MAX(K$1:K105)+1,"")</f>
        <v/>
      </c>
      <c r="L106" s="183" t="s">
        <v>237</v>
      </c>
      <c r="M106" s="132"/>
      <c r="N106" s="267"/>
      <c r="O106" s="440"/>
      <c r="P106" s="325" t="str">
        <f t="shared" si="70"/>
        <v/>
      </c>
      <c r="Q106" s="184"/>
      <c r="R106" s="184"/>
      <c r="S106" s="184"/>
      <c r="U106" s="150"/>
      <c r="V106" s="150"/>
      <c r="W106" s="150"/>
      <c r="X106" s="150"/>
      <c r="Y106" s="150"/>
      <c r="Z106" s="150"/>
      <c r="AA106" s="150"/>
      <c r="AB106" s="114"/>
      <c r="AC106" s="166"/>
      <c r="AD106" s="166"/>
      <c r="AE106" s="142" t="str">
        <f t="shared" si="71"/>
        <v/>
      </c>
      <c r="AF106" s="142"/>
      <c r="AG106" s="142" t="str">
        <f t="shared" si="72"/>
        <v/>
      </c>
      <c r="AH106" s="142"/>
      <c r="AI106" s="142" t="str">
        <f t="shared" si="73"/>
        <v/>
      </c>
      <c r="AJ106" s="143"/>
      <c r="AK106" s="155"/>
      <c r="AL106" s="153"/>
      <c r="AM106" s="142" t="str">
        <f t="shared" si="74"/>
        <v/>
      </c>
      <c r="AN106" s="142"/>
      <c r="AO106" s="142" t="str">
        <f t="shared" si="75"/>
        <v/>
      </c>
      <c r="AP106" s="142"/>
      <c r="AQ106" s="142" t="str">
        <f t="shared" si="76"/>
        <v/>
      </c>
      <c r="AR106" s="143"/>
      <c r="AS106" s="155"/>
      <c r="AT106" s="153"/>
      <c r="AU106" s="142" t="str">
        <f t="shared" si="82"/>
        <v/>
      </c>
      <c r="AV106" s="142"/>
      <c r="AW106" s="142" t="str">
        <f t="shared" si="83"/>
        <v/>
      </c>
      <c r="AX106" s="142"/>
      <c r="AY106" s="142" t="str">
        <f t="shared" si="84"/>
        <v/>
      </c>
      <c r="AZ106" s="143"/>
      <c r="BA106" s="155"/>
      <c r="BB106" s="153"/>
      <c r="BC106" s="153"/>
      <c r="BD106" s="153"/>
      <c r="BE106" s="153"/>
      <c r="BF106" s="153"/>
      <c r="BG106" s="153"/>
      <c r="BH106" s="154"/>
      <c r="BI106" s="155"/>
      <c r="BJ106" s="150"/>
      <c r="BK106" s="153"/>
      <c r="BL106" s="153"/>
      <c r="BM106" s="153"/>
      <c r="BN106" s="153"/>
      <c r="BO106" s="153"/>
      <c r="BP106" s="154"/>
      <c r="BQ106" s="155"/>
      <c r="BR106" s="150"/>
      <c r="BS106" s="153" t="str">
        <f t="shared" si="124"/>
        <v/>
      </c>
      <c r="BT106" s="153"/>
      <c r="BU106" s="153" t="str">
        <f t="shared" si="125"/>
        <v/>
      </c>
      <c r="BV106" s="153"/>
      <c r="BW106" s="153" t="str">
        <f t="shared" si="126"/>
        <v/>
      </c>
      <c r="BX106" s="154"/>
      <c r="BY106" s="155"/>
      <c r="BZ106" s="156"/>
      <c r="CA106" s="153" t="str">
        <f t="shared" si="127"/>
        <v/>
      </c>
      <c r="CB106" s="153"/>
      <c r="CC106" s="153" t="str">
        <f t="shared" si="128"/>
        <v/>
      </c>
      <c r="CD106" s="153"/>
      <c r="CE106" s="153" t="str">
        <f t="shared" si="129"/>
        <v/>
      </c>
      <c r="CF106" s="154"/>
      <c r="CI106" s="153" t="str">
        <f t="shared" si="130"/>
        <v/>
      </c>
      <c r="CJ106" s="153"/>
      <c r="CK106" s="153" t="str">
        <f t="shared" si="131"/>
        <v/>
      </c>
      <c r="CL106" s="153"/>
      <c r="CM106" s="153" t="str">
        <f t="shared" si="132"/>
        <v/>
      </c>
      <c r="CN106" s="154"/>
      <c r="EF106" s="146" t="s">
        <v>63</v>
      </c>
      <c r="EG106" s="146" t="str">
        <f t="shared" si="69"/>
        <v xml:space="preserve">
</v>
      </c>
    </row>
    <row r="107" spans="1:138" s="136" customFormat="1" ht="36" customHeight="1" x14ac:dyDescent="0.25">
      <c r="B107" s="109" t="s">
        <v>58</v>
      </c>
      <c r="C107" s="405" t="s">
        <v>216</v>
      </c>
      <c r="D107" s="183" t="s">
        <v>237</v>
      </c>
      <c r="E107" s="109"/>
      <c r="F107" s="109">
        <f>VLOOKUP(H107,Feuil1!A$1:B$5,2,0)</f>
        <v>0.35</v>
      </c>
      <c r="G107" s="109">
        <f t="shared" ref="G107:G112" si="144">IF(H107="Information et Communication",1,IF(H107="Savoir-faire Savoir-être",2,IF(H107="Confort et hygiène",3,IF(H107="Qualité de la prestation",5,IF(H107="Développement Durable",4)))))</f>
        <v>2</v>
      </c>
      <c r="H107" s="271" t="s">
        <v>110</v>
      </c>
      <c r="I107" s="137" t="s">
        <v>238</v>
      </c>
      <c r="J107" s="138">
        <v>26</v>
      </c>
      <c r="K107" s="138">
        <f>IF(J107&lt;&gt;"",MAX(K$1:K106)+1,"")</f>
        <v>87</v>
      </c>
      <c r="L107" s="329" t="s">
        <v>239</v>
      </c>
      <c r="M107" s="330">
        <v>3</v>
      </c>
      <c r="N107" s="331" t="s">
        <v>0</v>
      </c>
      <c r="O107" s="439"/>
      <c r="P107" s="332" t="str">
        <f t="shared" si="70"/>
        <v/>
      </c>
      <c r="Q107" s="329" t="s">
        <v>240</v>
      </c>
      <c r="R107" s="343" t="s">
        <v>72</v>
      </c>
      <c r="S107" s="139"/>
      <c r="U107" s="140">
        <f t="shared" ref="U107:U113" si="145">M107</f>
        <v>3</v>
      </c>
      <c r="V107" s="140">
        <f t="shared" ref="V107:V112" si="146">IF(N107="OUI",1,IF(N107="NON",0,IF(N107="Non Mesuré","",0)))</f>
        <v>1</v>
      </c>
      <c r="W107" s="140">
        <f t="shared" ref="W107:W112" si="147">IF(N107&lt;&gt;"Non Mesuré",U107*V107,"")</f>
        <v>3</v>
      </c>
      <c r="X107" s="140"/>
      <c r="Y107" s="140">
        <f t="shared" ref="Y107:Y112" si="148">IF(N107="Non Mesuré",U107,0)</f>
        <v>0</v>
      </c>
      <c r="Z107" s="140"/>
      <c r="AA107" s="140">
        <f t="shared" ref="AA107:AA112" si="149">U107-Y107</f>
        <v>3</v>
      </c>
      <c r="AB107" s="140"/>
      <c r="AC107" s="141"/>
      <c r="AD107" s="141"/>
      <c r="AE107" s="142" t="str">
        <f t="shared" si="71"/>
        <v/>
      </c>
      <c r="AF107" s="142"/>
      <c r="AG107" s="142" t="str">
        <f t="shared" si="72"/>
        <v/>
      </c>
      <c r="AH107" s="142"/>
      <c r="AI107" s="142" t="str">
        <f t="shared" si="73"/>
        <v/>
      </c>
      <c r="AJ107" s="143"/>
      <c r="AK107" s="144"/>
      <c r="AL107" s="142"/>
      <c r="AM107" s="142">
        <f t="shared" si="74"/>
        <v>3</v>
      </c>
      <c r="AN107" s="142"/>
      <c r="AO107" s="142">
        <f t="shared" si="75"/>
        <v>0</v>
      </c>
      <c r="AP107" s="142"/>
      <c r="AQ107" s="142">
        <f t="shared" si="76"/>
        <v>3</v>
      </c>
      <c r="AR107" s="143"/>
      <c r="AS107" s="144"/>
      <c r="AT107" s="142"/>
      <c r="AU107" s="142" t="str">
        <f t="shared" si="82"/>
        <v/>
      </c>
      <c r="AV107" s="142"/>
      <c r="AW107" s="142" t="str">
        <f t="shared" si="83"/>
        <v/>
      </c>
      <c r="AX107" s="142"/>
      <c r="AY107" s="142" t="str">
        <f t="shared" si="84"/>
        <v/>
      </c>
      <c r="AZ107" s="143"/>
      <c r="BA107" s="144"/>
      <c r="BB107" s="142"/>
      <c r="BC107" s="142" t="str">
        <f t="shared" ref="BC107:BC112" si="150">IF(G107=4,W107,"")</f>
        <v/>
      </c>
      <c r="BD107" s="142"/>
      <c r="BE107" s="142" t="str">
        <f t="shared" ref="BE107:BE112" si="151">IF(G107=4,Y107,"")</f>
        <v/>
      </c>
      <c r="BF107" s="142"/>
      <c r="BG107" s="142" t="str">
        <f t="shared" ref="BG107:BG112" si="152">IF(G107=4,AA107,"")</f>
        <v/>
      </c>
      <c r="BH107" s="143"/>
      <c r="BI107" s="144"/>
      <c r="BJ107" s="140"/>
      <c r="BK107" s="142" t="str">
        <f t="shared" ref="BK107:BK112" si="153">IF(G107=5,W107,"")</f>
        <v/>
      </c>
      <c r="BL107" s="142"/>
      <c r="BM107" s="142" t="str">
        <f t="shared" ref="BM107:BM112" si="154">IF(G107=5,Y107,"")</f>
        <v/>
      </c>
      <c r="BN107" s="142"/>
      <c r="BO107" s="142" t="str">
        <f t="shared" ref="BO107:BO112" si="155">IF(G107=5,AA107,"")</f>
        <v/>
      </c>
      <c r="BP107" s="143"/>
      <c r="BQ107" s="144"/>
      <c r="BR107" s="140"/>
      <c r="BS107" s="142" t="str">
        <f t="shared" si="124"/>
        <v/>
      </c>
      <c r="BT107" s="142"/>
      <c r="BU107" s="142" t="str">
        <f t="shared" si="125"/>
        <v/>
      </c>
      <c r="BV107" s="142"/>
      <c r="BW107" s="142" t="str">
        <f t="shared" si="126"/>
        <v/>
      </c>
      <c r="BX107" s="143"/>
      <c r="BY107" s="144"/>
      <c r="BZ107" s="145"/>
      <c r="CA107" s="142" t="str">
        <f t="shared" si="127"/>
        <v/>
      </c>
      <c r="CB107" s="142"/>
      <c r="CC107" s="142" t="str">
        <f t="shared" si="128"/>
        <v/>
      </c>
      <c r="CD107" s="142"/>
      <c r="CE107" s="142" t="str">
        <f t="shared" si="129"/>
        <v/>
      </c>
      <c r="CF107" s="143"/>
      <c r="CI107" s="142" t="str">
        <f t="shared" si="130"/>
        <v/>
      </c>
      <c r="CJ107" s="142"/>
      <c r="CK107" s="142" t="str">
        <f t="shared" si="131"/>
        <v/>
      </c>
      <c r="CL107" s="142"/>
      <c r="CM107" s="142" t="str">
        <f t="shared" si="132"/>
        <v/>
      </c>
      <c r="CN107" s="143"/>
      <c r="EF107" s="146" t="s">
        <v>63</v>
      </c>
      <c r="EG107" s="146" t="str">
        <f t="shared" si="69"/>
        <v>Présence d'un réceptionniste pour assurer les formalités de départ et attente inférieure à 5 minutes.
Constat visuel
NR</v>
      </c>
    </row>
    <row r="108" spans="1:138" s="136" customFormat="1" ht="22.5" customHeight="1" x14ac:dyDescent="0.25">
      <c r="B108" s="109" t="s">
        <v>58</v>
      </c>
      <c r="C108" s="405" t="s">
        <v>216</v>
      </c>
      <c r="D108" s="183" t="s">
        <v>237</v>
      </c>
      <c r="E108" s="109"/>
      <c r="F108" s="109">
        <f>VLOOKUP(H108,Feuil1!A$1:B$5,2,0)</f>
        <v>0.35</v>
      </c>
      <c r="G108" s="109">
        <f t="shared" si="144"/>
        <v>2</v>
      </c>
      <c r="H108" s="271" t="s">
        <v>110</v>
      </c>
      <c r="I108" s="137" t="s">
        <v>238</v>
      </c>
      <c r="J108" s="138">
        <v>26</v>
      </c>
      <c r="K108" s="138">
        <f>IF(J108&lt;&gt;"",MAX(K$1:K107)+1,"")</f>
        <v>88</v>
      </c>
      <c r="L108" s="281" t="s">
        <v>942</v>
      </c>
      <c r="M108" s="290">
        <v>1</v>
      </c>
      <c r="N108" s="283" t="s">
        <v>0</v>
      </c>
      <c r="O108" s="351"/>
      <c r="P108" s="333" t="str">
        <f t="shared" si="70"/>
        <v/>
      </c>
      <c r="Q108" s="281" t="s">
        <v>941</v>
      </c>
      <c r="R108" s="281" t="s">
        <v>72</v>
      </c>
      <c r="S108" s="139"/>
      <c r="U108" s="140">
        <f t="shared" si="145"/>
        <v>1</v>
      </c>
      <c r="V108" s="140">
        <f t="shared" si="146"/>
        <v>1</v>
      </c>
      <c r="W108" s="140">
        <f t="shared" si="147"/>
        <v>1</v>
      </c>
      <c r="X108" s="140"/>
      <c r="Y108" s="140">
        <f t="shared" si="148"/>
        <v>0</v>
      </c>
      <c r="Z108" s="140"/>
      <c r="AA108" s="140">
        <f t="shared" si="149"/>
        <v>1</v>
      </c>
      <c r="AB108" s="140"/>
      <c r="AC108" s="141"/>
      <c r="AD108" s="141"/>
      <c r="AE108" s="142" t="str">
        <f t="shared" si="71"/>
        <v/>
      </c>
      <c r="AF108" s="142"/>
      <c r="AG108" s="142" t="str">
        <f t="shared" si="72"/>
        <v/>
      </c>
      <c r="AH108" s="142"/>
      <c r="AI108" s="142" t="str">
        <f t="shared" si="73"/>
        <v/>
      </c>
      <c r="AJ108" s="143"/>
      <c r="AK108" s="144"/>
      <c r="AL108" s="142"/>
      <c r="AM108" s="142">
        <f t="shared" si="74"/>
        <v>1</v>
      </c>
      <c r="AN108" s="142"/>
      <c r="AO108" s="142">
        <f t="shared" si="75"/>
        <v>0</v>
      </c>
      <c r="AP108" s="142"/>
      <c r="AQ108" s="142">
        <f t="shared" si="76"/>
        <v>1</v>
      </c>
      <c r="AR108" s="143"/>
      <c r="AS108" s="144"/>
      <c r="AT108" s="142"/>
      <c r="AU108" s="142" t="str">
        <f t="shared" si="82"/>
        <v/>
      </c>
      <c r="AV108" s="142"/>
      <c r="AW108" s="142" t="str">
        <f t="shared" si="83"/>
        <v/>
      </c>
      <c r="AX108" s="142"/>
      <c r="AY108" s="142" t="str">
        <f t="shared" si="84"/>
        <v/>
      </c>
      <c r="AZ108" s="143"/>
      <c r="BA108" s="144"/>
      <c r="BB108" s="142"/>
      <c r="BC108" s="142" t="str">
        <f t="shared" si="150"/>
        <v/>
      </c>
      <c r="BD108" s="142"/>
      <c r="BE108" s="142" t="str">
        <f t="shared" si="151"/>
        <v/>
      </c>
      <c r="BF108" s="142"/>
      <c r="BG108" s="142" t="str">
        <f t="shared" si="152"/>
        <v/>
      </c>
      <c r="BH108" s="143"/>
      <c r="BI108" s="144"/>
      <c r="BJ108" s="140"/>
      <c r="BK108" s="142" t="str">
        <f t="shared" si="153"/>
        <v/>
      </c>
      <c r="BL108" s="142"/>
      <c r="BM108" s="142" t="str">
        <f t="shared" si="154"/>
        <v/>
      </c>
      <c r="BN108" s="142"/>
      <c r="BO108" s="142" t="str">
        <f t="shared" si="155"/>
        <v/>
      </c>
      <c r="BP108" s="143"/>
      <c r="BQ108" s="144"/>
      <c r="BR108" s="140"/>
      <c r="BS108" s="142" t="str">
        <f t="shared" si="124"/>
        <v/>
      </c>
      <c r="BT108" s="142"/>
      <c r="BU108" s="142" t="str">
        <f t="shared" si="125"/>
        <v/>
      </c>
      <c r="BV108" s="142"/>
      <c r="BW108" s="142" t="str">
        <f t="shared" si="126"/>
        <v/>
      </c>
      <c r="BX108" s="143"/>
      <c r="BY108" s="144"/>
      <c r="BZ108" s="145"/>
      <c r="CA108" s="142" t="str">
        <f t="shared" si="127"/>
        <v/>
      </c>
      <c r="CB108" s="142"/>
      <c r="CC108" s="142" t="str">
        <f t="shared" si="128"/>
        <v/>
      </c>
      <c r="CD108" s="142"/>
      <c r="CE108" s="142" t="str">
        <f t="shared" si="129"/>
        <v/>
      </c>
      <c r="CF108" s="143"/>
      <c r="CI108" s="142" t="str">
        <f t="shared" si="130"/>
        <v/>
      </c>
      <c r="CJ108" s="142"/>
      <c r="CK108" s="142" t="str">
        <f t="shared" si="131"/>
        <v/>
      </c>
      <c r="CL108" s="142"/>
      <c r="CM108" s="142" t="str">
        <f t="shared" si="132"/>
        <v/>
      </c>
      <c r="CN108" s="143"/>
      <c r="EF108" s="146" t="s">
        <v>63</v>
      </c>
      <c r="EG108" s="146" t="str">
        <f t="shared" si="69"/>
        <v>A minima prix TTC, TVA, Adresse, SIRET
Constat visuel
NR</v>
      </c>
    </row>
    <row r="109" spans="1:138" s="136" customFormat="1" ht="22.5" customHeight="1" x14ac:dyDescent="0.25">
      <c r="B109" s="109" t="s">
        <v>58</v>
      </c>
      <c r="C109" s="405" t="s">
        <v>216</v>
      </c>
      <c r="D109" s="183" t="s">
        <v>237</v>
      </c>
      <c r="E109" s="109"/>
      <c r="F109" s="109">
        <f>VLOOKUP(H109,Feuil1!A$1:B$5,2,0)</f>
        <v>0.2</v>
      </c>
      <c r="G109" s="109">
        <f t="shared" si="144"/>
        <v>5</v>
      </c>
      <c r="H109" s="271" t="s">
        <v>168</v>
      </c>
      <c r="I109" s="137" t="s">
        <v>238</v>
      </c>
      <c r="J109" s="138">
        <v>26</v>
      </c>
      <c r="K109" s="138">
        <f>IF(J109&lt;&gt;"",MAX(K$1:K108)+1,"")</f>
        <v>89</v>
      </c>
      <c r="L109" s="281" t="s">
        <v>824</v>
      </c>
      <c r="M109" s="290">
        <v>1</v>
      </c>
      <c r="N109" s="283" t="s">
        <v>0</v>
      </c>
      <c r="O109" s="351"/>
      <c r="P109" s="333" t="str">
        <f t="shared" si="70"/>
        <v/>
      </c>
      <c r="Q109" s="281" t="s">
        <v>241</v>
      </c>
      <c r="R109" s="281" t="s">
        <v>72</v>
      </c>
      <c r="S109" s="139"/>
      <c r="U109" s="140">
        <f t="shared" si="145"/>
        <v>1</v>
      </c>
      <c r="V109" s="140">
        <f t="shared" si="146"/>
        <v>1</v>
      </c>
      <c r="W109" s="140">
        <f t="shared" si="147"/>
        <v>1</v>
      </c>
      <c r="X109" s="140"/>
      <c r="Y109" s="140">
        <f t="shared" si="148"/>
        <v>0</v>
      </c>
      <c r="Z109" s="140"/>
      <c r="AA109" s="140">
        <f t="shared" si="149"/>
        <v>1</v>
      </c>
      <c r="AB109" s="140"/>
      <c r="AC109" s="141"/>
      <c r="AD109" s="141"/>
      <c r="AE109" s="142" t="str">
        <f t="shared" si="71"/>
        <v/>
      </c>
      <c r="AF109" s="142"/>
      <c r="AG109" s="142" t="str">
        <f t="shared" si="72"/>
        <v/>
      </c>
      <c r="AH109" s="142"/>
      <c r="AI109" s="142" t="str">
        <f t="shared" si="73"/>
        <v/>
      </c>
      <c r="AJ109" s="143"/>
      <c r="AK109" s="144"/>
      <c r="AL109" s="142"/>
      <c r="AM109" s="142" t="str">
        <f t="shared" si="74"/>
        <v/>
      </c>
      <c r="AN109" s="142"/>
      <c r="AO109" s="142" t="str">
        <f t="shared" si="75"/>
        <v/>
      </c>
      <c r="AP109" s="142"/>
      <c r="AQ109" s="142" t="str">
        <f t="shared" si="76"/>
        <v/>
      </c>
      <c r="AR109" s="143"/>
      <c r="AS109" s="144"/>
      <c r="AT109" s="142"/>
      <c r="AU109" s="142" t="str">
        <f t="shared" si="82"/>
        <v/>
      </c>
      <c r="AV109" s="142"/>
      <c r="AW109" s="142" t="str">
        <f t="shared" si="83"/>
        <v/>
      </c>
      <c r="AX109" s="142"/>
      <c r="AY109" s="142" t="str">
        <f t="shared" si="84"/>
        <v/>
      </c>
      <c r="AZ109" s="143"/>
      <c r="BA109" s="144"/>
      <c r="BB109" s="142"/>
      <c r="BC109" s="142" t="str">
        <f t="shared" si="150"/>
        <v/>
      </c>
      <c r="BD109" s="142"/>
      <c r="BE109" s="142" t="str">
        <f t="shared" si="151"/>
        <v/>
      </c>
      <c r="BF109" s="142"/>
      <c r="BG109" s="142" t="str">
        <f t="shared" si="152"/>
        <v/>
      </c>
      <c r="BH109" s="143"/>
      <c r="BI109" s="144"/>
      <c r="BJ109" s="140"/>
      <c r="BK109" s="142">
        <f t="shared" si="153"/>
        <v>1</v>
      </c>
      <c r="BL109" s="142"/>
      <c r="BM109" s="142">
        <f t="shared" si="154"/>
        <v>0</v>
      </c>
      <c r="BN109" s="142"/>
      <c r="BO109" s="142">
        <f t="shared" si="155"/>
        <v>1</v>
      </c>
      <c r="BP109" s="143"/>
      <c r="BQ109" s="144"/>
      <c r="BR109" s="140"/>
      <c r="BS109" s="142" t="str">
        <f t="shared" si="124"/>
        <v/>
      </c>
      <c r="BT109" s="142"/>
      <c r="BU109" s="142" t="str">
        <f t="shared" si="125"/>
        <v/>
      </c>
      <c r="BV109" s="142"/>
      <c r="BW109" s="142" t="str">
        <f t="shared" si="126"/>
        <v/>
      </c>
      <c r="BX109" s="143"/>
      <c r="BY109" s="144"/>
      <c r="BZ109" s="145"/>
      <c r="CA109" s="142" t="str">
        <f t="shared" si="127"/>
        <v/>
      </c>
      <c r="CB109" s="142"/>
      <c r="CC109" s="142" t="str">
        <f t="shared" si="128"/>
        <v/>
      </c>
      <c r="CD109" s="142"/>
      <c r="CE109" s="142" t="str">
        <f t="shared" si="129"/>
        <v/>
      </c>
      <c r="CF109" s="143"/>
      <c r="CI109" s="142" t="str">
        <f t="shared" si="130"/>
        <v/>
      </c>
      <c r="CJ109" s="142"/>
      <c r="CK109" s="142" t="str">
        <f t="shared" si="131"/>
        <v/>
      </c>
      <c r="CL109" s="142"/>
      <c r="CM109" s="142" t="str">
        <f t="shared" si="132"/>
        <v/>
      </c>
      <c r="CN109" s="143"/>
      <c r="EF109" s="146" t="s">
        <v>63</v>
      </c>
      <c r="EG109" s="146" t="str">
        <f t="shared" si="69"/>
        <v>Espèces, chèques, carte bancaire, chèques vacances, chèques cadeaux, etc.
Constat visuel
NR</v>
      </c>
    </row>
    <row r="110" spans="1:138" s="136" customFormat="1" ht="22.5" customHeight="1" x14ac:dyDescent="0.25">
      <c r="B110" s="109" t="s">
        <v>58</v>
      </c>
      <c r="C110" s="405" t="s">
        <v>216</v>
      </c>
      <c r="D110" s="183" t="s">
        <v>237</v>
      </c>
      <c r="E110" s="109"/>
      <c r="F110" s="109">
        <f>VLOOKUP(H110,Feuil1!A$1:B$5,2,0)</f>
        <v>0.35</v>
      </c>
      <c r="G110" s="109">
        <f t="shared" si="144"/>
        <v>2</v>
      </c>
      <c r="H110" s="271" t="s">
        <v>110</v>
      </c>
      <c r="I110" s="137" t="s">
        <v>238</v>
      </c>
      <c r="J110" s="138">
        <v>26</v>
      </c>
      <c r="K110" s="138">
        <f>IF(J110&lt;&gt;"",MAX(K$1:K109)+1,"")</f>
        <v>90</v>
      </c>
      <c r="L110" s="281" t="s">
        <v>242</v>
      </c>
      <c r="M110" s="290">
        <v>3</v>
      </c>
      <c r="N110" s="283" t="s">
        <v>0</v>
      </c>
      <c r="O110" s="351"/>
      <c r="P110" s="333" t="str">
        <f t="shared" si="70"/>
        <v/>
      </c>
      <c r="Q110" s="281"/>
      <c r="R110" s="344" t="s">
        <v>72</v>
      </c>
      <c r="S110" s="139"/>
      <c r="U110" s="140">
        <f t="shared" si="145"/>
        <v>3</v>
      </c>
      <c r="V110" s="140">
        <f t="shared" si="146"/>
        <v>1</v>
      </c>
      <c r="W110" s="140">
        <f t="shared" si="147"/>
        <v>3</v>
      </c>
      <c r="X110" s="140"/>
      <c r="Y110" s="140">
        <f t="shared" si="148"/>
        <v>0</v>
      </c>
      <c r="Z110" s="140"/>
      <c r="AA110" s="140">
        <f t="shared" si="149"/>
        <v>3</v>
      </c>
      <c r="AB110" s="115"/>
      <c r="AC110" s="181"/>
      <c r="AD110" s="181"/>
      <c r="AE110" s="142" t="str">
        <f t="shared" si="71"/>
        <v/>
      </c>
      <c r="AF110" s="142"/>
      <c r="AG110" s="142" t="str">
        <f t="shared" si="72"/>
        <v/>
      </c>
      <c r="AH110" s="142"/>
      <c r="AI110" s="142" t="str">
        <f t="shared" si="73"/>
        <v/>
      </c>
      <c r="AJ110" s="143"/>
      <c r="AK110" s="144"/>
      <c r="AL110" s="142"/>
      <c r="AM110" s="142">
        <f t="shared" si="74"/>
        <v>3</v>
      </c>
      <c r="AN110" s="142"/>
      <c r="AO110" s="142">
        <f t="shared" si="75"/>
        <v>0</v>
      </c>
      <c r="AP110" s="142"/>
      <c r="AQ110" s="142">
        <f t="shared" si="76"/>
        <v>3</v>
      </c>
      <c r="AR110" s="143"/>
      <c r="AS110" s="144"/>
      <c r="AT110" s="142"/>
      <c r="AU110" s="142" t="str">
        <f t="shared" si="82"/>
        <v/>
      </c>
      <c r="AV110" s="142"/>
      <c r="AW110" s="142" t="str">
        <f t="shared" si="83"/>
        <v/>
      </c>
      <c r="AX110" s="142"/>
      <c r="AY110" s="142" t="str">
        <f t="shared" si="84"/>
        <v/>
      </c>
      <c r="AZ110" s="143"/>
      <c r="BA110" s="144"/>
      <c r="BB110" s="142"/>
      <c r="BC110" s="142" t="str">
        <f t="shared" si="150"/>
        <v/>
      </c>
      <c r="BD110" s="142"/>
      <c r="BE110" s="142" t="str">
        <f t="shared" si="151"/>
        <v/>
      </c>
      <c r="BF110" s="142"/>
      <c r="BG110" s="142" t="str">
        <f t="shared" si="152"/>
        <v/>
      </c>
      <c r="BH110" s="143"/>
      <c r="BI110" s="144"/>
      <c r="BJ110" s="140"/>
      <c r="BK110" s="142" t="str">
        <f t="shared" si="153"/>
        <v/>
      </c>
      <c r="BL110" s="142"/>
      <c r="BM110" s="142" t="str">
        <f t="shared" si="154"/>
        <v/>
      </c>
      <c r="BN110" s="142"/>
      <c r="BO110" s="142" t="str">
        <f t="shared" si="155"/>
        <v/>
      </c>
      <c r="BP110" s="143"/>
      <c r="BQ110" s="144"/>
      <c r="BR110" s="140"/>
      <c r="BS110" s="142" t="str">
        <f t="shared" si="124"/>
        <v/>
      </c>
      <c r="BT110" s="142"/>
      <c r="BU110" s="142" t="str">
        <f t="shared" si="125"/>
        <v/>
      </c>
      <c r="BV110" s="142"/>
      <c r="BW110" s="142" t="str">
        <f t="shared" si="126"/>
        <v/>
      </c>
      <c r="BX110" s="143"/>
      <c r="BY110" s="144"/>
      <c r="BZ110" s="145"/>
      <c r="CA110" s="142" t="str">
        <f t="shared" si="127"/>
        <v/>
      </c>
      <c r="CB110" s="142"/>
      <c r="CC110" s="142" t="str">
        <f t="shared" si="128"/>
        <v/>
      </c>
      <c r="CD110" s="142"/>
      <c r="CE110" s="142" t="str">
        <f t="shared" si="129"/>
        <v/>
      </c>
      <c r="CF110" s="143"/>
      <c r="CI110" s="142" t="str">
        <f t="shared" si="130"/>
        <v/>
      </c>
      <c r="CJ110" s="142"/>
      <c r="CK110" s="142" t="str">
        <f t="shared" si="131"/>
        <v/>
      </c>
      <c r="CL110" s="142"/>
      <c r="CM110" s="142" t="str">
        <f t="shared" si="132"/>
        <v/>
      </c>
      <c r="CN110" s="143"/>
      <c r="EF110" s="146" t="s">
        <v>63</v>
      </c>
      <c r="EG110" s="146" t="str">
        <f t="shared" si="69"/>
        <v xml:space="preserve">
Constat visuel
NR</v>
      </c>
    </row>
    <row r="111" spans="1:138" s="136" customFormat="1" ht="22.5" customHeight="1" x14ac:dyDescent="0.25">
      <c r="B111" s="109" t="s">
        <v>58</v>
      </c>
      <c r="C111" s="405" t="s">
        <v>216</v>
      </c>
      <c r="D111" s="183" t="s">
        <v>237</v>
      </c>
      <c r="E111" s="109"/>
      <c r="F111" s="109">
        <f>VLOOKUP(H111,Feuil1!A$1:B$5,2,0)</f>
        <v>0.35</v>
      </c>
      <c r="G111" s="109">
        <f t="shared" si="144"/>
        <v>2</v>
      </c>
      <c r="H111" s="271" t="s">
        <v>110</v>
      </c>
      <c r="I111" s="137" t="s">
        <v>243</v>
      </c>
      <c r="J111" s="138">
        <v>27</v>
      </c>
      <c r="K111" s="138">
        <f>IF(J111&lt;&gt;"",MAX(K$1:K110)+1,"")</f>
        <v>91</v>
      </c>
      <c r="L111" s="281" t="s">
        <v>244</v>
      </c>
      <c r="M111" s="290">
        <v>9</v>
      </c>
      <c r="N111" s="283" t="s">
        <v>0</v>
      </c>
      <c r="O111" s="351"/>
      <c r="P111" s="333" t="str">
        <f t="shared" si="70"/>
        <v/>
      </c>
      <c r="Q111" s="293" t="s">
        <v>245</v>
      </c>
      <c r="R111" s="344" t="s">
        <v>72</v>
      </c>
      <c r="S111" s="139"/>
      <c r="U111" s="140">
        <f t="shared" si="145"/>
        <v>9</v>
      </c>
      <c r="V111" s="140">
        <f t="shared" si="146"/>
        <v>1</v>
      </c>
      <c r="W111" s="140">
        <f t="shared" si="147"/>
        <v>9</v>
      </c>
      <c r="X111" s="140"/>
      <c r="Y111" s="140">
        <f t="shared" si="148"/>
        <v>0</v>
      </c>
      <c r="Z111" s="140"/>
      <c r="AA111" s="140">
        <f t="shared" si="149"/>
        <v>9</v>
      </c>
      <c r="AB111" s="140"/>
      <c r="AC111" s="141"/>
      <c r="AD111" s="141"/>
      <c r="AE111" s="142" t="str">
        <f t="shared" si="71"/>
        <v/>
      </c>
      <c r="AF111" s="142"/>
      <c r="AG111" s="142" t="str">
        <f t="shared" si="72"/>
        <v/>
      </c>
      <c r="AH111" s="142"/>
      <c r="AI111" s="142" t="str">
        <f t="shared" si="73"/>
        <v/>
      </c>
      <c r="AJ111" s="143"/>
      <c r="AK111" s="144"/>
      <c r="AL111" s="142"/>
      <c r="AM111" s="142">
        <f t="shared" si="74"/>
        <v>9</v>
      </c>
      <c r="AN111" s="142"/>
      <c r="AO111" s="142">
        <f t="shared" si="75"/>
        <v>0</v>
      </c>
      <c r="AP111" s="142"/>
      <c r="AQ111" s="142">
        <f t="shared" si="76"/>
        <v>9</v>
      </c>
      <c r="AR111" s="143"/>
      <c r="AS111" s="144"/>
      <c r="AT111" s="142"/>
      <c r="AU111" s="142" t="str">
        <f t="shared" si="82"/>
        <v/>
      </c>
      <c r="AV111" s="142"/>
      <c r="AW111" s="142" t="str">
        <f t="shared" si="83"/>
        <v/>
      </c>
      <c r="AX111" s="142"/>
      <c r="AY111" s="142" t="str">
        <f t="shared" si="84"/>
        <v/>
      </c>
      <c r="AZ111" s="143"/>
      <c r="BA111" s="144"/>
      <c r="BB111" s="142"/>
      <c r="BC111" s="142" t="str">
        <f t="shared" si="150"/>
        <v/>
      </c>
      <c r="BD111" s="142"/>
      <c r="BE111" s="142" t="str">
        <f t="shared" si="151"/>
        <v/>
      </c>
      <c r="BF111" s="142"/>
      <c r="BG111" s="142" t="str">
        <f t="shared" si="152"/>
        <v/>
      </c>
      <c r="BH111" s="143"/>
      <c r="BI111" s="144"/>
      <c r="BJ111" s="140"/>
      <c r="BK111" s="142" t="str">
        <f t="shared" si="153"/>
        <v/>
      </c>
      <c r="BL111" s="142"/>
      <c r="BM111" s="142" t="str">
        <f t="shared" si="154"/>
        <v/>
      </c>
      <c r="BN111" s="142"/>
      <c r="BO111" s="142" t="str">
        <f t="shared" si="155"/>
        <v/>
      </c>
      <c r="BP111" s="143"/>
      <c r="BQ111" s="144"/>
      <c r="BR111" s="140"/>
      <c r="BS111" s="142" t="str">
        <f t="shared" si="124"/>
        <v/>
      </c>
      <c r="BT111" s="142"/>
      <c r="BU111" s="142" t="str">
        <f t="shared" si="125"/>
        <v/>
      </c>
      <c r="BV111" s="142"/>
      <c r="BW111" s="142" t="str">
        <f t="shared" si="126"/>
        <v/>
      </c>
      <c r="BX111" s="143"/>
      <c r="BY111" s="144"/>
      <c r="BZ111" s="145"/>
      <c r="CA111" s="142" t="str">
        <f t="shared" si="127"/>
        <v/>
      </c>
      <c r="CB111" s="142"/>
      <c r="CC111" s="142" t="str">
        <f t="shared" si="128"/>
        <v/>
      </c>
      <c r="CD111" s="142"/>
      <c r="CE111" s="142" t="str">
        <f t="shared" si="129"/>
        <v/>
      </c>
      <c r="CF111" s="143"/>
      <c r="CI111" s="142" t="str">
        <f t="shared" si="130"/>
        <v/>
      </c>
      <c r="CJ111" s="142"/>
      <c r="CK111" s="142" t="str">
        <f t="shared" si="131"/>
        <v/>
      </c>
      <c r="CL111" s="142"/>
      <c r="CM111" s="142" t="str">
        <f t="shared" si="132"/>
        <v/>
      </c>
      <c r="CN111" s="143"/>
      <c r="EF111" s="146" t="s">
        <v>63</v>
      </c>
      <c r="EG111" s="146" t="str">
        <f t="shared" si="69"/>
        <v>Salutations par un  "Au revoir Madame", "Au revoir Monsieur", etc. 
Constat visuel
NR</v>
      </c>
    </row>
    <row r="112" spans="1:138" s="136" customFormat="1" ht="43.5" customHeight="1" x14ac:dyDescent="0.25">
      <c r="B112" s="109" t="s">
        <v>58</v>
      </c>
      <c r="C112" s="405" t="s">
        <v>216</v>
      </c>
      <c r="D112" s="183" t="s">
        <v>237</v>
      </c>
      <c r="E112" s="109"/>
      <c r="F112" s="109">
        <f>VLOOKUP(H112,Feuil1!A$1:B$5,2,0)</f>
        <v>0.35</v>
      </c>
      <c r="G112" s="109">
        <f t="shared" si="144"/>
        <v>2</v>
      </c>
      <c r="H112" s="271" t="s">
        <v>110</v>
      </c>
      <c r="I112" s="137" t="s">
        <v>246</v>
      </c>
      <c r="J112" s="138">
        <v>106</v>
      </c>
      <c r="K112" s="138">
        <f>IF(J112&lt;&gt;"",MAX(K$1:K111)+1,"")</f>
        <v>92</v>
      </c>
      <c r="L112" s="281" t="s">
        <v>868</v>
      </c>
      <c r="M112" s="290">
        <v>3</v>
      </c>
      <c r="N112" s="283" t="s">
        <v>0</v>
      </c>
      <c r="O112" s="351"/>
      <c r="P112" s="333" t="str">
        <f t="shared" si="70"/>
        <v>oui</v>
      </c>
      <c r="Q112" s="281" t="s">
        <v>247</v>
      </c>
      <c r="R112" s="344" t="s">
        <v>72</v>
      </c>
      <c r="S112" s="139"/>
      <c r="T112" s="186"/>
      <c r="U112" s="140">
        <f t="shared" si="145"/>
        <v>3</v>
      </c>
      <c r="V112" s="140">
        <f t="shared" si="146"/>
        <v>1</v>
      </c>
      <c r="W112" s="140">
        <f t="shared" si="147"/>
        <v>3</v>
      </c>
      <c r="X112" s="140"/>
      <c r="Y112" s="140">
        <f t="shared" si="148"/>
        <v>0</v>
      </c>
      <c r="Z112" s="140"/>
      <c r="AA112" s="140">
        <f t="shared" si="149"/>
        <v>3</v>
      </c>
      <c r="AB112" s="115"/>
      <c r="AC112" s="181"/>
      <c r="AD112" s="181"/>
      <c r="AE112" s="142" t="str">
        <f t="shared" si="71"/>
        <v/>
      </c>
      <c r="AF112" s="142"/>
      <c r="AG112" s="142" t="str">
        <f t="shared" si="72"/>
        <v/>
      </c>
      <c r="AH112" s="142"/>
      <c r="AI112" s="142" t="str">
        <f t="shared" si="73"/>
        <v/>
      </c>
      <c r="AJ112" s="143"/>
      <c r="AK112" s="144"/>
      <c r="AL112" s="142"/>
      <c r="AM112" s="142">
        <f t="shared" si="74"/>
        <v>3</v>
      </c>
      <c r="AN112" s="142"/>
      <c r="AO112" s="142">
        <f t="shared" si="75"/>
        <v>0</v>
      </c>
      <c r="AP112" s="142"/>
      <c r="AQ112" s="142">
        <f t="shared" si="76"/>
        <v>3</v>
      </c>
      <c r="AR112" s="143"/>
      <c r="AS112" s="144"/>
      <c r="AT112" s="142"/>
      <c r="AU112" s="142" t="str">
        <f t="shared" si="82"/>
        <v/>
      </c>
      <c r="AV112" s="142"/>
      <c r="AW112" s="142" t="str">
        <f t="shared" si="83"/>
        <v/>
      </c>
      <c r="AX112" s="142"/>
      <c r="AY112" s="142" t="str">
        <f t="shared" si="84"/>
        <v/>
      </c>
      <c r="AZ112" s="143"/>
      <c r="BA112" s="144"/>
      <c r="BB112" s="142"/>
      <c r="BC112" s="142" t="str">
        <f t="shared" si="150"/>
        <v/>
      </c>
      <c r="BD112" s="142"/>
      <c r="BE112" s="142" t="str">
        <f t="shared" si="151"/>
        <v/>
      </c>
      <c r="BF112" s="142"/>
      <c r="BG112" s="142" t="str">
        <f t="shared" si="152"/>
        <v/>
      </c>
      <c r="BH112" s="143"/>
      <c r="BI112" s="144"/>
      <c r="BJ112" s="140"/>
      <c r="BK112" s="142" t="str">
        <f t="shared" si="153"/>
        <v/>
      </c>
      <c r="BL112" s="142"/>
      <c r="BM112" s="142" t="str">
        <f t="shared" si="154"/>
        <v/>
      </c>
      <c r="BN112" s="142"/>
      <c r="BO112" s="142" t="str">
        <f t="shared" si="155"/>
        <v/>
      </c>
      <c r="BP112" s="143"/>
      <c r="BQ112" s="144"/>
      <c r="BR112" s="140"/>
      <c r="BS112" s="142" t="str">
        <f t="shared" si="124"/>
        <v/>
      </c>
      <c r="BT112" s="142"/>
      <c r="BU112" s="142" t="str">
        <f t="shared" si="125"/>
        <v/>
      </c>
      <c r="BV112" s="142"/>
      <c r="BW112" s="142" t="str">
        <f t="shared" si="126"/>
        <v/>
      </c>
      <c r="BX112" s="143"/>
      <c r="BY112" s="144"/>
      <c r="BZ112" s="145"/>
      <c r="CA112" s="142" t="str">
        <f t="shared" si="127"/>
        <v/>
      </c>
      <c r="CB112" s="142"/>
      <c r="CC112" s="142" t="str">
        <f t="shared" si="128"/>
        <v/>
      </c>
      <c r="CD112" s="142"/>
      <c r="CE112" s="142" t="str">
        <f t="shared" si="129"/>
        <v/>
      </c>
      <c r="CF112" s="143"/>
      <c r="CI112" s="142" t="str">
        <f t="shared" si="130"/>
        <v/>
      </c>
      <c r="CJ112" s="142"/>
      <c r="CK112" s="142" t="str">
        <f t="shared" si="131"/>
        <v/>
      </c>
      <c r="CL112" s="142"/>
      <c r="CM112" s="142" t="str">
        <f t="shared" si="132"/>
        <v/>
      </c>
      <c r="CN112" s="143"/>
      <c r="EF112" s="146" t="s">
        <v>63</v>
      </c>
      <c r="EG112" s="146" t="str">
        <f t="shared" si="69"/>
        <v>Pas de NM possible. Observation lors du séjour et/ou rapprochement par rapport à la mesure sur l'accueil téléphonique dans une langue étrangère.
Constat visuel
NR</v>
      </c>
    </row>
    <row r="113" spans="1:137" s="136" customFormat="1" ht="53.25" customHeight="1" x14ac:dyDescent="0.25">
      <c r="B113" s="109" t="s">
        <v>58</v>
      </c>
      <c r="C113" s="405" t="s">
        <v>216</v>
      </c>
      <c r="D113" s="183" t="s">
        <v>237</v>
      </c>
      <c r="E113" s="109"/>
      <c r="F113" s="109">
        <f>VLOOKUP(H113,Feuil1!A$1:B$5,2,0)</f>
        <v>0.35</v>
      </c>
      <c r="G113" s="109">
        <f>IF(H113="Information et Communication",1,IF(H113="Savoir-faire Savoir-être",2,IF(H113="Confort et hygiène",3,IF(H113="Qualité de la prestation",5,IF(H113="Développement Durable",4)))))</f>
        <v>2</v>
      </c>
      <c r="H113" s="271" t="s">
        <v>110</v>
      </c>
      <c r="I113" s="139"/>
      <c r="J113" s="138">
        <v>106</v>
      </c>
      <c r="K113" s="138">
        <f>IF(J113&lt;&gt;"",MAX(K$1:K112)+1,"")</f>
        <v>93</v>
      </c>
      <c r="L113" s="334" t="s">
        <v>869</v>
      </c>
      <c r="M113" s="335">
        <v>3</v>
      </c>
      <c r="N113" s="336" t="s">
        <v>0</v>
      </c>
      <c r="O113" s="341"/>
      <c r="P113" s="342"/>
      <c r="Q113" s="334" t="s">
        <v>823</v>
      </c>
      <c r="R113" s="307" t="s">
        <v>72</v>
      </c>
      <c r="S113" s="139"/>
      <c r="T113" s="186"/>
      <c r="U113" s="192">
        <f t="shared" si="145"/>
        <v>3</v>
      </c>
      <c r="V113" s="140">
        <f>IF(N113="OUI",1,IF(N113="NON",0,IF(N113="Non Mesuré","",0)))</f>
        <v>1</v>
      </c>
      <c r="W113" s="140">
        <f>IF(N113&lt;&gt;"Non Mesuré",U113*V113,"")</f>
        <v>3</v>
      </c>
      <c r="X113" s="140"/>
      <c r="Y113" s="140">
        <f>IF(N113="Non Mesuré",U113,0)</f>
        <v>0</v>
      </c>
      <c r="Z113" s="140"/>
      <c r="AA113" s="140">
        <f>U113-Y113</f>
        <v>3</v>
      </c>
      <c r="AB113" s="115"/>
      <c r="AC113" s="181"/>
      <c r="AD113" s="181"/>
      <c r="AE113" s="142" t="str">
        <f t="shared" si="71"/>
        <v/>
      </c>
      <c r="AF113" s="142"/>
      <c r="AG113" s="142" t="str">
        <f t="shared" si="72"/>
        <v/>
      </c>
      <c r="AH113" s="142"/>
      <c r="AI113" s="142" t="str">
        <f t="shared" si="73"/>
        <v/>
      </c>
      <c r="AJ113" s="143"/>
      <c r="AK113" s="144"/>
      <c r="AL113" s="142"/>
      <c r="AM113" s="142">
        <f t="shared" si="74"/>
        <v>3</v>
      </c>
      <c r="AN113" s="142"/>
      <c r="AO113" s="142">
        <f t="shared" si="75"/>
        <v>0</v>
      </c>
      <c r="AP113" s="142"/>
      <c r="AQ113" s="142">
        <f t="shared" si="76"/>
        <v>3</v>
      </c>
      <c r="AR113" s="143"/>
      <c r="AS113" s="144"/>
      <c r="AT113" s="142"/>
      <c r="AU113" s="142" t="str">
        <f t="shared" si="82"/>
        <v/>
      </c>
      <c r="AV113" s="142"/>
      <c r="AW113" s="142" t="str">
        <f t="shared" si="83"/>
        <v/>
      </c>
      <c r="AX113" s="142"/>
      <c r="AY113" s="142" t="str">
        <f t="shared" si="84"/>
        <v/>
      </c>
      <c r="AZ113" s="143"/>
      <c r="BA113" s="144"/>
      <c r="BB113" s="142"/>
      <c r="BC113" s="142" t="str">
        <f>IF(G113=4,W113,"")</f>
        <v/>
      </c>
      <c r="BD113" s="142"/>
      <c r="BE113" s="142" t="str">
        <f>IF(G113=4,Y113,"")</f>
        <v/>
      </c>
      <c r="BF113" s="142"/>
      <c r="BG113" s="142" t="str">
        <f>IF(G113=4,AA113,"")</f>
        <v/>
      </c>
      <c r="BH113" s="143"/>
      <c r="BI113" s="144"/>
      <c r="BJ113" s="140"/>
      <c r="BK113" s="142" t="str">
        <f>IF(G113=5,W113,"")</f>
        <v/>
      </c>
      <c r="BL113" s="142"/>
      <c r="BM113" s="142" t="str">
        <f>IF(G113=5,Y113,"")</f>
        <v/>
      </c>
      <c r="BN113" s="142"/>
      <c r="BO113" s="142" t="str">
        <f>IF(G113=5,AA113,"")</f>
        <v/>
      </c>
      <c r="BP113" s="143"/>
      <c r="BQ113" s="144"/>
      <c r="BR113" s="140"/>
      <c r="BS113" s="142" t="str">
        <f>IF(A113=31,W113,"")</f>
        <v/>
      </c>
      <c r="BT113" s="142"/>
      <c r="BU113" s="142" t="str">
        <f>IF(A113=31,Y113,"")</f>
        <v/>
      </c>
      <c r="BV113" s="142"/>
      <c r="BW113" s="142" t="str">
        <f>IF(A113=31,AA113,"")</f>
        <v/>
      </c>
      <c r="BX113" s="143"/>
      <c r="BY113" s="144"/>
      <c r="BZ113" s="145"/>
      <c r="CA113" s="142" t="str">
        <f>IF(A113=32,W113,"")</f>
        <v/>
      </c>
      <c r="CB113" s="142"/>
      <c r="CC113" s="142" t="str">
        <f>IF(A113=32,Y113,"")</f>
        <v/>
      </c>
      <c r="CD113" s="142"/>
      <c r="CE113" s="142" t="str">
        <f>IF(A113=32,AA113,"")</f>
        <v/>
      </c>
      <c r="CF113" s="143"/>
      <c r="CI113" s="142" t="str">
        <f>IF(A113=33,W113,"")</f>
        <v/>
      </c>
      <c r="CJ113" s="142"/>
      <c r="CK113" s="142" t="str">
        <f>IF(A113=33,Y113,"")</f>
        <v/>
      </c>
      <c r="CL113" s="142"/>
      <c r="CM113" s="142" t="str">
        <f>IF(A113=33,AA113,"")</f>
        <v/>
      </c>
      <c r="CN113" s="143"/>
      <c r="EF113" s="146" t="s">
        <v>63</v>
      </c>
      <c r="EG113" s="146" t="str">
        <f>CONCATENATE(Q113,EF113,R113,EF113,B113)</f>
        <v>Bonus - Indiquer NM si non vérifié. Observation lors de la visite et par rapport à la mesure sur l'accueil téléphonique dans une langue étrangère correspondant au bassin touristique émetteur.
Constat visuel
NR</v>
      </c>
    </row>
    <row r="114" spans="1:137" s="157" customFormat="1" ht="18" customHeight="1" x14ac:dyDescent="0.25">
      <c r="B114" s="107"/>
      <c r="C114" s="405" t="s">
        <v>216</v>
      </c>
      <c r="D114" s="107"/>
      <c r="E114" s="107"/>
      <c r="F114" s="109" t="e">
        <f>VLOOKUP(H114,Feuil1!A$1:B$5,2,0)</f>
        <v>#N/A</v>
      </c>
      <c r="G114" s="107"/>
      <c r="H114" s="276"/>
      <c r="I114" s="182"/>
      <c r="J114" s="149"/>
      <c r="K114" s="131" t="str">
        <f>IF(J114&lt;&gt;"",MAX(K$1:K113)+1,"")</f>
        <v/>
      </c>
      <c r="L114" s="183" t="s">
        <v>248</v>
      </c>
      <c r="M114" s="132"/>
      <c r="N114" s="267"/>
      <c r="O114" s="440"/>
      <c r="P114" s="325" t="str">
        <f t="shared" si="70"/>
        <v/>
      </c>
      <c r="Q114" s="184"/>
      <c r="R114" s="184"/>
      <c r="S114" s="184"/>
      <c r="U114" s="150"/>
      <c r="V114" s="150"/>
      <c r="W114" s="150"/>
      <c r="X114" s="150"/>
      <c r="Y114" s="150"/>
      <c r="Z114" s="150"/>
      <c r="AA114" s="150"/>
      <c r="AB114" s="150"/>
      <c r="AC114" s="152"/>
      <c r="AD114" s="152"/>
      <c r="AE114" s="142" t="str">
        <f t="shared" si="71"/>
        <v/>
      </c>
      <c r="AF114" s="142"/>
      <c r="AG114" s="142" t="str">
        <f t="shared" si="72"/>
        <v/>
      </c>
      <c r="AH114" s="142"/>
      <c r="AI114" s="142" t="str">
        <f t="shared" si="73"/>
        <v/>
      </c>
      <c r="AJ114" s="143"/>
      <c r="AK114" s="155"/>
      <c r="AL114" s="153"/>
      <c r="AM114" s="142" t="str">
        <f t="shared" si="74"/>
        <v/>
      </c>
      <c r="AN114" s="142"/>
      <c r="AO114" s="142" t="str">
        <f t="shared" si="75"/>
        <v/>
      </c>
      <c r="AP114" s="142"/>
      <c r="AQ114" s="142" t="str">
        <f t="shared" si="76"/>
        <v/>
      </c>
      <c r="AR114" s="143"/>
      <c r="AS114" s="155"/>
      <c r="AT114" s="153"/>
      <c r="AU114" s="142" t="str">
        <f t="shared" si="82"/>
        <v/>
      </c>
      <c r="AV114" s="142"/>
      <c r="AW114" s="142" t="str">
        <f t="shared" si="83"/>
        <v/>
      </c>
      <c r="AX114" s="142"/>
      <c r="AY114" s="142" t="str">
        <f t="shared" si="84"/>
        <v/>
      </c>
      <c r="AZ114" s="143"/>
      <c r="BA114" s="155"/>
      <c r="BB114" s="153"/>
      <c r="BC114" s="153"/>
      <c r="BD114" s="153"/>
      <c r="BE114" s="153"/>
      <c r="BF114" s="153"/>
      <c r="BG114" s="153"/>
      <c r="BH114" s="154"/>
      <c r="BI114" s="155"/>
      <c r="BJ114" s="150"/>
      <c r="BK114" s="153"/>
      <c r="BL114" s="153"/>
      <c r="BM114" s="153"/>
      <c r="BN114" s="153"/>
      <c r="BO114" s="153"/>
      <c r="BP114" s="154"/>
      <c r="BQ114" s="155"/>
      <c r="BR114" s="150"/>
      <c r="BS114" s="153" t="str">
        <f t="shared" si="124"/>
        <v/>
      </c>
      <c r="BT114" s="153"/>
      <c r="BU114" s="153" t="str">
        <f t="shared" si="125"/>
        <v/>
      </c>
      <c r="BV114" s="153"/>
      <c r="BW114" s="153" t="str">
        <f t="shared" si="126"/>
        <v/>
      </c>
      <c r="BX114" s="154"/>
      <c r="BY114" s="155"/>
      <c r="BZ114" s="156"/>
      <c r="CA114" s="153" t="str">
        <f t="shared" si="127"/>
        <v/>
      </c>
      <c r="CB114" s="153"/>
      <c r="CC114" s="153" t="str">
        <f t="shared" si="128"/>
        <v/>
      </c>
      <c r="CD114" s="153"/>
      <c r="CE114" s="153" t="str">
        <f t="shared" si="129"/>
        <v/>
      </c>
      <c r="CF114" s="154"/>
      <c r="CI114" s="153" t="str">
        <f t="shared" si="130"/>
        <v/>
      </c>
      <c r="CJ114" s="153"/>
      <c r="CK114" s="153" t="str">
        <f t="shared" si="131"/>
        <v/>
      </c>
      <c r="CL114" s="153"/>
      <c r="CM114" s="153" t="str">
        <f t="shared" si="132"/>
        <v/>
      </c>
      <c r="CN114" s="154"/>
      <c r="EF114" s="146" t="s">
        <v>63</v>
      </c>
      <c r="EG114" s="146" t="str">
        <f t="shared" si="69"/>
        <v xml:space="preserve">
</v>
      </c>
    </row>
    <row r="115" spans="1:137" s="136" customFormat="1" ht="36.75" customHeight="1" x14ac:dyDescent="0.25">
      <c r="B115" s="109" t="s">
        <v>68</v>
      </c>
      <c r="C115" s="405" t="s">
        <v>216</v>
      </c>
      <c r="D115" s="183" t="s">
        <v>248</v>
      </c>
      <c r="E115" s="109"/>
      <c r="F115" s="109">
        <f>VLOOKUP(H115,Feuil1!A$1:B$5,2,0)</f>
        <v>0.1</v>
      </c>
      <c r="G115" s="109">
        <f t="shared" ref="G115:G120" si="156">IF(H115="Information et Communication",1,IF(H115="Savoir-faire Savoir-être",2,IF(H115="Confort et hygiène",3,IF(H115="Qualité de la prestation",5,IF(H115="Développement Durable",4)))))</f>
        <v>1</v>
      </c>
      <c r="H115" s="271" t="s">
        <v>59</v>
      </c>
      <c r="I115" s="137" t="s">
        <v>249</v>
      </c>
      <c r="J115" s="138">
        <v>30</v>
      </c>
      <c r="K115" s="138">
        <f>IF(J115&lt;&gt;"",MAX(K$1:K114)+1,"")</f>
        <v>94</v>
      </c>
      <c r="L115" s="329" t="s">
        <v>250</v>
      </c>
      <c r="M115" s="330">
        <v>1</v>
      </c>
      <c r="N115" s="331" t="s">
        <v>0</v>
      </c>
      <c r="O115" s="439"/>
      <c r="P115" s="332" t="str">
        <f t="shared" si="70"/>
        <v>oui</v>
      </c>
      <c r="Q115" s="329" t="s">
        <v>956</v>
      </c>
      <c r="R115" s="329" t="s">
        <v>72</v>
      </c>
      <c r="S115" s="139"/>
      <c r="U115" s="140">
        <f t="shared" ref="U115:U120" si="157">M115</f>
        <v>1</v>
      </c>
      <c r="V115" s="140">
        <f t="shared" ref="V115:V120" si="158">IF(N115="OUI",1,IF(N115="NON",0,IF(N115="Non Mesuré","",0)))</f>
        <v>1</v>
      </c>
      <c r="W115" s="140">
        <f t="shared" ref="W115:W120" si="159">IF(N115&lt;&gt;"Non Mesuré",U115*V115,"")</f>
        <v>1</v>
      </c>
      <c r="X115" s="140"/>
      <c r="Y115" s="140">
        <f t="shared" ref="Y115:Y120" si="160">IF(N115="Non Mesuré",U115,0)</f>
        <v>0</v>
      </c>
      <c r="Z115" s="140"/>
      <c r="AA115" s="140">
        <f t="shared" ref="AA115:AA120" si="161">U115-Y115</f>
        <v>1</v>
      </c>
      <c r="AB115" s="115"/>
      <c r="AC115" s="181"/>
      <c r="AD115" s="181"/>
      <c r="AE115" s="142">
        <f t="shared" si="71"/>
        <v>1</v>
      </c>
      <c r="AF115" s="142"/>
      <c r="AG115" s="142">
        <f t="shared" si="72"/>
        <v>0</v>
      </c>
      <c r="AH115" s="142"/>
      <c r="AI115" s="142">
        <f t="shared" si="73"/>
        <v>1</v>
      </c>
      <c r="AJ115" s="143"/>
      <c r="AK115" s="144"/>
      <c r="AL115" s="142"/>
      <c r="AM115" s="142" t="str">
        <f t="shared" si="74"/>
        <v/>
      </c>
      <c r="AN115" s="142"/>
      <c r="AO115" s="142" t="str">
        <f t="shared" si="75"/>
        <v/>
      </c>
      <c r="AP115" s="142"/>
      <c r="AQ115" s="142" t="str">
        <f t="shared" si="76"/>
        <v/>
      </c>
      <c r="AR115" s="143"/>
      <c r="AS115" s="144"/>
      <c r="AT115" s="142"/>
      <c r="AU115" s="142" t="str">
        <f t="shared" si="82"/>
        <v/>
      </c>
      <c r="AV115" s="142"/>
      <c r="AW115" s="142" t="str">
        <f t="shared" si="83"/>
        <v/>
      </c>
      <c r="AX115" s="142"/>
      <c r="AY115" s="142" t="str">
        <f t="shared" si="84"/>
        <v/>
      </c>
      <c r="AZ115" s="143"/>
      <c r="BA115" s="144"/>
      <c r="BB115" s="142"/>
      <c r="BC115" s="142" t="str">
        <f t="shared" ref="BC115:BC121" si="162">IF(G115=4,W115,"")</f>
        <v/>
      </c>
      <c r="BD115" s="142"/>
      <c r="BE115" s="142" t="str">
        <f t="shared" ref="BE115:BE121" si="163">IF(G115=4,Y115,"")</f>
        <v/>
      </c>
      <c r="BF115" s="142"/>
      <c r="BG115" s="142" t="str">
        <f t="shared" ref="BG115:BG121" si="164">IF(G115=4,AA115,"")</f>
        <v/>
      </c>
      <c r="BH115" s="143"/>
      <c r="BI115" s="144"/>
      <c r="BJ115" s="140"/>
      <c r="BK115" s="142" t="str">
        <f t="shared" ref="BK115:BK121" si="165">IF(G115=5,W115,"")</f>
        <v/>
      </c>
      <c r="BL115" s="142"/>
      <c r="BM115" s="142" t="str">
        <f t="shared" ref="BM115:BM121" si="166">IF(G115=5,Y115,"")</f>
        <v/>
      </c>
      <c r="BN115" s="142"/>
      <c r="BO115" s="142" t="str">
        <f t="shared" ref="BO115:BO121" si="167">IF(G115=5,AA115,"")</f>
        <v/>
      </c>
      <c r="BP115" s="143"/>
      <c r="BQ115" s="144"/>
      <c r="BR115" s="140"/>
      <c r="BS115" s="142" t="str">
        <f t="shared" si="124"/>
        <v/>
      </c>
      <c r="BT115" s="142"/>
      <c r="BU115" s="142" t="str">
        <f t="shared" si="125"/>
        <v/>
      </c>
      <c r="BV115" s="142"/>
      <c r="BW115" s="142" t="str">
        <f t="shared" si="126"/>
        <v/>
      </c>
      <c r="BX115" s="143"/>
      <c r="BY115" s="144"/>
      <c r="BZ115" s="145"/>
      <c r="CA115" s="142" t="str">
        <f t="shared" si="127"/>
        <v/>
      </c>
      <c r="CB115" s="142"/>
      <c r="CC115" s="142" t="str">
        <f t="shared" si="128"/>
        <v/>
      </c>
      <c r="CD115" s="142"/>
      <c r="CE115" s="142" t="str">
        <f t="shared" si="129"/>
        <v/>
      </c>
      <c r="CF115" s="143"/>
      <c r="CI115" s="142" t="str">
        <f t="shared" si="130"/>
        <v/>
      </c>
      <c r="CJ115" s="142"/>
      <c r="CK115" s="142" t="str">
        <f t="shared" si="131"/>
        <v/>
      </c>
      <c r="CL115" s="142"/>
      <c r="CM115" s="142" t="str">
        <f t="shared" si="132"/>
        <v/>
      </c>
      <c r="CN115" s="143"/>
      <c r="EF115" s="146" t="s">
        <v>63</v>
      </c>
      <c r="EG115" s="146" t="str">
        <f t="shared" si="69"/>
        <v>Pas de NM possible. Type d'hébergement, tarifs / prix des services, horaires, moyens de paiement acceptés.
Constat visuel
R</v>
      </c>
    </row>
    <row r="116" spans="1:137" s="136" customFormat="1" ht="36.75" customHeight="1" x14ac:dyDescent="0.25">
      <c r="B116" s="109" t="s">
        <v>68</v>
      </c>
      <c r="C116" s="405" t="s">
        <v>216</v>
      </c>
      <c r="D116" s="183" t="s">
        <v>248</v>
      </c>
      <c r="E116" s="109"/>
      <c r="F116" s="109">
        <f>VLOOKUP(H116,Feuil1!A$1:B$5,2,0)</f>
        <v>0.2</v>
      </c>
      <c r="G116" s="109">
        <f t="shared" si="156"/>
        <v>5</v>
      </c>
      <c r="H116" s="271" t="s">
        <v>168</v>
      </c>
      <c r="I116" s="137" t="s">
        <v>249</v>
      </c>
      <c r="J116" s="138">
        <v>30</v>
      </c>
      <c r="K116" s="138">
        <f>IF(J116&lt;&gt;"",MAX(K$1:K115)+1,"")</f>
        <v>95</v>
      </c>
      <c r="L116" s="281" t="s">
        <v>251</v>
      </c>
      <c r="M116" s="290">
        <v>1</v>
      </c>
      <c r="N116" s="283" t="s">
        <v>0</v>
      </c>
      <c r="O116" s="351"/>
      <c r="P116" s="333" t="str">
        <f t="shared" si="70"/>
        <v/>
      </c>
      <c r="Q116" s="281" t="s">
        <v>252</v>
      </c>
      <c r="R116" s="281" t="s">
        <v>72</v>
      </c>
      <c r="S116" s="139"/>
      <c r="U116" s="140">
        <f t="shared" si="157"/>
        <v>1</v>
      </c>
      <c r="V116" s="140">
        <f t="shared" si="158"/>
        <v>1</v>
      </c>
      <c r="W116" s="140">
        <f t="shared" si="159"/>
        <v>1</v>
      </c>
      <c r="X116" s="140"/>
      <c r="Y116" s="140">
        <f t="shared" si="160"/>
        <v>0</v>
      </c>
      <c r="Z116" s="140"/>
      <c r="AA116" s="140">
        <f t="shared" si="161"/>
        <v>1</v>
      </c>
      <c r="AB116" s="140"/>
      <c r="AC116" s="141"/>
      <c r="AD116" s="141"/>
      <c r="AE116" s="142" t="str">
        <f t="shared" si="71"/>
        <v/>
      </c>
      <c r="AF116" s="142"/>
      <c r="AG116" s="142" t="str">
        <f t="shared" si="72"/>
        <v/>
      </c>
      <c r="AH116" s="142"/>
      <c r="AI116" s="142" t="str">
        <f t="shared" si="73"/>
        <v/>
      </c>
      <c r="AJ116" s="143"/>
      <c r="AK116" s="144"/>
      <c r="AL116" s="142"/>
      <c r="AM116" s="142" t="str">
        <f t="shared" si="74"/>
        <v/>
      </c>
      <c r="AN116" s="142"/>
      <c r="AO116" s="142" t="str">
        <f t="shared" si="75"/>
        <v/>
      </c>
      <c r="AP116" s="142"/>
      <c r="AQ116" s="142" t="str">
        <f t="shared" si="76"/>
        <v/>
      </c>
      <c r="AR116" s="143"/>
      <c r="AS116" s="144"/>
      <c r="AT116" s="142"/>
      <c r="AU116" s="142" t="str">
        <f t="shared" si="82"/>
        <v/>
      </c>
      <c r="AV116" s="142"/>
      <c r="AW116" s="142" t="str">
        <f t="shared" si="83"/>
        <v/>
      </c>
      <c r="AX116" s="142"/>
      <c r="AY116" s="142" t="str">
        <f t="shared" si="84"/>
        <v/>
      </c>
      <c r="AZ116" s="143"/>
      <c r="BA116" s="144"/>
      <c r="BB116" s="142"/>
      <c r="BC116" s="142" t="str">
        <f t="shared" si="162"/>
        <v/>
      </c>
      <c r="BD116" s="142"/>
      <c r="BE116" s="142" t="str">
        <f t="shared" si="163"/>
        <v/>
      </c>
      <c r="BF116" s="142"/>
      <c r="BG116" s="142" t="str">
        <f t="shared" si="164"/>
        <v/>
      </c>
      <c r="BH116" s="143"/>
      <c r="BI116" s="144"/>
      <c r="BJ116" s="140"/>
      <c r="BK116" s="142">
        <f t="shared" si="165"/>
        <v>1</v>
      </c>
      <c r="BL116" s="142"/>
      <c r="BM116" s="142">
        <f t="shared" si="166"/>
        <v>0</v>
      </c>
      <c r="BN116" s="142"/>
      <c r="BO116" s="142">
        <f t="shared" si="167"/>
        <v>1</v>
      </c>
      <c r="BP116" s="143"/>
      <c r="BQ116" s="144"/>
      <c r="BR116" s="140"/>
      <c r="BS116" s="142" t="str">
        <f t="shared" si="124"/>
        <v/>
      </c>
      <c r="BT116" s="142"/>
      <c r="BU116" s="142" t="str">
        <f t="shared" si="125"/>
        <v/>
      </c>
      <c r="BV116" s="142"/>
      <c r="BW116" s="142" t="str">
        <f t="shared" si="126"/>
        <v/>
      </c>
      <c r="BX116" s="143"/>
      <c r="BY116" s="144"/>
      <c r="BZ116" s="145"/>
      <c r="CA116" s="142" t="str">
        <f t="shared" si="127"/>
        <v/>
      </c>
      <c r="CB116" s="142"/>
      <c r="CC116" s="142" t="str">
        <f t="shared" si="128"/>
        <v/>
      </c>
      <c r="CD116" s="142"/>
      <c r="CE116" s="142" t="str">
        <f t="shared" si="129"/>
        <v/>
      </c>
      <c r="CF116" s="143"/>
      <c r="CI116" s="142" t="str">
        <f t="shared" si="130"/>
        <v/>
      </c>
      <c r="CJ116" s="142"/>
      <c r="CK116" s="142" t="str">
        <f t="shared" si="131"/>
        <v/>
      </c>
      <c r="CL116" s="142"/>
      <c r="CM116" s="142" t="str">
        <f t="shared" si="132"/>
        <v/>
      </c>
      <c r="CN116" s="143"/>
      <c r="EF116" s="146" t="s">
        <v>63</v>
      </c>
      <c r="EG116" s="146" t="str">
        <f t="shared" si="69"/>
        <v>Qualité de la présentation (calligraphie soignée, absence de ratures, feuilles non jaunies, feuilles non scotchées, etc.), la lisibilité, la visibilité. NM si absence d'affichage.
Constat visuel
R</v>
      </c>
    </row>
    <row r="117" spans="1:137" s="136" customFormat="1" ht="36.75" customHeight="1" x14ac:dyDescent="0.25">
      <c r="B117" s="109" t="s">
        <v>68</v>
      </c>
      <c r="C117" s="405" t="s">
        <v>216</v>
      </c>
      <c r="D117" s="183" t="s">
        <v>248</v>
      </c>
      <c r="E117" s="109"/>
      <c r="F117" s="109">
        <f>VLOOKUP(H117,Feuil1!A$1:B$5,2,0)</f>
        <v>0.1</v>
      </c>
      <c r="G117" s="109">
        <f t="shared" si="156"/>
        <v>1</v>
      </c>
      <c r="H117" s="271" t="s">
        <v>59</v>
      </c>
      <c r="I117" s="180" t="s">
        <v>253</v>
      </c>
      <c r="J117" s="138">
        <v>91</v>
      </c>
      <c r="K117" s="138">
        <f>IF(J117&lt;&gt;"",MAX(K$1:K116)+1,"")</f>
        <v>96</v>
      </c>
      <c r="L117" s="281" t="s">
        <v>254</v>
      </c>
      <c r="M117" s="290">
        <v>1</v>
      </c>
      <c r="N117" s="283" t="s">
        <v>0</v>
      </c>
      <c r="O117" s="351"/>
      <c r="P117" s="333" t="str">
        <f t="shared" si="70"/>
        <v/>
      </c>
      <c r="Q117" s="281" t="s">
        <v>255</v>
      </c>
      <c r="R117" s="344" t="s">
        <v>72</v>
      </c>
      <c r="S117" s="139"/>
      <c r="U117" s="140">
        <f t="shared" si="157"/>
        <v>1</v>
      </c>
      <c r="V117" s="140">
        <f t="shared" si="158"/>
        <v>1</v>
      </c>
      <c r="W117" s="140">
        <f t="shared" si="159"/>
        <v>1</v>
      </c>
      <c r="X117" s="140"/>
      <c r="Y117" s="140">
        <f t="shared" si="160"/>
        <v>0</v>
      </c>
      <c r="Z117" s="140"/>
      <c r="AA117" s="140">
        <f t="shared" si="161"/>
        <v>1</v>
      </c>
      <c r="AB117" s="140"/>
      <c r="AC117" s="141"/>
      <c r="AD117" s="141"/>
      <c r="AE117" s="142">
        <f t="shared" si="71"/>
        <v>1</v>
      </c>
      <c r="AF117" s="142"/>
      <c r="AG117" s="142">
        <f t="shared" si="72"/>
        <v>0</v>
      </c>
      <c r="AH117" s="142"/>
      <c r="AI117" s="142">
        <f t="shared" si="73"/>
        <v>1</v>
      </c>
      <c r="AJ117" s="143"/>
      <c r="AK117" s="144"/>
      <c r="AL117" s="142"/>
      <c r="AM117" s="142" t="str">
        <f t="shared" si="74"/>
        <v/>
      </c>
      <c r="AN117" s="142"/>
      <c r="AO117" s="142" t="str">
        <f t="shared" si="75"/>
        <v/>
      </c>
      <c r="AP117" s="142"/>
      <c r="AQ117" s="142" t="str">
        <f t="shared" si="76"/>
        <v/>
      </c>
      <c r="AR117" s="143"/>
      <c r="AS117" s="144"/>
      <c r="AT117" s="142"/>
      <c r="AU117" s="142" t="str">
        <f t="shared" si="82"/>
        <v/>
      </c>
      <c r="AV117" s="142"/>
      <c r="AW117" s="142" t="str">
        <f t="shared" si="83"/>
        <v/>
      </c>
      <c r="AX117" s="142"/>
      <c r="AY117" s="142" t="str">
        <f t="shared" si="84"/>
        <v/>
      </c>
      <c r="AZ117" s="143"/>
      <c r="BA117" s="144"/>
      <c r="BB117" s="142"/>
      <c r="BC117" s="142" t="str">
        <f t="shared" si="162"/>
        <v/>
      </c>
      <c r="BD117" s="142"/>
      <c r="BE117" s="142" t="str">
        <f t="shared" si="163"/>
        <v/>
      </c>
      <c r="BF117" s="142"/>
      <c r="BG117" s="142" t="str">
        <f t="shared" si="164"/>
        <v/>
      </c>
      <c r="BH117" s="143"/>
      <c r="BI117" s="144"/>
      <c r="BJ117" s="140"/>
      <c r="BK117" s="142" t="str">
        <f t="shared" si="165"/>
        <v/>
      </c>
      <c r="BL117" s="142"/>
      <c r="BM117" s="142" t="str">
        <f t="shared" si="166"/>
        <v/>
      </c>
      <c r="BN117" s="142"/>
      <c r="BO117" s="142" t="str">
        <f t="shared" si="167"/>
        <v/>
      </c>
      <c r="BP117" s="143"/>
      <c r="BQ117" s="144"/>
      <c r="BR117" s="140"/>
      <c r="BS117" s="142" t="str">
        <f t="shared" si="124"/>
        <v/>
      </c>
      <c r="BT117" s="142"/>
      <c r="BU117" s="142" t="str">
        <f t="shared" si="125"/>
        <v/>
      </c>
      <c r="BV117" s="142"/>
      <c r="BW117" s="142" t="str">
        <f t="shared" si="126"/>
        <v/>
      </c>
      <c r="BX117" s="143"/>
      <c r="BY117" s="144"/>
      <c r="BZ117" s="145"/>
      <c r="CA117" s="142" t="str">
        <f t="shared" si="127"/>
        <v/>
      </c>
      <c r="CB117" s="142"/>
      <c r="CC117" s="142" t="str">
        <f t="shared" si="128"/>
        <v/>
      </c>
      <c r="CD117" s="142"/>
      <c r="CE117" s="142" t="str">
        <f t="shared" si="129"/>
        <v/>
      </c>
      <c r="CF117" s="143"/>
      <c r="CI117" s="142" t="str">
        <f t="shared" si="130"/>
        <v/>
      </c>
      <c r="CJ117" s="142"/>
      <c r="CK117" s="142" t="str">
        <f t="shared" si="131"/>
        <v/>
      </c>
      <c r="CL117" s="142"/>
      <c r="CM117" s="142" t="str">
        <f t="shared" si="132"/>
        <v/>
      </c>
      <c r="CN117" s="143"/>
      <c r="EF117" s="146" t="s">
        <v>63</v>
      </c>
      <c r="EG117" s="146" t="str">
        <f t="shared" si="69"/>
        <v>Point validé si accueil 24h/24. Point validé si mention sur le livret d'accueil. L'auditeur teste un service ou un équipement.
Constat visuel
R</v>
      </c>
    </row>
    <row r="118" spans="1:137" s="136" customFormat="1" ht="36.75" customHeight="1" x14ac:dyDescent="0.25">
      <c r="B118" s="109" t="s">
        <v>68</v>
      </c>
      <c r="C118" s="405" t="s">
        <v>216</v>
      </c>
      <c r="D118" s="183" t="s">
        <v>248</v>
      </c>
      <c r="E118" s="109"/>
      <c r="F118" s="109">
        <f>VLOOKUP(H118,Feuil1!A$1:B$5,2,0)</f>
        <v>0.1</v>
      </c>
      <c r="G118" s="109">
        <f t="shared" si="156"/>
        <v>1</v>
      </c>
      <c r="H118" s="274" t="s">
        <v>59</v>
      </c>
      <c r="I118" s="180" t="s">
        <v>256</v>
      </c>
      <c r="J118" s="138">
        <v>96</v>
      </c>
      <c r="K118" s="138">
        <f>IF(J118&lt;&gt;"",MAX(K$1:K117)+1,"")</f>
        <v>97</v>
      </c>
      <c r="L118" s="281" t="s">
        <v>257</v>
      </c>
      <c r="M118" s="290">
        <v>1</v>
      </c>
      <c r="N118" s="283" t="s">
        <v>0</v>
      </c>
      <c r="O118" s="351"/>
      <c r="P118" s="333" t="str">
        <f t="shared" si="70"/>
        <v/>
      </c>
      <c r="Q118" s="281" t="s">
        <v>258</v>
      </c>
      <c r="R118" s="281" t="s">
        <v>72</v>
      </c>
      <c r="S118" s="139"/>
      <c r="U118" s="140">
        <f t="shared" si="157"/>
        <v>1</v>
      </c>
      <c r="V118" s="140">
        <f t="shared" si="158"/>
        <v>1</v>
      </c>
      <c r="W118" s="140">
        <f t="shared" si="159"/>
        <v>1</v>
      </c>
      <c r="X118" s="140"/>
      <c r="Y118" s="140">
        <f t="shared" si="160"/>
        <v>0</v>
      </c>
      <c r="Z118" s="140"/>
      <c r="AA118" s="140">
        <f t="shared" si="161"/>
        <v>1</v>
      </c>
      <c r="AB118" s="115"/>
      <c r="AC118" s="181"/>
      <c r="AD118" s="181"/>
      <c r="AE118" s="142">
        <f t="shared" si="71"/>
        <v>1</v>
      </c>
      <c r="AF118" s="142"/>
      <c r="AG118" s="142">
        <f t="shared" si="72"/>
        <v>0</v>
      </c>
      <c r="AH118" s="142"/>
      <c r="AI118" s="142">
        <f t="shared" si="73"/>
        <v>1</v>
      </c>
      <c r="AJ118" s="143"/>
      <c r="AK118" s="144"/>
      <c r="AL118" s="142"/>
      <c r="AM118" s="142" t="str">
        <f t="shared" si="74"/>
        <v/>
      </c>
      <c r="AN118" s="142"/>
      <c r="AO118" s="142" t="str">
        <f t="shared" si="75"/>
        <v/>
      </c>
      <c r="AP118" s="142"/>
      <c r="AQ118" s="142" t="str">
        <f t="shared" si="76"/>
        <v/>
      </c>
      <c r="AR118" s="143"/>
      <c r="AS118" s="144"/>
      <c r="AT118" s="142"/>
      <c r="AU118" s="142" t="str">
        <f t="shared" si="82"/>
        <v/>
      </c>
      <c r="AV118" s="142"/>
      <c r="AW118" s="142" t="str">
        <f t="shared" si="83"/>
        <v/>
      </c>
      <c r="AX118" s="142"/>
      <c r="AY118" s="142" t="str">
        <f t="shared" si="84"/>
        <v/>
      </c>
      <c r="AZ118" s="143"/>
      <c r="BA118" s="144"/>
      <c r="BB118" s="142"/>
      <c r="BC118" s="142" t="str">
        <f t="shared" si="162"/>
        <v/>
      </c>
      <c r="BD118" s="142"/>
      <c r="BE118" s="142" t="str">
        <f t="shared" si="163"/>
        <v/>
      </c>
      <c r="BF118" s="142"/>
      <c r="BG118" s="142" t="str">
        <f t="shared" si="164"/>
        <v/>
      </c>
      <c r="BH118" s="143"/>
      <c r="BI118" s="144"/>
      <c r="BJ118" s="140"/>
      <c r="BK118" s="142" t="str">
        <f t="shared" si="165"/>
        <v/>
      </c>
      <c r="BL118" s="142"/>
      <c r="BM118" s="142" t="str">
        <f t="shared" si="166"/>
        <v/>
      </c>
      <c r="BN118" s="142"/>
      <c r="BO118" s="142" t="str">
        <f t="shared" si="167"/>
        <v/>
      </c>
      <c r="BP118" s="143"/>
      <c r="BQ118" s="144"/>
      <c r="BR118" s="140"/>
      <c r="BS118" s="142" t="str">
        <f t="shared" ref="BS118:BS152" si="168">IF(A118=31,W118,"")</f>
        <v/>
      </c>
      <c r="BT118" s="142"/>
      <c r="BU118" s="142" t="str">
        <f t="shared" ref="BU118:BU152" si="169">IF(A118=31,Y118,"")</f>
        <v/>
      </c>
      <c r="BV118" s="142"/>
      <c r="BW118" s="142" t="str">
        <f t="shared" ref="BW118:BW152" si="170">IF(A118=31,AA118,"")</f>
        <v/>
      </c>
      <c r="BX118" s="143"/>
      <c r="BY118" s="144"/>
      <c r="BZ118" s="145"/>
      <c r="CA118" s="142" t="str">
        <f t="shared" ref="CA118:CA152" si="171">IF(A118=32,W118,"")</f>
        <v/>
      </c>
      <c r="CB118" s="142"/>
      <c r="CC118" s="142" t="str">
        <f t="shared" ref="CC118:CC152" si="172">IF(A118=32,Y118,"")</f>
        <v/>
      </c>
      <c r="CD118" s="142"/>
      <c r="CE118" s="142" t="str">
        <f t="shared" ref="CE118:CE152" si="173">IF(A118=32,AA118,"")</f>
        <v/>
      </c>
      <c r="CF118" s="143"/>
      <c r="CI118" s="142" t="str">
        <f t="shared" ref="CI118:CI152" si="174">IF(A118=33,W118,"")</f>
        <v/>
      </c>
      <c r="CJ118" s="142"/>
      <c r="CK118" s="142" t="str">
        <f t="shared" si="131"/>
        <v/>
      </c>
      <c r="CL118" s="142"/>
      <c r="CM118" s="142" t="str">
        <f t="shared" si="132"/>
        <v/>
      </c>
      <c r="CN118" s="143"/>
      <c r="EF118" s="146" t="s">
        <v>63</v>
      </c>
      <c r="EG118" s="146" t="str">
        <f t="shared" si="69"/>
        <v>Noté NM si absence d'activité de loisir. Point validé si accueil 24h/24. Point validé si mention sur le livret d'accueil.
Constat visuel
R</v>
      </c>
    </row>
    <row r="119" spans="1:137" s="136" customFormat="1" ht="53.25" customHeight="1" x14ac:dyDescent="0.25">
      <c r="B119" s="109" t="s">
        <v>68</v>
      </c>
      <c r="C119" s="405" t="s">
        <v>216</v>
      </c>
      <c r="D119" s="183" t="s">
        <v>248</v>
      </c>
      <c r="E119" s="109"/>
      <c r="F119" s="109">
        <f>VLOOKUP(H119,Feuil1!A$1:B$5,2,0)</f>
        <v>0.1</v>
      </c>
      <c r="G119" s="109">
        <f t="shared" si="156"/>
        <v>1</v>
      </c>
      <c r="H119" s="271" t="s">
        <v>59</v>
      </c>
      <c r="I119" s="137" t="s">
        <v>259</v>
      </c>
      <c r="J119" s="138">
        <v>102</v>
      </c>
      <c r="K119" s="138">
        <f>IF(J119&lt;&gt;"",MAX(K$1:K118)+1,"")</f>
        <v>98</v>
      </c>
      <c r="L119" s="281" t="s">
        <v>260</v>
      </c>
      <c r="M119" s="290">
        <v>3</v>
      </c>
      <c r="N119" s="283" t="s">
        <v>0</v>
      </c>
      <c r="O119" s="351"/>
      <c r="P119" s="333" t="str">
        <f t="shared" si="70"/>
        <v>oui</v>
      </c>
      <c r="Q119" s="281" t="s">
        <v>261</v>
      </c>
      <c r="R119" s="281" t="s">
        <v>72</v>
      </c>
      <c r="S119" s="139"/>
      <c r="U119" s="140">
        <f t="shared" si="157"/>
        <v>3</v>
      </c>
      <c r="V119" s="140">
        <f t="shared" si="158"/>
        <v>1</v>
      </c>
      <c r="W119" s="140">
        <f t="shared" si="159"/>
        <v>3</v>
      </c>
      <c r="X119" s="140"/>
      <c r="Y119" s="140">
        <f t="shared" si="160"/>
        <v>0</v>
      </c>
      <c r="Z119" s="140"/>
      <c r="AA119" s="140">
        <f t="shared" si="161"/>
        <v>3</v>
      </c>
      <c r="AB119" s="140"/>
      <c r="AC119" s="141"/>
      <c r="AD119" s="141"/>
      <c r="AE119" s="142">
        <f t="shared" si="71"/>
        <v>3</v>
      </c>
      <c r="AF119" s="142"/>
      <c r="AG119" s="142">
        <f t="shared" si="72"/>
        <v>0</v>
      </c>
      <c r="AH119" s="142"/>
      <c r="AI119" s="142">
        <f t="shared" si="73"/>
        <v>3</v>
      </c>
      <c r="AJ119" s="143"/>
      <c r="AK119" s="144"/>
      <c r="AL119" s="142"/>
      <c r="AM119" s="142" t="str">
        <f t="shared" si="74"/>
        <v/>
      </c>
      <c r="AN119" s="142"/>
      <c r="AO119" s="142" t="str">
        <f t="shared" si="75"/>
        <v/>
      </c>
      <c r="AP119" s="142"/>
      <c r="AQ119" s="142" t="str">
        <f t="shared" si="76"/>
        <v/>
      </c>
      <c r="AR119" s="143"/>
      <c r="AS119" s="144"/>
      <c r="AT119" s="142"/>
      <c r="AU119" s="142" t="str">
        <f t="shared" si="82"/>
        <v/>
      </c>
      <c r="AV119" s="142"/>
      <c r="AW119" s="142" t="str">
        <f t="shared" si="83"/>
        <v/>
      </c>
      <c r="AX119" s="142"/>
      <c r="AY119" s="142" t="str">
        <f t="shared" si="84"/>
        <v/>
      </c>
      <c r="AZ119" s="143"/>
      <c r="BA119" s="144"/>
      <c r="BB119" s="142"/>
      <c r="BC119" s="142" t="str">
        <f t="shared" si="162"/>
        <v/>
      </c>
      <c r="BD119" s="142"/>
      <c r="BE119" s="142" t="str">
        <f t="shared" si="163"/>
        <v/>
      </c>
      <c r="BF119" s="142"/>
      <c r="BG119" s="142" t="str">
        <f t="shared" si="164"/>
        <v/>
      </c>
      <c r="BH119" s="143"/>
      <c r="BI119" s="144"/>
      <c r="BJ119" s="140"/>
      <c r="BK119" s="142" t="str">
        <f t="shared" si="165"/>
        <v/>
      </c>
      <c r="BL119" s="142"/>
      <c r="BM119" s="142" t="str">
        <f t="shared" si="166"/>
        <v/>
      </c>
      <c r="BN119" s="142"/>
      <c r="BO119" s="142" t="str">
        <f t="shared" si="167"/>
        <v/>
      </c>
      <c r="BP119" s="143"/>
      <c r="BQ119" s="144"/>
      <c r="BR119" s="140"/>
      <c r="BS119" s="142" t="str">
        <f t="shared" si="168"/>
        <v/>
      </c>
      <c r="BT119" s="142"/>
      <c r="BU119" s="142" t="str">
        <f t="shared" si="169"/>
        <v/>
      </c>
      <c r="BV119" s="142"/>
      <c r="BW119" s="142" t="str">
        <f t="shared" si="170"/>
        <v/>
      </c>
      <c r="BX119" s="143"/>
      <c r="BY119" s="144"/>
      <c r="BZ119" s="145"/>
      <c r="CA119" s="142" t="str">
        <f t="shared" si="171"/>
        <v/>
      </c>
      <c r="CB119" s="142"/>
      <c r="CC119" s="142" t="str">
        <f t="shared" si="172"/>
        <v/>
      </c>
      <c r="CD119" s="142"/>
      <c r="CE119" s="142" t="str">
        <f t="shared" si="173"/>
        <v/>
      </c>
      <c r="CF119" s="143"/>
      <c r="CI119" s="142" t="str">
        <f t="shared" si="174"/>
        <v/>
      </c>
      <c r="CJ119" s="142"/>
      <c r="CK119" s="142" t="str">
        <f t="shared" si="131"/>
        <v/>
      </c>
      <c r="CL119" s="142"/>
      <c r="CM119" s="142" t="str">
        <f t="shared" si="132"/>
        <v/>
      </c>
      <c r="CN119" s="143"/>
      <c r="EF119" s="146" t="s">
        <v>63</v>
      </c>
      <c r="EG119" s="146" t="str">
        <f t="shared" si="69"/>
        <v>Pas de NM possible. Si accueil 24h/24 et accueil dans une langue étrangère, point validé. Les informations à traduire sont : types de chambres, tarifs / prix des services, horaires, moyens de paiement acceptés, origine des viandes.
Constat visuel
R</v>
      </c>
    </row>
    <row r="120" spans="1:137" s="136" customFormat="1" ht="53.25" customHeight="1" x14ac:dyDescent="0.25">
      <c r="B120" s="109" t="s">
        <v>68</v>
      </c>
      <c r="C120" s="405" t="s">
        <v>216</v>
      </c>
      <c r="D120" s="183" t="s">
        <v>248</v>
      </c>
      <c r="E120" s="109"/>
      <c r="F120" s="109">
        <v>0.1</v>
      </c>
      <c r="G120" s="109">
        <f t="shared" si="156"/>
        <v>1</v>
      </c>
      <c r="H120" s="271" t="s">
        <v>59</v>
      </c>
      <c r="I120" s="137" t="s">
        <v>259</v>
      </c>
      <c r="J120" s="138">
        <v>102</v>
      </c>
      <c r="K120" s="138">
        <f>IF(J120&lt;&gt;"",MAX(K$1:K119)+1,"")</f>
        <v>99</v>
      </c>
      <c r="L120" s="374" t="s">
        <v>825</v>
      </c>
      <c r="M120" s="375">
        <v>3</v>
      </c>
      <c r="N120" s="373" t="s">
        <v>0</v>
      </c>
      <c r="O120" s="380"/>
      <c r="P120" s="381"/>
      <c r="Q120" s="374" t="s">
        <v>823</v>
      </c>
      <c r="R120" s="383" t="s">
        <v>72</v>
      </c>
      <c r="S120" s="139"/>
      <c r="T120" s="186"/>
      <c r="U120" s="140">
        <f t="shared" si="157"/>
        <v>3</v>
      </c>
      <c r="V120" s="140">
        <f t="shared" si="158"/>
        <v>1</v>
      </c>
      <c r="W120" s="140">
        <f t="shared" si="159"/>
        <v>3</v>
      </c>
      <c r="X120" s="140"/>
      <c r="Y120" s="140">
        <f t="shared" si="160"/>
        <v>0</v>
      </c>
      <c r="Z120" s="140"/>
      <c r="AA120" s="140">
        <f t="shared" si="161"/>
        <v>3</v>
      </c>
      <c r="AB120" s="140"/>
      <c r="AC120" s="141"/>
      <c r="AD120" s="141"/>
      <c r="AE120" s="142">
        <f t="shared" si="71"/>
        <v>3</v>
      </c>
      <c r="AF120" s="142"/>
      <c r="AG120" s="142">
        <f t="shared" si="72"/>
        <v>0</v>
      </c>
      <c r="AH120" s="142"/>
      <c r="AI120" s="142">
        <f t="shared" si="73"/>
        <v>3</v>
      </c>
      <c r="AJ120" s="143"/>
      <c r="AK120" s="144"/>
      <c r="AL120" s="142"/>
      <c r="AM120" s="142" t="str">
        <f t="shared" si="74"/>
        <v/>
      </c>
      <c r="AN120" s="142"/>
      <c r="AO120" s="142" t="str">
        <f t="shared" si="75"/>
        <v/>
      </c>
      <c r="AP120" s="142"/>
      <c r="AQ120" s="142" t="str">
        <f t="shared" si="76"/>
        <v/>
      </c>
      <c r="AR120" s="143"/>
      <c r="AS120" s="144"/>
      <c r="AT120" s="142"/>
      <c r="AU120" s="142" t="str">
        <f t="shared" si="82"/>
        <v/>
      </c>
      <c r="AV120" s="142"/>
      <c r="AW120" s="142" t="str">
        <f t="shared" si="83"/>
        <v/>
      </c>
      <c r="AX120" s="142"/>
      <c r="AY120" s="142" t="str">
        <f t="shared" si="84"/>
        <v/>
      </c>
      <c r="AZ120" s="143"/>
      <c r="BA120" s="144"/>
      <c r="BB120" s="142"/>
      <c r="BC120" s="142" t="str">
        <f>IF(G120=4,W120,"")</f>
        <v/>
      </c>
      <c r="BD120" s="142"/>
      <c r="BE120" s="142" t="str">
        <f>IF(G120=4,Y120,"")</f>
        <v/>
      </c>
      <c r="BF120" s="142"/>
      <c r="BG120" s="142" t="str">
        <f>IF(G120=4,AA120,"")</f>
        <v/>
      </c>
      <c r="BH120" s="143"/>
      <c r="BI120" s="144"/>
      <c r="BJ120" s="140"/>
      <c r="BK120" s="142" t="str">
        <f>IF(G120=5,W120,"")</f>
        <v/>
      </c>
      <c r="BL120" s="142"/>
      <c r="BM120" s="142" t="str">
        <f>IF(G120=5,Y120,"")</f>
        <v/>
      </c>
      <c r="BN120" s="142"/>
      <c r="BO120" s="142" t="str">
        <f>IF(G120=5,AA120,"")</f>
        <v/>
      </c>
      <c r="BP120" s="143"/>
      <c r="BQ120" s="144"/>
      <c r="BR120" s="140"/>
      <c r="BS120" s="142" t="str">
        <f>IF(A120=31,W120,"")</f>
        <v/>
      </c>
      <c r="BT120" s="142"/>
      <c r="BU120" s="142" t="str">
        <f>IF(A120=31,Y120,"")</f>
        <v/>
      </c>
      <c r="BV120" s="142"/>
      <c r="BW120" s="142" t="str">
        <f>IF(A120=31,AA120,"")</f>
        <v/>
      </c>
      <c r="BX120" s="143"/>
      <c r="BY120" s="144"/>
      <c r="BZ120" s="145"/>
      <c r="CA120" s="142" t="str">
        <f>IF(A120=32,W120,"")</f>
        <v/>
      </c>
      <c r="CB120" s="142"/>
      <c r="CC120" s="142" t="str">
        <f>IF(A120=32,Y120,"")</f>
        <v/>
      </c>
      <c r="CD120" s="142"/>
      <c r="CE120" s="142" t="str">
        <f>IF(A120=32,AA120,"")</f>
        <v/>
      </c>
      <c r="CF120" s="143"/>
      <c r="CI120" s="142" t="str">
        <f>IF(A120=33,W120,"")</f>
        <v/>
      </c>
      <c r="CJ120" s="142"/>
      <c r="CK120" s="142" t="str">
        <f>IF(A120=33,Y120,"")</f>
        <v/>
      </c>
      <c r="CL120" s="142"/>
      <c r="CM120" s="142" t="str">
        <f>IF(A120=33,AA120,"")</f>
        <v/>
      </c>
      <c r="CN120" s="143"/>
      <c r="EF120" s="146" t="s">
        <v>63</v>
      </c>
      <c r="EG120" s="146" t="str">
        <f>CONCATENATE(Q120,EF120,R120,EF120,B120)</f>
        <v>Bonus - Indiquer NM si non vérifié. Observation lors de la visite et par rapport à la mesure sur l'accueil téléphonique dans une langue étrangère correspondant au bassin touristique émetteur.
Constat visuel
R</v>
      </c>
    </row>
    <row r="121" spans="1:137" s="136" customFormat="1" ht="30" customHeight="1" x14ac:dyDescent="0.2">
      <c r="B121" s="109"/>
      <c r="C121" s="109"/>
      <c r="D121" s="109"/>
      <c r="E121" s="109"/>
      <c r="F121" s="109" t="e">
        <f>VLOOKUP(H121,Feuil1!A$1:B$5,2,0)</f>
        <v>#N/A</v>
      </c>
      <c r="G121" s="109"/>
      <c r="H121" s="271"/>
      <c r="I121" s="406"/>
      <c r="J121" s="138"/>
      <c r="K121" s="428" t="str">
        <f>IF(J121&lt;&gt;"",MAX(K$1:K120)+1,"")</f>
        <v/>
      </c>
      <c r="L121" s="429" t="s">
        <v>262</v>
      </c>
      <c r="M121" s="430" t="s">
        <v>31</v>
      </c>
      <c r="N121" s="431" t="s">
        <v>32</v>
      </c>
      <c r="O121" s="434" t="s">
        <v>33</v>
      </c>
      <c r="P121" s="432" t="str">
        <f>IF(ISERROR(SEARCH("Pas de NM possible",Q121)),"","oui")</f>
        <v/>
      </c>
      <c r="Q121" s="428" t="s">
        <v>34</v>
      </c>
      <c r="R121" s="428" t="s">
        <v>809</v>
      </c>
      <c r="S121" s="139"/>
      <c r="U121" s="140"/>
      <c r="V121" s="140"/>
      <c r="W121" s="140"/>
      <c r="X121" s="140">
        <f>SUM(W96:W120)</f>
        <v>62</v>
      </c>
      <c r="Y121" s="145"/>
      <c r="Z121" s="140">
        <f>SUM(Y96:Y120)</f>
        <v>0</v>
      </c>
      <c r="AA121" s="145"/>
      <c r="AB121" s="140">
        <f>SUM(AA96:AA120)</f>
        <v>62</v>
      </c>
      <c r="AC121" s="141">
        <f>X121/AB121</f>
        <v>1</v>
      </c>
      <c r="AD121" s="181"/>
      <c r="AE121" s="142" t="str">
        <f t="shared" si="71"/>
        <v/>
      </c>
      <c r="AF121" s="142"/>
      <c r="AG121" s="142" t="str">
        <f t="shared" si="72"/>
        <v/>
      </c>
      <c r="AH121" s="142"/>
      <c r="AI121" s="142" t="str">
        <f t="shared" si="73"/>
        <v/>
      </c>
      <c r="AJ121" s="143"/>
      <c r="AK121" s="144"/>
      <c r="AL121" s="142"/>
      <c r="AM121" s="142" t="str">
        <f t="shared" si="74"/>
        <v/>
      </c>
      <c r="AN121" s="142"/>
      <c r="AO121" s="142" t="str">
        <f t="shared" si="75"/>
        <v/>
      </c>
      <c r="AP121" s="142"/>
      <c r="AQ121" s="142" t="str">
        <f t="shared" si="76"/>
        <v/>
      </c>
      <c r="AR121" s="143"/>
      <c r="AS121" s="144"/>
      <c r="AT121" s="142"/>
      <c r="AU121" s="142" t="str">
        <f t="shared" si="82"/>
        <v/>
      </c>
      <c r="AV121" s="142"/>
      <c r="AW121" s="142" t="str">
        <f t="shared" si="83"/>
        <v/>
      </c>
      <c r="AX121" s="142"/>
      <c r="AY121" s="142" t="str">
        <f t="shared" si="84"/>
        <v/>
      </c>
      <c r="AZ121" s="143"/>
      <c r="BA121" s="144"/>
      <c r="BB121" s="142"/>
      <c r="BC121" s="142" t="str">
        <f t="shared" si="162"/>
        <v/>
      </c>
      <c r="BD121" s="142"/>
      <c r="BE121" s="142" t="str">
        <f t="shared" si="163"/>
        <v/>
      </c>
      <c r="BF121" s="142"/>
      <c r="BG121" s="142" t="str">
        <f t="shared" si="164"/>
        <v/>
      </c>
      <c r="BH121" s="143"/>
      <c r="BI121" s="144"/>
      <c r="BJ121" s="140"/>
      <c r="BK121" s="142" t="str">
        <f t="shared" si="165"/>
        <v/>
      </c>
      <c r="BL121" s="142"/>
      <c r="BM121" s="142" t="str">
        <f t="shared" si="166"/>
        <v/>
      </c>
      <c r="BN121" s="142"/>
      <c r="BO121" s="142" t="str">
        <f t="shared" si="167"/>
        <v/>
      </c>
      <c r="BP121" s="143"/>
      <c r="BQ121" s="144"/>
      <c r="BR121" s="140"/>
      <c r="BS121" s="142" t="str">
        <f t="shared" si="168"/>
        <v/>
      </c>
      <c r="BT121" s="142"/>
      <c r="BU121" s="142" t="str">
        <f t="shared" si="169"/>
        <v/>
      </c>
      <c r="BV121" s="142"/>
      <c r="BW121" s="142" t="str">
        <f t="shared" si="170"/>
        <v/>
      </c>
      <c r="BX121" s="143"/>
      <c r="BY121" s="144"/>
      <c r="BZ121" s="145"/>
      <c r="CA121" s="142" t="str">
        <f t="shared" si="171"/>
        <v/>
      </c>
      <c r="CB121" s="142"/>
      <c r="CC121" s="142" t="str">
        <f t="shared" si="172"/>
        <v/>
      </c>
      <c r="CD121" s="142"/>
      <c r="CE121" s="142" t="str">
        <f t="shared" si="173"/>
        <v/>
      </c>
      <c r="CF121" s="143"/>
      <c r="CI121" s="142" t="str">
        <f t="shared" si="174"/>
        <v/>
      </c>
      <c r="CJ121" s="142"/>
      <c r="CK121" s="142" t="str">
        <f t="shared" si="131"/>
        <v/>
      </c>
      <c r="CL121" s="142"/>
      <c r="CM121" s="142" t="str">
        <f t="shared" si="132"/>
        <v/>
      </c>
      <c r="CN121" s="143"/>
      <c r="EF121" s="146" t="s">
        <v>63</v>
      </c>
      <c r="EG121" s="146" t="str">
        <f t="shared" si="69"/>
        <v xml:space="preserve">Guide d'interprétation
Type de constat
</v>
      </c>
    </row>
    <row r="122" spans="1:137" s="157" customFormat="1" ht="38.25" customHeight="1" x14ac:dyDescent="0.25">
      <c r="B122" s="107"/>
      <c r="C122" s="107"/>
      <c r="D122" s="107"/>
      <c r="E122" s="107"/>
      <c r="F122" s="109" t="e">
        <f>VLOOKUP(H122,Feuil1!A$1:B$5,2,0)</f>
        <v>#N/A</v>
      </c>
      <c r="G122" s="107"/>
      <c r="H122" s="276"/>
      <c r="I122" s="182"/>
      <c r="J122" s="149"/>
      <c r="K122" s="131" t="str">
        <f>IF(J122&lt;&gt;"",MAX(K$1:K121)+1,"")</f>
        <v/>
      </c>
      <c r="L122" s="183" t="s">
        <v>263</v>
      </c>
      <c r="M122" s="132"/>
      <c r="N122" s="267"/>
      <c r="O122" s="440"/>
      <c r="P122" s="325" t="str">
        <f t="shared" si="70"/>
        <v/>
      </c>
      <c r="Q122" s="184"/>
      <c r="R122" s="184"/>
      <c r="S122" s="184"/>
      <c r="U122" s="174"/>
      <c r="V122" s="174"/>
      <c r="W122" s="174"/>
      <c r="X122" s="175"/>
      <c r="Y122" s="174"/>
      <c r="Z122" s="174"/>
      <c r="AA122" s="174"/>
      <c r="AB122" s="174"/>
      <c r="AC122" s="176"/>
      <c r="AD122" s="152"/>
      <c r="AE122" s="142" t="str">
        <f t="shared" si="71"/>
        <v/>
      </c>
      <c r="AF122" s="142"/>
      <c r="AG122" s="142" t="str">
        <f t="shared" si="72"/>
        <v/>
      </c>
      <c r="AH122" s="142"/>
      <c r="AI122" s="142" t="str">
        <f t="shared" si="73"/>
        <v/>
      </c>
      <c r="AJ122" s="143"/>
      <c r="AK122" s="155"/>
      <c r="AL122" s="153"/>
      <c r="AM122" s="142" t="str">
        <f t="shared" si="74"/>
        <v/>
      </c>
      <c r="AN122" s="142"/>
      <c r="AO122" s="142" t="str">
        <f t="shared" si="75"/>
        <v/>
      </c>
      <c r="AP122" s="142"/>
      <c r="AQ122" s="142" t="str">
        <f t="shared" si="76"/>
        <v/>
      </c>
      <c r="AR122" s="143"/>
      <c r="AS122" s="155"/>
      <c r="AT122" s="153"/>
      <c r="AU122" s="142" t="str">
        <f t="shared" si="82"/>
        <v/>
      </c>
      <c r="AV122" s="142"/>
      <c r="AW122" s="142" t="str">
        <f t="shared" si="83"/>
        <v/>
      </c>
      <c r="AX122" s="142"/>
      <c r="AY122" s="142" t="str">
        <f t="shared" si="84"/>
        <v/>
      </c>
      <c r="AZ122" s="143"/>
      <c r="BA122" s="155"/>
      <c r="BB122" s="153"/>
      <c r="BC122" s="153"/>
      <c r="BD122" s="153"/>
      <c r="BE122" s="153"/>
      <c r="BF122" s="153"/>
      <c r="BG122" s="153"/>
      <c r="BH122" s="154"/>
      <c r="BI122" s="155"/>
      <c r="BJ122" s="150"/>
      <c r="BK122" s="153"/>
      <c r="BL122" s="153"/>
      <c r="BM122" s="153"/>
      <c r="BN122" s="153"/>
      <c r="BO122" s="153"/>
      <c r="BP122" s="154"/>
      <c r="BQ122" s="155"/>
      <c r="BR122" s="150"/>
      <c r="BS122" s="153" t="str">
        <f t="shared" si="168"/>
        <v/>
      </c>
      <c r="BT122" s="153"/>
      <c r="BU122" s="153" t="str">
        <f t="shared" si="169"/>
        <v/>
      </c>
      <c r="BV122" s="153"/>
      <c r="BW122" s="153" t="str">
        <f t="shared" si="170"/>
        <v/>
      </c>
      <c r="BX122" s="154"/>
      <c r="BY122" s="155"/>
      <c r="BZ122" s="156"/>
      <c r="CA122" s="153" t="str">
        <f t="shared" si="171"/>
        <v/>
      </c>
      <c r="CB122" s="153"/>
      <c r="CC122" s="153" t="str">
        <f t="shared" si="172"/>
        <v/>
      </c>
      <c r="CD122" s="153"/>
      <c r="CE122" s="153" t="str">
        <f t="shared" si="173"/>
        <v/>
      </c>
      <c r="CF122" s="154"/>
      <c r="CI122" s="153" t="str">
        <f t="shared" si="174"/>
        <v/>
      </c>
      <c r="CJ122" s="153"/>
      <c r="CK122" s="153" t="str">
        <f t="shared" si="131"/>
        <v/>
      </c>
      <c r="CL122" s="153"/>
      <c r="CM122" s="153" t="str">
        <f t="shared" si="132"/>
        <v/>
      </c>
      <c r="CN122" s="154"/>
      <c r="EF122" s="146" t="s">
        <v>63</v>
      </c>
      <c r="EG122" s="146" t="str">
        <f t="shared" si="69"/>
        <v xml:space="preserve">
</v>
      </c>
    </row>
    <row r="123" spans="1:137" s="136" customFormat="1" ht="36" customHeight="1" x14ac:dyDescent="0.25">
      <c r="B123" s="109" t="s">
        <v>58</v>
      </c>
      <c r="C123" s="405" t="s">
        <v>262</v>
      </c>
      <c r="D123" s="183" t="s">
        <v>263</v>
      </c>
      <c r="E123" s="109"/>
      <c r="F123" s="109">
        <f>VLOOKUP(H123,Feuil1!A$1:B$5,2,0)</f>
        <v>0.2</v>
      </c>
      <c r="G123" s="109">
        <f t="shared" ref="G123:G130" si="175">IF(H123="Information et Communication",1,IF(H123="Savoir-faire Savoir-être",2,IF(H123="Confort et hygiène",3,IF(H123="Qualité de la prestation",5,IF(H123="Développement Durable",4)))))</f>
        <v>5</v>
      </c>
      <c r="H123" s="271" t="s">
        <v>168</v>
      </c>
      <c r="I123" s="137" t="s">
        <v>264</v>
      </c>
      <c r="J123" s="138">
        <v>28</v>
      </c>
      <c r="K123" s="138">
        <f>IF(J123&lt;&gt;"",MAX(K$1:K122)+1,"")</f>
        <v>100</v>
      </c>
      <c r="L123" s="462" t="s">
        <v>265</v>
      </c>
      <c r="M123" s="463">
        <v>3</v>
      </c>
      <c r="N123" s="372" t="s">
        <v>0</v>
      </c>
      <c r="O123" s="464"/>
      <c r="P123" s="465" t="str">
        <f t="shared" si="70"/>
        <v/>
      </c>
      <c r="Q123" s="462" t="s">
        <v>266</v>
      </c>
      <c r="R123" s="462" t="s">
        <v>72</v>
      </c>
      <c r="S123" s="139"/>
      <c r="U123" s="140">
        <f t="shared" ref="U123:U130" si="176">M123</f>
        <v>3</v>
      </c>
      <c r="V123" s="140">
        <f>IF(N123="OUI",1,IF(N123="NON",0,IF(N123="Non Mesuré","",0)))</f>
        <v>1</v>
      </c>
      <c r="W123" s="140">
        <f t="shared" ref="W123:W130" si="177">IF(N123&lt;&gt;"Non Mesuré",U123*V123,"")</f>
        <v>3</v>
      </c>
      <c r="X123" s="140"/>
      <c r="Y123" s="140">
        <f t="shared" ref="Y123:Y130" si="178">IF(N123="Non Mesuré",U123,0)</f>
        <v>0</v>
      </c>
      <c r="Z123" s="140"/>
      <c r="AA123" s="140">
        <f t="shared" ref="AA123:AA130" si="179">U123-Y123</f>
        <v>3</v>
      </c>
      <c r="AB123" s="140"/>
      <c r="AC123" s="141"/>
      <c r="AD123" s="141"/>
      <c r="AE123" s="142" t="str">
        <f t="shared" si="71"/>
        <v/>
      </c>
      <c r="AF123" s="142"/>
      <c r="AG123" s="142" t="str">
        <f t="shared" si="72"/>
        <v/>
      </c>
      <c r="AH123" s="142"/>
      <c r="AI123" s="142" t="str">
        <f t="shared" si="73"/>
        <v/>
      </c>
      <c r="AJ123" s="143"/>
      <c r="AK123" s="144"/>
      <c r="AL123" s="142"/>
      <c r="AM123" s="142" t="str">
        <f t="shared" si="74"/>
        <v/>
      </c>
      <c r="AN123" s="142"/>
      <c r="AO123" s="142" t="str">
        <f t="shared" si="75"/>
        <v/>
      </c>
      <c r="AP123" s="142"/>
      <c r="AQ123" s="142" t="str">
        <f t="shared" si="76"/>
        <v/>
      </c>
      <c r="AR123" s="143"/>
      <c r="AS123" s="144"/>
      <c r="AT123" s="142"/>
      <c r="AU123" s="142" t="str">
        <f t="shared" si="82"/>
        <v/>
      </c>
      <c r="AV123" s="142"/>
      <c r="AW123" s="142" t="str">
        <f t="shared" si="83"/>
        <v/>
      </c>
      <c r="AX123" s="142"/>
      <c r="AY123" s="142" t="str">
        <f t="shared" si="84"/>
        <v/>
      </c>
      <c r="AZ123" s="143"/>
      <c r="BA123" s="144"/>
      <c r="BB123" s="142"/>
      <c r="BC123" s="142" t="str">
        <f t="shared" ref="BC123:BC130" si="180">IF(G123=4,W123,"")</f>
        <v/>
      </c>
      <c r="BD123" s="142"/>
      <c r="BE123" s="142" t="str">
        <f t="shared" ref="BE123:BE130" si="181">IF(G123=4,Y123,"")</f>
        <v/>
      </c>
      <c r="BF123" s="142"/>
      <c r="BG123" s="142" t="str">
        <f t="shared" ref="BG123:BG130" si="182">IF(G123=4,AA123,"")</f>
        <v/>
      </c>
      <c r="BH123" s="143"/>
      <c r="BI123" s="144"/>
      <c r="BJ123" s="140"/>
      <c r="BK123" s="142">
        <f t="shared" ref="BK123:BK130" si="183">IF(G123=5,W123,"")</f>
        <v>3</v>
      </c>
      <c r="BL123" s="142"/>
      <c r="BM123" s="142">
        <f t="shared" ref="BM123:BM130" si="184">IF(G123=5,Y123,"")</f>
        <v>0</v>
      </c>
      <c r="BN123" s="142"/>
      <c r="BO123" s="142">
        <f t="shared" ref="BO123:BO130" si="185">IF(G123=5,AA123,"")</f>
        <v>3</v>
      </c>
      <c r="BP123" s="143"/>
      <c r="BQ123" s="144"/>
      <c r="BR123" s="140"/>
      <c r="BS123" s="142" t="str">
        <f t="shared" si="168"/>
        <v/>
      </c>
      <c r="BT123" s="142"/>
      <c r="BU123" s="142" t="str">
        <f t="shared" si="169"/>
        <v/>
      </c>
      <c r="BV123" s="142"/>
      <c r="BW123" s="142" t="str">
        <f t="shared" si="170"/>
        <v/>
      </c>
      <c r="BX123" s="143"/>
      <c r="BY123" s="144"/>
      <c r="BZ123" s="145"/>
      <c r="CA123" s="142" t="str">
        <f t="shared" si="171"/>
        <v/>
      </c>
      <c r="CB123" s="142"/>
      <c r="CC123" s="142" t="str">
        <f t="shared" si="172"/>
        <v/>
      </c>
      <c r="CD123" s="142"/>
      <c r="CE123" s="142" t="str">
        <f t="shared" si="173"/>
        <v/>
      </c>
      <c r="CF123" s="143"/>
      <c r="CI123" s="142" t="str">
        <f t="shared" si="174"/>
        <v/>
      </c>
      <c r="CJ123" s="142"/>
      <c r="CK123" s="142" t="str">
        <f t="shared" si="131"/>
        <v/>
      </c>
      <c r="CL123" s="142"/>
      <c r="CM123" s="142" t="str">
        <f t="shared" si="132"/>
        <v/>
      </c>
      <c r="CN123" s="143"/>
      <c r="EF123" s="146" t="s">
        <v>63</v>
      </c>
      <c r="EG123" s="146" t="str">
        <f t="shared" si="69"/>
        <v>Température adaptée, absence de nuisance sonore, absence d'odeur désagréable, éclairage adapté, fond musical discret (si existant), etc.
Constat visuel
NR</v>
      </c>
    </row>
    <row r="124" spans="1:137" s="136" customFormat="1" ht="36" customHeight="1" x14ac:dyDescent="0.25">
      <c r="B124" s="109" t="s">
        <v>58</v>
      </c>
      <c r="C124" s="405" t="s">
        <v>262</v>
      </c>
      <c r="D124" s="183" t="s">
        <v>263</v>
      </c>
      <c r="E124" s="109"/>
      <c r="F124" s="109">
        <f>VLOOKUP(H124,Feuil1!A$1:B$5,2,0)</f>
        <v>0.2</v>
      </c>
      <c r="G124" s="109">
        <f t="shared" si="175"/>
        <v>5</v>
      </c>
      <c r="H124" s="271" t="s">
        <v>168</v>
      </c>
      <c r="I124" s="137" t="s">
        <v>264</v>
      </c>
      <c r="J124" s="138">
        <v>28</v>
      </c>
      <c r="K124" s="138">
        <f>IF(J124&lt;&gt;"",MAX(K$1:K123)+1,"")</f>
        <v>101</v>
      </c>
      <c r="L124" s="446" t="s">
        <v>267</v>
      </c>
      <c r="M124" s="466">
        <v>3</v>
      </c>
      <c r="N124" s="467" t="s">
        <v>0</v>
      </c>
      <c r="O124" s="468"/>
      <c r="P124" s="469" t="str">
        <f t="shared" si="70"/>
        <v/>
      </c>
      <c r="Q124" s="446" t="s">
        <v>268</v>
      </c>
      <c r="R124" s="446" t="s">
        <v>72</v>
      </c>
      <c r="S124" s="139"/>
      <c r="U124" s="140">
        <f t="shared" si="176"/>
        <v>3</v>
      </c>
      <c r="V124" s="140">
        <f>IF(N124="OUI",1,IF(N124="NON",0,IF(N124="Non Mesuré","",0)))</f>
        <v>1</v>
      </c>
      <c r="W124" s="140">
        <f t="shared" si="177"/>
        <v>3</v>
      </c>
      <c r="X124" s="140"/>
      <c r="Y124" s="140">
        <f t="shared" si="178"/>
        <v>0</v>
      </c>
      <c r="Z124" s="140"/>
      <c r="AA124" s="140">
        <f t="shared" si="179"/>
        <v>3</v>
      </c>
      <c r="AB124" s="115"/>
      <c r="AC124" s="181"/>
      <c r="AD124" s="181"/>
      <c r="AE124" s="142" t="str">
        <f t="shared" si="71"/>
        <v/>
      </c>
      <c r="AF124" s="142"/>
      <c r="AG124" s="142" t="str">
        <f t="shared" si="72"/>
        <v/>
      </c>
      <c r="AH124" s="142"/>
      <c r="AI124" s="142" t="str">
        <f t="shared" si="73"/>
        <v/>
      </c>
      <c r="AJ124" s="143"/>
      <c r="AK124" s="144"/>
      <c r="AL124" s="142"/>
      <c r="AM124" s="142" t="str">
        <f t="shared" si="74"/>
        <v/>
      </c>
      <c r="AN124" s="142"/>
      <c r="AO124" s="142" t="str">
        <f t="shared" si="75"/>
        <v/>
      </c>
      <c r="AP124" s="142"/>
      <c r="AQ124" s="142" t="str">
        <f t="shared" si="76"/>
        <v/>
      </c>
      <c r="AR124" s="143"/>
      <c r="AS124" s="144"/>
      <c r="AT124" s="142"/>
      <c r="AU124" s="142" t="str">
        <f t="shared" si="82"/>
        <v/>
      </c>
      <c r="AV124" s="142"/>
      <c r="AW124" s="142" t="str">
        <f t="shared" si="83"/>
        <v/>
      </c>
      <c r="AX124" s="142"/>
      <c r="AY124" s="142" t="str">
        <f t="shared" si="84"/>
        <v/>
      </c>
      <c r="AZ124" s="143"/>
      <c r="BA124" s="144"/>
      <c r="BB124" s="142"/>
      <c r="BC124" s="142" t="str">
        <f t="shared" si="180"/>
        <v/>
      </c>
      <c r="BD124" s="142"/>
      <c r="BE124" s="142" t="str">
        <f t="shared" si="181"/>
        <v/>
      </c>
      <c r="BF124" s="142"/>
      <c r="BG124" s="142" t="str">
        <f t="shared" si="182"/>
        <v/>
      </c>
      <c r="BH124" s="143"/>
      <c r="BI124" s="144"/>
      <c r="BJ124" s="140"/>
      <c r="BK124" s="142">
        <f t="shared" si="183"/>
        <v>3</v>
      </c>
      <c r="BL124" s="142"/>
      <c r="BM124" s="142">
        <f t="shared" si="184"/>
        <v>0</v>
      </c>
      <c r="BN124" s="142"/>
      <c r="BO124" s="142">
        <f t="shared" si="185"/>
        <v>3</v>
      </c>
      <c r="BP124" s="143"/>
      <c r="BQ124" s="144"/>
      <c r="BR124" s="140"/>
      <c r="BS124" s="142" t="str">
        <f t="shared" si="168"/>
        <v/>
      </c>
      <c r="BT124" s="142"/>
      <c r="BU124" s="142" t="str">
        <f t="shared" si="169"/>
        <v/>
      </c>
      <c r="BV124" s="142"/>
      <c r="BW124" s="142" t="str">
        <f t="shared" si="170"/>
        <v/>
      </c>
      <c r="BX124" s="143"/>
      <c r="BY124" s="144"/>
      <c r="BZ124" s="145"/>
      <c r="CA124" s="142" t="str">
        <f t="shared" si="171"/>
        <v/>
      </c>
      <c r="CB124" s="142"/>
      <c r="CC124" s="142" t="str">
        <f t="shared" si="172"/>
        <v/>
      </c>
      <c r="CD124" s="142"/>
      <c r="CE124" s="142" t="str">
        <f t="shared" si="173"/>
        <v/>
      </c>
      <c r="CF124" s="143"/>
      <c r="CI124" s="142" t="str">
        <f t="shared" si="174"/>
        <v/>
      </c>
      <c r="CJ124" s="142"/>
      <c r="CK124" s="142" t="str">
        <f t="shared" si="131"/>
        <v/>
      </c>
      <c r="CL124" s="142"/>
      <c r="CM124" s="142" t="str">
        <f t="shared" si="132"/>
        <v/>
      </c>
      <c r="CN124" s="143"/>
      <c r="EF124" s="146" t="s">
        <v>63</v>
      </c>
      <c r="EG124" s="146" t="str">
        <f t="shared" si="69"/>
        <v>Impression générale sur le hall réception. Homogénéité dans le style de la décoration et de l'ameublement. 
Constat visuel
NR</v>
      </c>
    </row>
    <row r="125" spans="1:137" s="136" customFormat="1" ht="36" customHeight="1" x14ac:dyDescent="0.25">
      <c r="B125" s="109" t="s">
        <v>58</v>
      </c>
      <c r="C125" s="405" t="s">
        <v>262</v>
      </c>
      <c r="D125" s="183" t="s">
        <v>263</v>
      </c>
      <c r="E125" s="109"/>
      <c r="F125" s="109">
        <f>VLOOKUP(H125,Feuil1!A$1:B$5,2,0)</f>
        <v>0.2</v>
      </c>
      <c r="G125" s="109">
        <f t="shared" si="175"/>
        <v>5</v>
      </c>
      <c r="H125" s="271" t="s">
        <v>168</v>
      </c>
      <c r="I125" s="137" t="s">
        <v>264</v>
      </c>
      <c r="J125" s="138">
        <v>28</v>
      </c>
      <c r="K125" s="138">
        <f>IF(J125&lt;&gt;"",MAX(K$1:K124)+1,"")</f>
        <v>102</v>
      </c>
      <c r="L125" s="446" t="s">
        <v>269</v>
      </c>
      <c r="M125" s="466">
        <v>3</v>
      </c>
      <c r="N125" s="467" t="s">
        <v>0</v>
      </c>
      <c r="O125" s="468"/>
      <c r="P125" s="469" t="str">
        <f t="shared" si="70"/>
        <v/>
      </c>
      <c r="Q125" s="446" t="s">
        <v>270</v>
      </c>
      <c r="R125" s="446" t="s">
        <v>72</v>
      </c>
      <c r="S125" s="139"/>
      <c r="U125" s="140">
        <f t="shared" si="176"/>
        <v>3</v>
      </c>
      <c r="V125" s="140">
        <f>IF(N125="OUI",1,IF(N125="NON",0,IF(N125="Non Mesuré","",0)))</f>
        <v>1</v>
      </c>
      <c r="W125" s="140">
        <f t="shared" si="177"/>
        <v>3</v>
      </c>
      <c r="X125" s="140"/>
      <c r="Y125" s="140">
        <f t="shared" si="178"/>
        <v>0</v>
      </c>
      <c r="Z125" s="140"/>
      <c r="AA125" s="140">
        <f t="shared" si="179"/>
        <v>3</v>
      </c>
      <c r="AB125" s="140"/>
      <c r="AC125" s="141"/>
      <c r="AD125" s="141"/>
      <c r="AE125" s="142" t="str">
        <f t="shared" si="71"/>
        <v/>
      </c>
      <c r="AF125" s="142"/>
      <c r="AG125" s="142" t="str">
        <f t="shared" si="72"/>
        <v/>
      </c>
      <c r="AH125" s="142"/>
      <c r="AI125" s="142" t="str">
        <f t="shared" si="73"/>
        <v/>
      </c>
      <c r="AJ125" s="143"/>
      <c r="AK125" s="144"/>
      <c r="AL125" s="142"/>
      <c r="AM125" s="142" t="str">
        <f t="shared" si="74"/>
        <v/>
      </c>
      <c r="AN125" s="142"/>
      <c r="AO125" s="142" t="str">
        <f t="shared" si="75"/>
        <v/>
      </c>
      <c r="AP125" s="142"/>
      <c r="AQ125" s="142" t="str">
        <f t="shared" si="76"/>
        <v/>
      </c>
      <c r="AR125" s="143"/>
      <c r="AS125" s="144"/>
      <c r="AT125" s="142"/>
      <c r="AU125" s="142" t="str">
        <f t="shared" si="82"/>
        <v/>
      </c>
      <c r="AV125" s="142"/>
      <c r="AW125" s="142" t="str">
        <f t="shared" si="83"/>
        <v/>
      </c>
      <c r="AX125" s="142"/>
      <c r="AY125" s="142" t="str">
        <f t="shared" si="84"/>
        <v/>
      </c>
      <c r="AZ125" s="143"/>
      <c r="BA125" s="144"/>
      <c r="BB125" s="142"/>
      <c r="BC125" s="142" t="str">
        <f t="shared" si="180"/>
        <v/>
      </c>
      <c r="BD125" s="142"/>
      <c r="BE125" s="142" t="str">
        <f t="shared" si="181"/>
        <v/>
      </c>
      <c r="BF125" s="142"/>
      <c r="BG125" s="142" t="str">
        <f t="shared" si="182"/>
        <v/>
      </c>
      <c r="BH125" s="143"/>
      <c r="BI125" s="144"/>
      <c r="BJ125" s="140"/>
      <c r="BK125" s="142">
        <f t="shared" si="183"/>
        <v>3</v>
      </c>
      <c r="BL125" s="142"/>
      <c r="BM125" s="142">
        <f t="shared" si="184"/>
        <v>0</v>
      </c>
      <c r="BN125" s="142"/>
      <c r="BO125" s="142">
        <f t="shared" si="185"/>
        <v>3</v>
      </c>
      <c r="BP125" s="143"/>
      <c r="BQ125" s="144"/>
      <c r="BR125" s="140"/>
      <c r="BS125" s="142" t="str">
        <f t="shared" si="168"/>
        <v/>
      </c>
      <c r="BT125" s="142"/>
      <c r="BU125" s="142" t="str">
        <f t="shared" si="169"/>
        <v/>
      </c>
      <c r="BV125" s="142"/>
      <c r="BW125" s="142" t="str">
        <f t="shared" si="170"/>
        <v/>
      </c>
      <c r="BX125" s="143"/>
      <c r="BY125" s="144"/>
      <c r="BZ125" s="145"/>
      <c r="CA125" s="142" t="str">
        <f t="shared" si="171"/>
        <v/>
      </c>
      <c r="CB125" s="142"/>
      <c r="CC125" s="142" t="str">
        <f t="shared" si="172"/>
        <v/>
      </c>
      <c r="CD125" s="142"/>
      <c r="CE125" s="142" t="str">
        <f t="shared" si="173"/>
        <v/>
      </c>
      <c r="CF125" s="143"/>
      <c r="CI125" s="142" t="str">
        <f t="shared" si="174"/>
        <v/>
      </c>
      <c r="CJ125" s="142"/>
      <c r="CK125" s="142" t="str">
        <f t="shared" ref="CK125:CK152" si="186">IF(A125=33,Y125,"")</f>
        <v/>
      </c>
      <c r="CL125" s="142"/>
      <c r="CM125" s="142" t="str">
        <f t="shared" ref="CM125:CM152" si="187">IF(A125=33,AA125,"")</f>
        <v/>
      </c>
      <c r="CN125" s="143"/>
      <c r="EF125" s="146" t="s">
        <v>63</v>
      </c>
      <c r="EG125" s="146" t="str">
        <f t="shared" ref="EG125:EG185" si="188">CONCATENATE(Q125,EF125,R125,EF125,B125)</f>
        <v>Mesure de l'ensemble du hall réception et de l'arrière du comptoir de réception. Absence d'effet personnel visible, d'affichage scotché et manuscrit vieillissant...
Constat visuel
NR</v>
      </c>
    </row>
    <row r="126" spans="1:137" s="136" customFormat="1" ht="23.25" customHeight="1" x14ac:dyDescent="0.25">
      <c r="A126" s="187">
        <v>31</v>
      </c>
      <c r="B126" s="109" t="s">
        <v>58</v>
      </c>
      <c r="C126" s="405" t="s">
        <v>262</v>
      </c>
      <c r="D126" s="183" t="s">
        <v>263</v>
      </c>
      <c r="E126" s="109"/>
      <c r="F126" s="109">
        <f>VLOOKUP(H126,Feuil1!A$1:B$5,2,0)</f>
        <v>0.25</v>
      </c>
      <c r="G126" s="109">
        <f t="shared" si="175"/>
        <v>3</v>
      </c>
      <c r="H126" s="271" t="s">
        <v>174</v>
      </c>
      <c r="I126" s="137" t="s">
        <v>264</v>
      </c>
      <c r="J126" s="138">
        <v>28</v>
      </c>
      <c r="K126" s="138">
        <f>IF(J126&lt;&gt;"",MAX(K$1:K125)+1,"")</f>
        <v>103</v>
      </c>
      <c r="L126" s="446" t="s">
        <v>271</v>
      </c>
      <c r="M126" s="466">
        <v>3</v>
      </c>
      <c r="N126" s="467" t="s">
        <v>75</v>
      </c>
      <c r="O126" s="468"/>
      <c r="P126" s="469" t="str">
        <f t="shared" si="70"/>
        <v/>
      </c>
      <c r="Q126" s="446" t="s">
        <v>272</v>
      </c>
      <c r="R126" s="446" t="s">
        <v>72</v>
      </c>
      <c r="S126" s="139"/>
      <c r="U126" s="140">
        <f t="shared" si="176"/>
        <v>3</v>
      </c>
      <c r="V126" s="140">
        <f>IF(N126="Très Satisfaisant",1,IF(N126="Satisfaisant",0.75,IF(N126="Insatisfaisant",0.25,IF(N126="Très Insatisfaisant",0,IF(N126="Non Mesuré","",0)))))</f>
        <v>1</v>
      </c>
      <c r="W126" s="140">
        <f t="shared" si="177"/>
        <v>3</v>
      </c>
      <c r="X126" s="140"/>
      <c r="Y126" s="140">
        <f t="shared" si="178"/>
        <v>0</v>
      </c>
      <c r="Z126" s="140"/>
      <c r="AA126" s="140">
        <f t="shared" si="179"/>
        <v>3</v>
      </c>
      <c r="AB126" s="140"/>
      <c r="AC126" s="141"/>
      <c r="AD126" s="141"/>
      <c r="AE126" s="142" t="str">
        <f t="shared" si="71"/>
        <v/>
      </c>
      <c r="AF126" s="142"/>
      <c r="AG126" s="142" t="str">
        <f t="shared" si="72"/>
        <v/>
      </c>
      <c r="AH126" s="142"/>
      <c r="AI126" s="142" t="str">
        <f t="shared" si="73"/>
        <v/>
      </c>
      <c r="AJ126" s="143"/>
      <c r="AK126" s="144"/>
      <c r="AL126" s="142"/>
      <c r="AM126" s="142" t="str">
        <f t="shared" si="74"/>
        <v/>
      </c>
      <c r="AN126" s="142"/>
      <c r="AO126" s="142" t="str">
        <f t="shared" si="75"/>
        <v/>
      </c>
      <c r="AP126" s="142"/>
      <c r="AQ126" s="142" t="str">
        <f t="shared" si="76"/>
        <v/>
      </c>
      <c r="AR126" s="143"/>
      <c r="AS126" s="144"/>
      <c r="AT126" s="142"/>
      <c r="AU126" s="142">
        <f t="shared" si="82"/>
        <v>3</v>
      </c>
      <c r="AV126" s="142"/>
      <c r="AW126" s="142">
        <f t="shared" si="83"/>
        <v>0</v>
      </c>
      <c r="AX126" s="142"/>
      <c r="AY126" s="142">
        <f t="shared" si="84"/>
        <v>3</v>
      </c>
      <c r="AZ126" s="143"/>
      <c r="BA126" s="144"/>
      <c r="BB126" s="142"/>
      <c r="BC126" s="142" t="str">
        <f t="shared" si="180"/>
        <v/>
      </c>
      <c r="BD126" s="142"/>
      <c r="BE126" s="142" t="str">
        <f t="shared" si="181"/>
        <v/>
      </c>
      <c r="BF126" s="142"/>
      <c r="BG126" s="142" t="str">
        <f t="shared" si="182"/>
        <v/>
      </c>
      <c r="BH126" s="143"/>
      <c r="BI126" s="144"/>
      <c r="BJ126" s="140"/>
      <c r="BK126" s="142" t="str">
        <f t="shared" si="183"/>
        <v/>
      </c>
      <c r="BL126" s="142"/>
      <c r="BM126" s="142" t="str">
        <f t="shared" si="184"/>
        <v/>
      </c>
      <c r="BN126" s="142"/>
      <c r="BO126" s="142" t="str">
        <f t="shared" si="185"/>
        <v/>
      </c>
      <c r="BP126" s="143"/>
      <c r="BQ126" s="144"/>
      <c r="BR126" s="140"/>
      <c r="BS126" s="142">
        <f t="shared" si="168"/>
        <v>3</v>
      </c>
      <c r="BT126" s="142"/>
      <c r="BU126" s="142">
        <f t="shared" si="169"/>
        <v>0</v>
      </c>
      <c r="BV126" s="142"/>
      <c r="BW126" s="142">
        <f t="shared" si="170"/>
        <v>3</v>
      </c>
      <c r="BX126" s="143"/>
      <c r="BY126" s="144"/>
      <c r="BZ126" s="145"/>
      <c r="CA126" s="142" t="str">
        <f t="shared" si="171"/>
        <v/>
      </c>
      <c r="CB126" s="142"/>
      <c r="CC126" s="142" t="str">
        <f t="shared" si="172"/>
        <v/>
      </c>
      <c r="CD126" s="142"/>
      <c r="CE126" s="142" t="str">
        <f t="shared" si="173"/>
        <v/>
      </c>
      <c r="CF126" s="143"/>
      <c r="CI126" s="142" t="str">
        <f t="shared" si="174"/>
        <v/>
      </c>
      <c r="CJ126" s="142"/>
      <c r="CK126" s="142" t="str">
        <f t="shared" si="186"/>
        <v/>
      </c>
      <c r="CL126" s="142"/>
      <c r="CM126" s="142" t="str">
        <f t="shared" si="187"/>
        <v/>
      </c>
      <c r="CN126" s="143"/>
      <c r="EF126" s="146" t="s">
        <v>63</v>
      </c>
      <c r="EG126" s="146" t="str">
        <f t="shared" si="188"/>
        <v>Contrôle du mobilier, des équipements et des revêtements.
Constat visuel
NR</v>
      </c>
    </row>
    <row r="127" spans="1:137" s="136" customFormat="1" ht="21" customHeight="1" x14ac:dyDescent="0.25">
      <c r="A127" s="136">
        <v>32</v>
      </c>
      <c r="B127" s="109" t="s">
        <v>68</v>
      </c>
      <c r="C127" s="405" t="s">
        <v>262</v>
      </c>
      <c r="D127" s="183" t="s">
        <v>263</v>
      </c>
      <c r="E127" s="109"/>
      <c r="F127" s="109">
        <f>VLOOKUP(H127,Feuil1!A$1:B$5,2,0)</f>
        <v>0.25</v>
      </c>
      <c r="G127" s="109">
        <f t="shared" si="175"/>
        <v>3</v>
      </c>
      <c r="H127" s="271" t="s">
        <v>174</v>
      </c>
      <c r="I127" s="137" t="s">
        <v>264</v>
      </c>
      <c r="J127" s="138">
        <v>28</v>
      </c>
      <c r="K127" s="138">
        <f>IF(J127&lt;&gt;"",MAX(K$1:K126)+1,"")</f>
        <v>104</v>
      </c>
      <c r="L127" s="446" t="s">
        <v>273</v>
      </c>
      <c r="M127" s="466">
        <v>3</v>
      </c>
      <c r="N127" s="467" t="s">
        <v>75</v>
      </c>
      <c r="O127" s="468"/>
      <c r="P127" s="469" t="str">
        <f t="shared" si="70"/>
        <v/>
      </c>
      <c r="Q127" s="446" t="s">
        <v>272</v>
      </c>
      <c r="R127" s="446" t="s">
        <v>72</v>
      </c>
      <c r="S127" s="139"/>
      <c r="U127" s="140">
        <f t="shared" si="176"/>
        <v>3</v>
      </c>
      <c r="V127" s="140">
        <f>IF(N127="Très Satisfaisant",1,IF(N127="Satisfaisant",0.75,IF(N127="Insatisfaisant",0.25,IF(N127="Très Insatisfaisant",0,IF(N127="Non Mesuré","",0)))))</f>
        <v>1</v>
      </c>
      <c r="W127" s="140">
        <f t="shared" si="177"/>
        <v>3</v>
      </c>
      <c r="X127" s="140"/>
      <c r="Y127" s="140">
        <f t="shared" si="178"/>
        <v>0</v>
      </c>
      <c r="Z127" s="140"/>
      <c r="AA127" s="140">
        <f t="shared" si="179"/>
        <v>3</v>
      </c>
      <c r="AB127" s="140"/>
      <c r="AC127" s="141"/>
      <c r="AD127" s="141"/>
      <c r="AE127" s="142" t="str">
        <f t="shared" si="71"/>
        <v/>
      </c>
      <c r="AF127" s="142"/>
      <c r="AG127" s="142" t="str">
        <f t="shared" si="72"/>
        <v/>
      </c>
      <c r="AH127" s="142"/>
      <c r="AI127" s="142" t="str">
        <f t="shared" si="73"/>
        <v/>
      </c>
      <c r="AJ127" s="143"/>
      <c r="AK127" s="144"/>
      <c r="AL127" s="142"/>
      <c r="AM127" s="142" t="str">
        <f t="shared" si="74"/>
        <v/>
      </c>
      <c r="AN127" s="142"/>
      <c r="AO127" s="142" t="str">
        <f t="shared" si="75"/>
        <v/>
      </c>
      <c r="AP127" s="142"/>
      <c r="AQ127" s="142" t="str">
        <f t="shared" si="76"/>
        <v/>
      </c>
      <c r="AR127" s="143"/>
      <c r="AS127" s="144"/>
      <c r="AT127" s="142"/>
      <c r="AU127" s="142">
        <f t="shared" si="82"/>
        <v>3</v>
      </c>
      <c r="AV127" s="142"/>
      <c r="AW127" s="142">
        <f t="shared" si="83"/>
        <v>0</v>
      </c>
      <c r="AX127" s="142"/>
      <c r="AY127" s="142">
        <f t="shared" si="84"/>
        <v>3</v>
      </c>
      <c r="AZ127" s="143"/>
      <c r="BA127" s="144"/>
      <c r="BB127" s="142"/>
      <c r="BC127" s="142" t="str">
        <f t="shared" si="180"/>
        <v/>
      </c>
      <c r="BD127" s="142"/>
      <c r="BE127" s="142" t="str">
        <f t="shared" si="181"/>
        <v/>
      </c>
      <c r="BF127" s="142"/>
      <c r="BG127" s="142" t="str">
        <f t="shared" si="182"/>
        <v/>
      </c>
      <c r="BH127" s="143"/>
      <c r="BI127" s="144"/>
      <c r="BJ127" s="140"/>
      <c r="BK127" s="142" t="str">
        <f t="shared" si="183"/>
        <v/>
      </c>
      <c r="BL127" s="142"/>
      <c r="BM127" s="142" t="str">
        <f t="shared" si="184"/>
        <v/>
      </c>
      <c r="BN127" s="142"/>
      <c r="BO127" s="142" t="str">
        <f t="shared" si="185"/>
        <v/>
      </c>
      <c r="BP127" s="143"/>
      <c r="BQ127" s="144"/>
      <c r="BR127" s="140"/>
      <c r="BS127" s="142" t="str">
        <f t="shared" si="168"/>
        <v/>
      </c>
      <c r="BT127" s="142"/>
      <c r="BU127" s="142" t="str">
        <f t="shared" si="169"/>
        <v/>
      </c>
      <c r="BV127" s="142"/>
      <c r="BW127" s="142" t="str">
        <f t="shared" si="170"/>
        <v/>
      </c>
      <c r="BX127" s="143"/>
      <c r="BY127" s="144"/>
      <c r="BZ127" s="145"/>
      <c r="CA127" s="142">
        <f t="shared" si="171"/>
        <v>3</v>
      </c>
      <c r="CB127" s="142"/>
      <c r="CC127" s="142">
        <f t="shared" si="172"/>
        <v>0</v>
      </c>
      <c r="CD127" s="142"/>
      <c r="CE127" s="142">
        <f t="shared" si="173"/>
        <v>3</v>
      </c>
      <c r="CF127" s="143"/>
      <c r="CI127" s="142" t="str">
        <f t="shared" si="174"/>
        <v/>
      </c>
      <c r="CJ127" s="142"/>
      <c r="CK127" s="142" t="str">
        <f t="shared" si="186"/>
        <v/>
      </c>
      <c r="CL127" s="142"/>
      <c r="CM127" s="142" t="str">
        <f t="shared" si="187"/>
        <v/>
      </c>
      <c r="CN127" s="143"/>
      <c r="EF127" s="146" t="s">
        <v>63</v>
      </c>
      <c r="EG127" s="146" t="str">
        <f t="shared" si="188"/>
        <v>Contrôle du mobilier, des équipements et des revêtements.
Constat visuel
R</v>
      </c>
    </row>
    <row r="128" spans="1:137" s="136" customFormat="1" ht="53.25" customHeight="1" x14ac:dyDescent="0.25">
      <c r="B128" s="109" t="s">
        <v>58</v>
      </c>
      <c r="C128" s="405" t="s">
        <v>262</v>
      </c>
      <c r="D128" s="183" t="s">
        <v>263</v>
      </c>
      <c r="E128" s="109"/>
      <c r="F128" s="109">
        <f>VLOOKUP(H128,Feuil1!A$1:B$5,2,0)</f>
        <v>0.1</v>
      </c>
      <c r="G128" s="109">
        <f t="shared" si="175"/>
        <v>1</v>
      </c>
      <c r="H128" s="271" t="s">
        <v>59</v>
      </c>
      <c r="I128" s="137" t="s">
        <v>274</v>
      </c>
      <c r="J128" s="138">
        <v>29</v>
      </c>
      <c r="K128" s="138">
        <f>IF(J128&lt;&gt;"",MAX(K$1:K127)+1,"")</f>
        <v>105</v>
      </c>
      <c r="L128" s="446" t="s">
        <v>275</v>
      </c>
      <c r="M128" s="466">
        <v>1</v>
      </c>
      <c r="N128" s="467" t="s">
        <v>0</v>
      </c>
      <c r="O128" s="468"/>
      <c r="P128" s="469" t="str">
        <f t="shared" si="70"/>
        <v>oui</v>
      </c>
      <c r="Q128" s="446" t="s">
        <v>276</v>
      </c>
      <c r="R128" s="446" t="s">
        <v>72</v>
      </c>
      <c r="S128" s="139"/>
      <c r="U128" s="140">
        <f t="shared" si="176"/>
        <v>1</v>
      </c>
      <c r="V128" s="140">
        <f>IF(N128="OUI",1,IF(N128="NON",0,IF(N128="Non Mesuré","",0)))</f>
        <v>1</v>
      </c>
      <c r="W128" s="140">
        <f t="shared" si="177"/>
        <v>1</v>
      </c>
      <c r="X128" s="140"/>
      <c r="Y128" s="140">
        <f t="shared" si="178"/>
        <v>0</v>
      </c>
      <c r="Z128" s="140"/>
      <c r="AA128" s="140">
        <f t="shared" si="179"/>
        <v>1</v>
      </c>
      <c r="AB128" s="140"/>
      <c r="AC128" s="141"/>
      <c r="AD128" s="141"/>
      <c r="AE128" s="142">
        <f t="shared" si="71"/>
        <v>1</v>
      </c>
      <c r="AF128" s="142"/>
      <c r="AG128" s="142">
        <f t="shared" si="72"/>
        <v>0</v>
      </c>
      <c r="AH128" s="142"/>
      <c r="AI128" s="142">
        <f t="shared" si="73"/>
        <v>1</v>
      </c>
      <c r="AJ128" s="143"/>
      <c r="AK128" s="144"/>
      <c r="AL128" s="142"/>
      <c r="AM128" s="142" t="str">
        <f t="shared" si="74"/>
        <v/>
      </c>
      <c r="AN128" s="142"/>
      <c r="AO128" s="142" t="str">
        <f t="shared" si="75"/>
        <v/>
      </c>
      <c r="AP128" s="142"/>
      <c r="AQ128" s="142" t="str">
        <f t="shared" si="76"/>
        <v/>
      </c>
      <c r="AR128" s="143"/>
      <c r="AS128" s="144"/>
      <c r="AT128" s="142"/>
      <c r="AU128" s="142" t="str">
        <f t="shared" si="82"/>
        <v/>
      </c>
      <c r="AV128" s="142"/>
      <c r="AW128" s="142" t="str">
        <f t="shared" si="83"/>
        <v/>
      </c>
      <c r="AX128" s="142"/>
      <c r="AY128" s="142" t="str">
        <f t="shared" si="84"/>
        <v/>
      </c>
      <c r="AZ128" s="143"/>
      <c r="BA128" s="144"/>
      <c r="BB128" s="142"/>
      <c r="BC128" s="142" t="str">
        <f t="shared" si="180"/>
        <v/>
      </c>
      <c r="BD128" s="142"/>
      <c r="BE128" s="142" t="str">
        <f t="shared" si="181"/>
        <v/>
      </c>
      <c r="BF128" s="142"/>
      <c r="BG128" s="142" t="str">
        <f t="shared" si="182"/>
        <v/>
      </c>
      <c r="BH128" s="143"/>
      <c r="BI128" s="144"/>
      <c r="BJ128" s="140"/>
      <c r="BK128" s="142" t="str">
        <f t="shared" si="183"/>
        <v/>
      </c>
      <c r="BL128" s="142"/>
      <c r="BM128" s="142" t="str">
        <f t="shared" si="184"/>
        <v/>
      </c>
      <c r="BN128" s="142"/>
      <c r="BO128" s="142" t="str">
        <f t="shared" si="185"/>
        <v/>
      </c>
      <c r="BP128" s="143"/>
      <c r="BQ128" s="144"/>
      <c r="BR128" s="140"/>
      <c r="BS128" s="142" t="str">
        <f t="shared" si="168"/>
        <v/>
      </c>
      <c r="BT128" s="142"/>
      <c r="BU128" s="142" t="str">
        <f t="shared" si="169"/>
        <v/>
      </c>
      <c r="BV128" s="142"/>
      <c r="BW128" s="142" t="str">
        <f t="shared" si="170"/>
        <v/>
      </c>
      <c r="BX128" s="143"/>
      <c r="BY128" s="144"/>
      <c r="BZ128" s="145"/>
      <c r="CA128" s="142" t="str">
        <f t="shared" si="171"/>
        <v/>
      </c>
      <c r="CB128" s="142"/>
      <c r="CC128" s="142" t="str">
        <f t="shared" si="172"/>
        <v/>
      </c>
      <c r="CD128" s="142"/>
      <c r="CE128" s="142" t="str">
        <f t="shared" si="173"/>
        <v/>
      </c>
      <c r="CF128" s="143"/>
      <c r="CI128" s="142" t="str">
        <f t="shared" si="174"/>
        <v/>
      </c>
      <c r="CJ128" s="142"/>
      <c r="CK128" s="142" t="str">
        <f t="shared" si="186"/>
        <v/>
      </c>
      <c r="CL128" s="142"/>
      <c r="CM128" s="142" t="str">
        <f t="shared" si="187"/>
        <v/>
      </c>
      <c r="CN128" s="143"/>
      <c r="EF128" s="146" t="s">
        <v>63</v>
      </c>
      <c r="EG128" s="146" t="str">
        <f t="shared" si="188"/>
        <v>Pas de NM possible. Accès aux chambres. S'ils ne sont pas visibles de l'espace de réception, les autres services de l'établissement sont clairement indiqués. Tolérance pour les équipements annexes.
Constat visuel
NR</v>
      </c>
    </row>
    <row r="129" spans="1:137" s="136" customFormat="1" ht="22.5" customHeight="1" x14ac:dyDescent="0.25">
      <c r="A129" s="187">
        <v>31</v>
      </c>
      <c r="B129" s="109" t="s">
        <v>58</v>
      </c>
      <c r="C129" s="405" t="s">
        <v>262</v>
      </c>
      <c r="D129" s="183" t="s">
        <v>263</v>
      </c>
      <c r="E129" s="109"/>
      <c r="F129" s="109">
        <f>VLOOKUP(H129,Feuil1!A$1:B$5,2,0)</f>
        <v>0.25</v>
      </c>
      <c r="G129" s="109">
        <f t="shared" si="175"/>
        <v>3</v>
      </c>
      <c r="H129" s="271" t="s">
        <v>174</v>
      </c>
      <c r="I129" s="137" t="s">
        <v>274</v>
      </c>
      <c r="J129" s="138">
        <v>29</v>
      </c>
      <c r="K129" s="138">
        <f>IF(J129&lt;&gt;"",MAX(K$1:K128)+1,"")</f>
        <v>106</v>
      </c>
      <c r="L129" s="446" t="s">
        <v>277</v>
      </c>
      <c r="M129" s="466">
        <v>3</v>
      </c>
      <c r="N129" s="467" t="s">
        <v>75</v>
      </c>
      <c r="O129" s="468"/>
      <c r="P129" s="469" t="str">
        <f t="shared" si="70"/>
        <v/>
      </c>
      <c r="Q129" s="446" t="s">
        <v>278</v>
      </c>
      <c r="R129" s="446" t="s">
        <v>72</v>
      </c>
      <c r="S129" s="139"/>
      <c r="U129" s="140">
        <f t="shared" si="176"/>
        <v>3</v>
      </c>
      <c r="V129" s="140">
        <f>IF(N129="Très Satisfaisant",1,IF(N129="Satisfaisant",0.75,IF(N129="Insatisfaisant",0.25,IF(N129="Très Insatisfaisant",0,IF(N129="Non Mesuré","",0)))))</f>
        <v>1</v>
      </c>
      <c r="W129" s="140">
        <f t="shared" si="177"/>
        <v>3</v>
      </c>
      <c r="X129" s="140"/>
      <c r="Y129" s="140">
        <f t="shared" si="178"/>
        <v>0</v>
      </c>
      <c r="Z129" s="140"/>
      <c r="AA129" s="140">
        <f t="shared" si="179"/>
        <v>3</v>
      </c>
      <c r="AB129" s="140"/>
      <c r="AC129" s="141"/>
      <c r="AD129" s="141"/>
      <c r="AE129" s="142" t="str">
        <f t="shared" si="71"/>
        <v/>
      </c>
      <c r="AF129" s="142"/>
      <c r="AG129" s="142" t="str">
        <f t="shared" si="72"/>
        <v/>
      </c>
      <c r="AH129" s="142"/>
      <c r="AI129" s="142" t="str">
        <f t="shared" si="73"/>
        <v/>
      </c>
      <c r="AJ129" s="143"/>
      <c r="AK129" s="144"/>
      <c r="AL129" s="142"/>
      <c r="AM129" s="142" t="str">
        <f t="shared" si="74"/>
        <v/>
      </c>
      <c r="AN129" s="142"/>
      <c r="AO129" s="142" t="str">
        <f t="shared" si="75"/>
        <v/>
      </c>
      <c r="AP129" s="142"/>
      <c r="AQ129" s="142" t="str">
        <f t="shared" si="76"/>
        <v/>
      </c>
      <c r="AR129" s="143"/>
      <c r="AS129" s="144"/>
      <c r="AT129" s="142"/>
      <c r="AU129" s="142">
        <f t="shared" si="82"/>
        <v>3</v>
      </c>
      <c r="AV129" s="142"/>
      <c r="AW129" s="142">
        <f t="shared" si="83"/>
        <v>0</v>
      </c>
      <c r="AX129" s="142"/>
      <c r="AY129" s="142">
        <f t="shared" si="84"/>
        <v>3</v>
      </c>
      <c r="AZ129" s="143"/>
      <c r="BA129" s="144"/>
      <c r="BB129" s="142"/>
      <c r="BC129" s="142" t="str">
        <f t="shared" si="180"/>
        <v/>
      </c>
      <c r="BD129" s="142"/>
      <c r="BE129" s="142" t="str">
        <f t="shared" si="181"/>
        <v/>
      </c>
      <c r="BF129" s="142"/>
      <c r="BG129" s="142" t="str">
        <f t="shared" si="182"/>
        <v/>
      </c>
      <c r="BH129" s="143"/>
      <c r="BI129" s="144"/>
      <c r="BJ129" s="140"/>
      <c r="BK129" s="142" t="str">
        <f t="shared" si="183"/>
        <v/>
      </c>
      <c r="BL129" s="142"/>
      <c r="BM129" s="142" t="str">
        <f t="shared" si="184"/>
        <v/>
      </c>
      <c r="BN129" s="142"/>
      <c r="BO129" s="142" t="str">
        <f t="shared" si="185"/>
        <v/>
      </c>
      <c r="BP129" s="143"/>
      <c r="BQ129" s="144"/>
      <c r="BR129" s="140"/>
      <c r="BS129" s="142">
        <f t="shared" si="168"/>
        <v>3</v>
      </c>
      <c r="BT129" s="142"/>
      <c r="BU129" s="142">
        <f t="shared" si="169"/>
        <v>0</v>
      </c>
      <c r="BV129" s="142"/>
      <c r="BW129" s="142">
        <f t="shared" si="170"/>
        <v>3</v>
      </c>
      <c r="BX129" s="143"/>
      <c r="BY129" s="144"/>
      <c r="BZ129" s="145"/>
      <c r="CA129" s="142" t="str">
        <f t="shared" si="171"/>
        <v/>
      </c>
      <c r="CB129" s="142"/>
      <c r="CC129" s="142" t="str">
        <f t="shared" si="172"/>
        <v/>
      </c>
      <c r="CD129" s="142"/>
      <c r="CE129" s="142" t="str">
        <f t="shared" si="173"/>
        <v/>
      </c>
      <c r="CF129" s="143"/>
      <c r="CI129" s="142" t="str">
        <f t="shared" si="174"/>
        <v/>
      </c>
      <c r="CJ129" s="142"/>
      <c r="CK129" s="142" t="str">
        <f t="shared" si="186"/>
        <v/>
      </c>
      <c r="CL129" s="142"/>
      <c r="CM129" s="142" t="str">
        <f t="shared" si="187"/>
        <v/>
      </c>
      <c r="CN129" s="143"/>
      <c r="EF129" s="146" t="s">
        <v>63</v>
      </c>
      <c r="EG129" s="146" t="str">
        <f t="shared" si="188"/>
        <v>NM possible si pas de signalétique.
Constat visuel
NR</v>
      </c>
    </row>
    <row r="130" spans="1:137" s="136" customFormat="1" ht="22.5" customHeight="1" x14ac:dyDescent="0.25">
      <c r="A130" s="136">
        <v>32</v>
      </c>
      <c r="B130" s="109" t="s">
        <v>68</v>
      </c>
      <c r="C130" s="405" t="s">
        <v>262</v>
      </c>
      <c r="D130" s="183" t="s">
        <v>263</v>
      </c>
      <c r="E130" s="109"/>
      <c r="F130" s="109">
        <f>VLOOKUP(H130,Feuil1!A$1:B$5,2,0)</f>
        <v>0.25</v>
      </c>
      <c r="G130" s="109">
        <f t="shared" si="175"/>
        <v>3</v>
      </c>
      <c r="H130" s="271" t="s">
        <v>174</v>
      </c>
      <c r="I130" s="137" t="s">
        <v>274</v>
      </c>
      <c r="J130" s="138">
        <v>29</v>
      </c>
      <c r="K130" s="138">
        <f>IF(J130&lt;&gt;"",MAX(K$1:K129)+1,"")</f>
        <v>107</v>
      </c>
      <c r="L130" s="374" t="s">
        <v>279</v>
      </c>
      <c r="M130" s="375">
        <v>3</v>
      </c>
      <c r="N130" s="373" t="s">
        <v>75</v>
      </c>
      <c r="O130" s="441"/>
      <c r="P130" s="376" t="str">
        <f t="shared" si="70"/>
        <v/>
      </c>
      <c r="Q130" s="374" t="s">
        <v>278</v>
      </c>
      <c r="R130" s="374" t="s">
        <v>72</v>
      </c>
      <c r="S130" s="139"/>
      <c r="U130" s="140">
        <f t="shared" si="176"/>
        <v>3</v>
      </c>
      <c r="V130" s="140">
        <f>IF(N130="Très Satisfaisant",1,IF(N130="Satisfaisant",0.75,IF(N130="Insatisfaisant",0.25,IF(N130="Très Insatisfaisant",0,IF(N130="Non Mesuré","",0)))))</f>
        <v>1</v>
      </c>
      <c r="W130" s="140">
        <f t="shared" si="177"/>
        <v>3</v>
      </c>
      <c r="X130" s="140"/>
      <c r="Y130" s="140">
        <f t="shared" si="178"/>
        <v>0</v>
      </c>
      <c r="Z130" s="140"/>
      <c r="AA130" s="140">
        <f t="shared" si="179"/>
        <v>3</v>
      </c>
      <c r="AB130" s="140"/>
      <c r="AC130" s="141"/>
      <c r="AD130" s="141"/>
      <c r="AE130" s="142" t="str">
        <f t="shared" si="71"/>
        <v/>
      </c>
      <c r="AF130" s="142"/>
      <c r="AG130" s="142" t="str">
        <f t="shared" si="72"/>
        <v/>
      </c>
      <c r="AH130" s="142"/>
      <c r="AI130" s="142" t="str">
        <f t="shared" si="73"/>
        <v/>
      </c>
      <c r="AJ130" s="143"/>
      <c r="AK130" s="144"/>
      <c r="AL130" s="142"/>
      <c r="AM130" s="142" t="str">
        <f t="shared" si="74"/>
        <v/>
      </c>
      <c r="AN130" s="142"/>
      <c r="AO130" s="142" t="str">
        <f t="shared" si="75"/>
        <v/>
      </c>
      <c r="AP130" s="142"/>
      <c r="AQ130" s="142" t="str">
        <f t="shared" si="76"/>
        <v/>
      </c>
      <c r="AR130" s="143"/>
      <c r="AS130" s="144"/>
      <c r="AT130" s="142"/>
      <c r="AU130" s="142">
        <f t="shared" si="82"/>
        <v>3</v>
      </c>
      <c r="AV130" s="142"/>
      <c r="AW130" s="142">
        <f t="shared" si="83"/>
        <v>0</v>
      </c>
      <c r="AX130" s="142"/>
      <c r="AY130" s="142">
        <f t="shared" si="84"/>
        <v>3</v>
      </c>
      <c r="AZ130" s="143"/>
      <c r="BA130" s="144"/>
      <c r="BB130" s="142"/>
      <c r="BC130" s="142" t="str">
        <f t="shared" si="180"/>
        <v/>
      </c>
      <c r="BD130" s="142"/>
      <c r="BE130" s="142" t="str">
        <f t="shared" si="181"/>
        <v/>
      </c>
      <c r="BF130" s="142"/>
      <c r="BG130" s="142" t="str">
        <f t="shared" si="182"/>
        <v/>
      </c>
      <c r="BH130" s="143"/>
      <c r="BI130" s="144"/>
      <c r="BJ130" s="140"/>
      <c r="BK130" s="142" t="str">
        <f t="shared" si="183"/>
        <v/>
      </c>
      <c r="BL130" s="142"/>
      <c r="BM130" s="142" t="str">
        <f t="shared" si="184"/>
        <v/>
      </c>
      <c r="BN130" s="142"/>
      <c r="BO130" s="142" t="str">
        <f t="shared" si="185"/>
        <v/>
      </c>
      <c r="BP130" s="143"/>
      <c r="BQ130" s="144"/>
      <c r="BR130" s="140"/>
      <c r="BS130" s="142" t="str">
        <f t="shared" si="168"/>
        <v/>
      </c>
      <c r="BT130" s="142"/>
      <c r="BU130" s="142" t="str">
        <f t="shared" si="169"/>
        <v/>
      </c>
      <c r="BV130" s="142"/>
      <c r="BW130" s="142" t="str">
        <f t="shared" si="170"/>
        <v/>
      </c>
      <c r="BX130" s="143"/>
      <c r="BY130" s="144"/>
      <c r="BZ130" s="145"/>
      <c r="CA130" s="142">
        <f t="shared" si="171"/>
        <v>3</v>
      </c>
      <c r="CB130" s="142"/>
      <c r="CC130" s="142">
        <f t="shared" si="172"/>
        <v>0</v>
      </c>
      <c r="CD130" s="142"/>
      <c r="CE130" s="142">
        <f t="shared" si="173"/>
        <v>3</v>
      </c>
      <c r="CF130" s="143"/>
      <c r="CI130" s="142" t="str">
        <f t="shared" si="174"/>
        <v/>
      </c>
      <c r="CJ130" s="142"/>
      <c r="CK130" s="142" t="str">
        <f t="shared" si="186"/>
        <v/>
      </c>
      <c r="CL130" s="142"/>
      <c r="CM130" s="142" t="str">
        <f t="shared" si="187"/>
        <v/>
      </c>
      <c r="CN130" s="143"/>
      <c r="EF130" s="146" t="s">
        <v>63</v>
      </c>
      <c r="EG130" s="146" t="str">
        <f t="shared" si="188"/>
        <v>NM possible si pas de signalétique.
Constat visuel
R</v>
      </c>
    </row>
    <row r="131" spans="1:137" s="157" customFormat="1" ht="18" customHeight="1" x14ac:dyDescent="0.25">
      <c r="B131" s="107"/>
      <c r="C131" s="405" t="s">
        <v>262</v>
      </c>
      <c r="D131" s="107"/>
      <c r="E131" s="107"/>
      <c r="F131" s="109" t="e">
        <f>VLOOKUP(H131,Feuil1!A$1:B$5,2,0)</f>
        <v>#N/A</v>
      </c>
      <c r="G131" s="107"/>
      <c r="H131" s="276"/>
      <c r="I131" s="182"/>
      <c r="J131" s="149"/>
      <c r="K131" s="131" t="str">
        <f>IF(J131&lt;&gt;"",MAX(K$1:K130)+1,"")</f>
        <v/>
      </c>
      <c r="L131" s="183" t="s">
        <v>280</v>
      </c>
      <c r="M131" s="132"/>
      <c r="N131" s="267"/>
      <c r="O131" s="440"/>
      <c r="P131" s="325" t="str">
        <f t="shared" si="70"/>
        <v/>
      </c>
      <c r="Q131" s="184"/>
      <c r="R131" s="184"/>
      <c r="S131" s="184"/>
      <c r="U131" s="150"/>
      <c r="V131" s="150"/>
      <c r="W131" s="150"/>
      <c r="X131" s="150"/>
      <c r="Y131" s="150"/>
      <c r="Z131" s="150"/>
      <c r="AA131" s="150"/>
      <c r="AB131" s="150"/>
      <c r="AC131" s="152"/>
      <c r="AD131" s="152"/>
      <c r="AE131" s="142" t="str">
        <f t="shared" ref="AE131:AE191" si="189">IF(G131=1,W131,"")</f>
        <v/>
      </c>
      <c r="AF131" s="142"/>
      <c r="AG131" s="142" t="str">
        <f t="shared" ref="AG131:AG191" si="190">IF(G131=1,Y131,"")</f>
        <v/>
      </c>
      <c r="AH131" s="142"/>
      <c r="AI131" s="142" t="str">
        <f t="shared" ref="AI131:AI191" si="191">IF(G131=1,AA131,"")</f>
        <v/>
      </c>
      <c r="AJ131" s="143"/>
      <c r="AK131" s="155"/>
      <c r="AL131" s="153"/>
      <c r="AM131" s="142" t="str">
        <f t="shared" ref="AM131:AM191" si="192">IF(G131=2,W131,"")</f>
        <v/>
      </c>
      <c r="AN131" s="142"/>
      <c r="AO131" s="142" t="str">
        <f t="shared" ref="AO131:AO191" si="193">IF(G131=2,Y131,"")</f>
        <v/>
      </c>
      <c r="AP131" s="142"/>
      <c r="AQ131" s="142" t="str">
        <f t="shared" ref="AQ131:AQ191" si="194">IF(G131=2,AA131,"")</f>
        <v/>
      </c>
      <c r="AR131" s="143"/>
      <c r="AS131" s="155"/>
      <c r="AT131" s="153"/>
      <c r="AU131" s="142" t="str">
        <f t="shared" si="82"/>
        <v/>
      </c>
      <c r="AV131" s="142"/>
      <c r="AW131" s="142" t="str">
        <f t="shared" si="83"/>
        <v/>
      </c>
      <c r="AX131" s="142"/>
      <c r="AY131" s="142" t="str">
        <f t="shared" si="84"/>
        <v/>
      </c>
      <c r="AZ131" s="143"/>
      <c r="BA131" s="155"/>
      <c r="BB131" s="153"/>
      <c r="BC131" s="153"/>
      <c r="BD131" s="153"/>
      <c r="BE131" s="153"/>
      <c r="BF131" s="153"/>
      <c r="BG131" s="153"/>
      <c r="BH131" s="154"/>
      <c r="BI131" s="155"/>
      <c r="BJ131" s="150"/>
      <c r="BK131" s="153"/>
      <c r="BL131" s="153"/>
      <c r="BM131" s="153"/>
      <c r="BN131" s="153"/>
      <c r="BO131" s="153"/>
      <c r="BP131" s="154"/>
      <c r="BQ131" s="155"/>
      <c r="BR131" s="150"/>
      <c r="BS131" s="153" t="str">
        <f t="shared" si="168"/>
        <v/>
      </c>
      <c r="BT131" s="153"/>
      <c r="BU131" s="153" t="str">
        <f t="shared" si="169"/>
        <v/>
      </c>
      <c r="BV131" s="153"/>
      <c r="BW131" s="153" t="str">
        <f t="shared" si="170"/>
        <v/>
      </c>
      <c r="BX131" s="154"/>
      <c r="BY131" s="155"/>
      <c r="BZ131" s="156"/>
      <c r="CA131" s="153" t="str">
        <f t="shared" si="171"/>
        <v/>
      </c>
      <c r="CB131" s="153"/>
      <c r="CC131" s="153" t="str">
        <f t="shared" si="172"/>
        <v/>
      </c>
      <c r="CD131" s="153"/>
      <c r="CE131" s="153" t="str">
        <f t="shared" si="173"/>
        <v/>
      </c>
      <c r="CF131" s="154"/>
      <c r="CI131" s="153" t="str">
        <f t="shared" si="174"/>
        <v/>
      </c>
      <c r="CJ131" s="153"/>
      <c r="CK131" s="153" t="str">
        <f t="shared" si="186"/>
        <v/>
      </c>
      <c r="CL131" s="153"/>
      <c r="CM131" s="153" t="str">
        <f t="shared" si="187"/>
        <v/>
      </c>
      <c r="CN131" s="154"/>
      <c r="EF131" s="146" t="s">
        <v>63</v>
      </c>
      <c r="EG131" s="146" t="str">
        <f t="shared" si="188"/>
        <v xml:space="preserve">
</v>
      </c>
    </row>
    <row r="132" spans="1:137" s="136" customFormat="1" ht="36" customHeight="1" x14ac:dyDescent="0.25">
      <c r="A132" s="136">
        <v>33</v>
      </c>
      <c r="B132" s="109" t="s">
        <v>58</v>
      </c>
      <c r="C132" s="405" t="s">
        <v>262</v>
      </c>
      <c r="D132" s="183" t="s">
        <v>280</v>
      </c>
      <c r="E132" s="109"/>
      <c r="F132" s="109">
        <f>VLOOKUP(H132,Feuil1!A$1:B$5,2,0)</f>
        <v>0.25</v>
      </c>
      <c r="G132" s="109">
        <f t="shared" ref="G132:G138" si="195">IF(H132="Information et Communication",1,IF(H132="Savoir-faire Savoir-être",2,IF(H132="Confort et hygiène",3,IF(H132="Qualité de la prestation",5,IF(H132="Développement Durable",4)))))</f>
        <v>3</v>
      </c>
      <c r="H132" s="271" t="s">
        <v>174</v>
      </c>
      <c r="I132" s="185" t="s">
        <v>264</v>
      </c>
      <c r="J132" s="138">
        <v>28</v>
      </c>
      <c r="K132" s="138">
        <f>IF(J132&lt;&gt;"",MAX(K$1:K131)+1,"")</f>
        <v>108</v>
      </c>
      <c r="L132" s="329" t="s">
        <v>281</v>
      </c>
      <c r="M132" s="330">
        <v>3</v>
      </c>
      <c r="N132" s="331" t="s">
        <v>0</v>
      </c>
      <c r="O132" s="439"/>
      <c r="P132" s="332" t="str">
        <f t="shared" si="70"/>
        <v/>
      </c>
      <c r="Q132" s="329" t="s">
        <v>282</v>
      </c>
      <c r="R132" s="343" t="s">
        <v>72</v>
      </c>
      <c r="S132" s="139"/>
      <c r="U132" s="140">
        <f t="shared" ref="U132:U138" si="196">M132</f>
        <v>3</v>
      </c>
      <c r="V132" s="140">
        <f>IF(N132="OUI",1,IF(N132="NON",0,IF(N132="Non Mesuré","",0)))</f>
        <v>1</v>
      </c>
      <c r="W132" s="140">
        <f t="shared" ref="W132:W138" si="197">IF(N132&lt;&gt;"Non Mesuré",U132*V132,"")</f>
        <v>3</v>
      </c>
      <c r="X132" s="140"/>
      <c r="Y132" s="140">
        <f t="shared" ref="Y132:Y138" si="198">IF(N132="Non Mesuré",U132,0)</f>
        <v>0</v>
      </c>
      <c r="Z132" s="140"/>
      <c r="AA132" s="140">
        <f t="shared" ref="AA132:AA138" si="199">U132-Y132</f>
        <v>3</v>
      </c>
      <c r="AB132" s="140"/>
      <c r="AC132" s="141"/>
      <c r="AD132" s="141"/>
      <c r="AE132" s="142" t="str">
        <f t="shared" si="189"/>
        <v/>
      </c>
      <c r="AF132" s="142"/>
      <c r="AG132" s="142" t="str">
        <f t="shared" si="190"/>
        <v/>
      </c>
      <c r="AH132" s="142"/>
      <c r="AI132" s="142" t="str">
        <f t="shared" si="191"/>
        <v/>
      </c>
      <c r="AJ132" s="143"/>
      <c r="AK132" s="144"/>
      <c r="AL132" s="142"/>
      <c r="AM132" s="142" t="str">
        <f t="shared" si="192"/>
        <v/>
      </c>
      <c r="AN132" s="142"/>
      <c r="AO132" s="142" t="str">
        <f t="shared" si="193"/>
        <v/>
      </c>
      <c r="AP132" s="142"/>
      <c r="AQ132" s="142" t="str">
        <f t="shared" si="194"/>
        <v/>
      </c>
      <c r="AR132" s="143"/>
      <c r="AS132" s="144"/>
      <c r="AT132" s="142"/>
      <c r="AU132" s="142">
        <f t="shared" ref="AU132:AU192" si="200">IF(G132=3,W132,"")</f>
        <v>3</v>
      </c>
      <c r="AV132" s="142"/>
      <c r="AW132" s="142">
        <f t="shared" ref="AW132:AW192" si="201">IF(G132=3,Y132,"")</f>
        <v>0</v>
      </c>
      <c r="AX132" s="142"/>
      <c r="AY132" s="142">
        <f t="shared" ref="AY132:AY192" si="202">IF(G132=3,AA132,"")</f>
        <v>3</v>
      </c>
      <c r="AZ132" s="143"/>
      <c r="BA132" s="144"/>
      <c r="BB132" s="142"/>
      <c r="BC132" s="142" t="str">
        <f t="shared" ref="BC132:BC138" si="203">IF(G132=4,W132,"")</f>
        <v/>
      </c>
      <c r="BD132" s="142"/>
      <c r="BE132" s="142" t="str">
        <f t="shared" ref="BE132:BE138" si="204">IF(G132=4,Y132,"")</f>
        <v/>
      </c>
      <c r="BF132" s="142"/>
      <c r="BG132" s="142" t="str">
        <f t="shared" ref="BG132:BG138" si="205">IF(G132=4,AA132,"")</f>
        <v/>
      </c>
      <c r="BH132" s="143"/>
      <c r="BI132" s="144"/>
      <c r="BJ132" s="140"/>
      <c r="BK132" s="142" t="str">
        <f t="shared" ref="BK132:BK138" si="206">IF(G132=5,W132,"")</f>
        <v/>
      </c>
      <c r="BL132" s="142"/>
      <c r="BM132" s="142" t="str">
        <f t="shared" ref="BM132:BM138" si="207">IF(G132=5,Y132,"")</f>
        <v/>
      </c>
      <c r="BN132" s="142"/>
      <c r="BO132" s="142" t="str">
        <f t="shared" ref="BO132:BO138" si="208">IF(G132=5,AA132,"")</f>
        <v/>
      </c>
      <c r="BP132" s="143"/>
      <c r="BQ132" s="144"/>
      <c r="BR132" s="140"/>
      <c r="BS132" s="142" t="str">
        <f t="shared" si="168"/>
        <v/>
      </c>
      <c r="BT132" s="142"/>
      <c r="BU132" s="142" t="str">
        <f t="shared" si="169"/>
        <v/>
      </c>
      <c r="BV132" s="142"/>
      <c r="BW132" s="142" t="str">
        <f t="shared" si="170"/>
        <v/>
      </c>
      <c r="BX132" s="143"/>
      <c r="BY132" s="144"/>
      <c r="BZ132" s="145"/>
      <c r="CA132" s="142" t="str">
        <f t="shared" si="171"/>
        <v/>
      </c>
      <c r="CB132" s="142"/>
      <c r="CC132" s="142" t="str">
        <f t="shared" si="172"/>
        <v/>
      </c>
      <c r="CD132" s="142"/>
      <c r="CE132" s="142" t="str">
        <f t="shared" si="173"/>
        <v/>
      </c>
      <c r="CF132" s="143"/>
      <c r="CI132" s="142">
        <f t="shared" si="174"/>
        <v>3</v>
      </c>
      <c r="CJ132" s="142"/>
      <c r="CK132" s="142">
        <f t="shared" si="186"/>
        <v>0</v>
      </c>
      <c r="CL132" s="142"/>
      <c r="CM132" s="142">
        <f t="shared" si="187"/>
        <v>3</v>
      </c>
      <c r="CN132" s="143"/>
      <c r="EF132" s="146" t="s">
        <v>63</v>
      </c>
      <c r="EG132" s="146" t="str">
        <f t="shared" si="188"/>
        <v>Température adaptée, absence de nuisance sonore, absence d'odeur désagréable, éclairage adapté, etc.
Constat visuel
NR</v>
      </c>
    </row>
    <row r="133" spans="1:137" s="136" customFormat="1" ht="36" customHeight="1" x14ac:dyDescent="0.25">
      <c r="B133" s="109" t="s">
        <v>58</v>
      </c>
      <c r="C133" s="405" t="s">
        <v>262</v>
      </c>
      <c r="D133" s="183" t="s">
        <v>280</v>
      </c>
      <c r="E133" s="109"/>
      <c r="F133" s="109">
        <f>VLOOKUP(H133,Feuil1!A$1:B$5,2,0)</f>
        <v>0.2</v>
      </c>
      <c r="G133" s="109">
        <f t="shared" si="195"/>
        <v>5</v>
      </c>
      <c r="H133" s="271" t="s">
        <v>168</v>
      </c>
      <c r="I133" s="185" t="s">
        <v>264</v>
      </c>
      <c r="J133" s="138">
        <v>28</v>
      </c>
      <c r="K133" s="138">
        <f>IF(J133&lt;&gt;"",MAX(K$1:K132)+1,"")</f>
        <v>109</v>
      </c>
      <c r="L133" s="281" t="s">
        <v>283</v>
      </c>
      <c r="M133" s="290">
        <v>3</v>
      </c>
      <c r="N133" s="283" t="s">
        <v>0</v>
      </c>
      <c r="O133" s="351"/>
      <c r="P133" s="333" t="str">
        <f t="shared" si="70"/>
        <v/>
      </c>
      <c r="Q133" s="281" t="s">
        <v>284</v>
      </c>
      <c r="R133" s="281" t="s">
        <v>72</v>
      </c>
      <c r="S133" s="139"/>
      <c r="U133" s="140">
        <f t="shared" si="196"/>
        <v>3</v>
      </c>
      <c r="V133" s="140">
        <f>IF(N133="OUI",1,IF(N133="NON",0,IF(N133="Non Mesuré","",0)))</f>
        <v>1</v>
      </c>
      <c r="W133" s="140">
        <f t="shared" si="197"/>
        <v>3</v>
      </c>
      <c r="X133" s="140"/>
      <c r="Y133" s="140">
        <f t="shared" si="198"/>
        <v>0</v>
      </c>
      <c r="Z133" s="140"/>
      <c r="AA133" s="140">
        <f t="shared" si="199"/>
        <v>3</v>
      </c>
      <c r="AB133" s="140"/>
      <c r="AC133" s="141"/>
      <c r="AD133" s="141"/>
      <c r="AE133" s="142" t="str">
        <f t="shared" si="189"/>
        <v/>
      </c>
      <c r="AF133" s="142"/>
      <c r="AG133" s="142" t="str">
        <f t="shared" si="190"/>
        <v/>
      </c>
      <c r="AH133" s="142"/>
      <c r="AI133" s="142" t="str">
        <f t="shared" si="191"/>
        <v/>
      </c>
      <c r="AJ133" s="143"/>
      <c r="AK133" s="144"/>
      <c r="AL133" s="142"/>
      <c r="AM133" s="142" t="str">
        <f t="shared" si="192"/>
        <v/>
      </c>
      <c r="AN133" s="142"/>
      <c r="AO133" s="142" t="str">
        <f t="shared" si="193"/>
        <v/>
      </c>
      <c r="AP133" s="142"/>
      <c r="AQ133" s="142" t="str">
        <f t="shared" si="194"/>
        <v/>
      </c>
      <c r="AR133" s="143"/>
      <c r="AS133" s="144"/>
      <c r="AT133" s="142"/>
      <c r="AU133" s="142" t="str">
        <f t="shared" si="200"/>
        <v/>
      </c>
      <c r="AV133" s="142"/>
      <c r="AW133" s="142" t="str">
        <f t="shared" si="201"/>
        <v/>
      </c>
      <c r="AX133" s="142"/>
      <c r="AY133" s="142" t="str">
        <f t="shared" si="202"/>
        <v/>
      </c>
      <c r="AZ133" s="143"/>
      <c r="BA133" s="144"/>
      <c r="BB133" s="142"/>
      <c r="BC133" s="142" t="str">
        <f t="shared" si="203"/>
        <v/>
      </c>
      <c r="BD133" s="142"/>
      <c r="BE133" s="142" t="str">
        <f t="shared" si="204"/>
        <v/>
      </c>
      <c r="BF133" s="142"/>
      <c r="BG133" s="142" t="str">
        <f t="shared" si="205"/>
        <v/>
      </c>
      <c r="BH133" s="143"/>
      <c r="BI133" s="144"/>
      <c r="BJ133" s="140"/>
      <c r="BK133" s="142">
        <f t="shared" si="206"/>
        <v>3</v>
      </c>
      <c r="BL133" s="142"/>
      <c r="BM133" s="142">
        <f t="shared" si="207"/>
        <v>0</v>
      </c>
      <c r="BN133" s="142"/>
      <c r="BO133" s="142">
        <f t="shared" si="208"/>
        <v>3</v>
      </c>
      <c r="BP133" s="143"/>
      <c r="BQ133" s="144"/>
      <c r="BR133" s="140"/>
      <c r="BS133" s="142" t="str">
        <f t="shared" si="168"/>
        <v/>
      </c>
      <c r="BT133" s="142"/>
      <c r="BU133" s="142" t="str">
        <f t="shared" si="169"/>
        <v/>
      </c>
      <c r="BV133" s="142"/>
      <c r="BW133" s="142" t="str">
        <f t="shared" si="170"/>
        <v/>
      </c>
      <c r="BX133" s="143"/>
      <c r="BY133" s="144"/>
      <c r="BZ133" s="145"/>
      <c r="CA133" s="142" t="str">
        <f t="shared" si="171"/>
        <v/>
      </c>
      <c r="CB133" s="142"/>
      <c r="CC133" s="142" t="str">
        <f t="shared" si="172"/>
        <v/>
      </c>
      <c r="CD133" s="142"/>
      <c r="CE133" s="142" t="str">
        <f t="shared" si="173"/>
        <v/>
      </c>
      <c r="CF133" s="143"/>
      <c r="CI133" s="142" t="str">
        <f t="shared" si="174"/>
        <v/>
      </c>
      <c r="CJ133" s="142"/>
      <c r="CK133" s="142" t="str">
        <f t="shared" si="186"/>
        <v/>
      </c>
      <c r="CL133" s="142"/>
      <c r="CM133" s="142" t="str">
        <f t="shared" si="187"/>
        <v/>
      </c>
      <c r="CN133" s="143"/>
      <c r="EF133" s="146" t="s">
        <v>63</v>
      </c>
      <c r="EG133" s="146" t="str">
        <f t="shared" si="188"/>
        <v>Impression générale sur les escaliers, les couloirs. Homogénéité dans le style de la décoration et de l'ameublement. 
Constat visuel
NR</v>
      </c>
    </row>
    <row r="134" spans="1:137" s="136" customFormat="1" ht="21" customHeight="1" x14ac:dyDescent="0.25">
      <c r="A134" s="136">
        <v>31</v>
      </c>
      <c r="B134" s="109" t="s">
        <v>58</v>
      </c>
      <c r="C134" s="405" t="s">
        <v>262</v>
      </c>
      <c r="D134" s="183" t="s">
        <v>280</v>
      </c>
      <c r="E134" s="109"/>
      <c r="F134" s="109">
        <f>VLOOKUP(H134,Feuil1!A$1:B$5,2,0)</f>
        <v>0.25</v>
      </c>
      <c r="G134" s="109">
        <f t="shared" si="195"/>
        <v>3</v>
      </c>
      <c r="H134" s="274" t="s">
        <v>174</v>
      </c>
      <c r="I134" s="185" t="s">
        <v>285</v>
      </c>
      <c r="J134" s="138">
        <v>31</v>
      </c>
      <c r="K134" s="138">
        <f>IF(J134&lt;&gt;"",MAX(K$1:K133)+1,"")</f>
        <v>110</v>
      </c>
      <c r="L134" s="281" t="s">
        <v>286</v>
      </c>
      <c r="M134" s="290">
        <v>3</v>
      </c>
      <c r="N134" s="283" t="s">
        <v>75</v>
      </c>
      <c r="O134" s="351"/>
      <c r="P134" s="333" t="str">
        <f t="shared" si="70"/>
        <v/>
      </c>
      <c r="Q134" s="281" t="s">
        <v>287</v>
      </c>
      <c r="R134" s="344" t="s">
        <v>72</v>
      </c>
      <c r="S134" s="139"/>
      <c r="U134" s="140">
        <f t="shared" si="196"/>
        <v>3</v>
      </c>
      <c r="V134" s="140">
        <f>IF(N134="Très Satisfaisant",1,IF(N134="Satisfaisant",0.75,IF(N134="Insatisfaisant",0.25,IF(N134="Très Insatisfaisant",0,IF(N134="Non Mesuré","",0)))))</f>
        <v>1</v>
      </c>
      <c r="W134" s="140">
        <f t="shared" si="197"/>
        <v>3</v>
      </c>
      <c r="X134" s="140"/>
      <c r="Y134" s="140">
        <f t="shared" si="198"/>
        <v>0</v>
      </c>
      <c r="Z134" s="140"/>
      <c r="AA134" s="140">
        <f t="shared" si="199"/>
        <v>3</v>
      </c>
      <c r="AB134" s="140"/>
      <c r="AC134" s="141"/>
      <c r="AD134" s="141"/>
      <c r="AE134" s="142" t="str">
        <f t="shared" si="189"/>
        <v/>
      </c>
      <c r="AF134" s="142"/>
      <c r="AG134" s="142" t="str">
        <f t="shared" si="190"/>
        <v/>
      </c>
      <c r="AH134" s="142"/>
      <c r="AI134" s="142" t="str">
        <f t="shared" si="191"/>
        <v/>
      </c>
      <c r="AJ134" s="143"/>
      <c r="AK134" s="144"/>
      <c r="AL134" s="142"/>
      <c r="AM134" s="142" t="str">
        <f t="shared" si="192"/>
        <v/>
      </c>
      <c r="AN134" s="142"/>
      <c r="AO134" s="142" t="str">
        <f t="shared" si="193"/>
        <v/>
      </c>
      <c r="AP134" s="142"/>
      <c r="AQ134" s="142" t="str">
        <f t="shared" si="194"/>
        <v/>
      </c>
      <c r="AR134" s="143"/>
      <c r="AS134" s="144"/>
      <c r="AT134" s="142"/>
      <c r="AU134" s="142">
        <f t="shared" si="200"/>
        <v>3</v>
      </c>
      <c r="AV134" s="142"/>
      <c r="AW134" s="142">
        <f t="shared" si="201"/>
        <v>0</v>
      </c>
      <c r="AX134" s="142"/>
      <c r="AY134" s="142">
        <f t="shared" si="202"/>
        <v>3</v>
      </c>
      <c r="AZ134" s="143"/>
      <c r="BA134" s="144"/>
      <c r="BB134" s="142"/>
      <c r="BC134" s="142" t="str">
        <f t="shared" si="203"/>
        <v/>
      </c>
      <c r="BD134" s="142"/>
      <c r="BE134" s="142" t="str">
        <f t="shared" si="204"/>
        <v/>
      </c>
      <c r="BF134" s="142"/>
      <c r="BG134" s="142" t="str">
        <f t="shared" si="205"/>
        <v/>
      </c>
      <c r="BH134" s="143"/>
      <c r="BI134" s="144"/>
      <c r="BJ134" s="140"/>
      <c r="BK134" s="142" t="str">
        <f t="shared" si="206"/>
        <v/>
      </c>
      <c r="BL134" s="142"/>
      <c r="BM134" s="142" t="str">
        <f t="shared" si="207"/>
        <v/>
      </c>
      <c r="BN134" s="142"/>
      <c r="BO134" s="142" t="str">
        <f t="shared" si="208"/>
        <v/>
      </c>
      <c r="BP134" s="143"/>
      <c r="BQ134" s="144"/>
      <c r="BR134" s="140"/>
      <c r="BS134" s="142">
        <f t="shared" si="168"/>
        <v>3</v>
      </c>
      <c r="BT134" s="142"/>
      <c r="BU134" s="142">
        <f t="shared" si="169"/>
        <v>0</v>
      </c>
      <c r="BV134" s="142"/>
      <c r="BW134" s="142">
        <f t="shared" si="170"/>
        <v>3</v>
      </c>
      <c r="BX134" s="143"/>
      <c r="BY134" s="144"/>
      <c r="BZ134" s="145"/>
      <c r="CA134" s="142" t="str">
        <f t="shared" si="171"/>
        <v/>
      </c>
      <c r="CB134" s="142"/>
      <c r="CC134" s="142" t="str">
        <f t="shared" si="172"/>
        <v/>
      </c>
      <c r="CD134" s="142"/>
      <c r="CE134" s="142" t="str">
        <f t="shared" si="173"/>
        <v/>
      </c>
      <c r="CF134" s="143"/>
      <c r="CI134" s="142" t="str">
        <f t="shared" si="174"/>
        <v/>
      </c>
      <c r="CJ134" s="142"/>
      <c r="CK134" s="142" t="str">
        <f t="shared" si="186"/>
        <v/>
      </c>
      <c r="CL134" s="142"/>
      <c r="CM134" s="142" t="str">
        <f t="shared" si="187"/>
        <v/>
      </c>
      <c r="CN134" s="143"/>
      <c r="EF134" s="146" t="s">
        <v>63</v>
      </c>
      <c r="EG134" s="146" t="str">
        <f t="shared" si="188"/>
        <v>Prise en compte des salons, des escaliers, des couloirs, etc.
Constat visuel
NR</v>
      </c>
    </row>
    <row r="135" spans="1:137" s="136" customFormat="1" ht="36" customHeight="1" x14ac:dyDescent="0.25">
      <c r="A135" s="136">
        <v>32</v>
      </c>
      <c r="B135" s="109" t="s">
        <v>68</v>
      </c>
      <c r="C135" s="405" t="s">
        <v>262</v>
      </c>
      <c r="D135" s="183" t="s">
        <v>280</v>
      </c>
      <c r="E135" s="109"/>
      <c r="F135" s="109">
        <f>VLOOKUP(H135,Feuil1!A$1:B$5,2,0)</f>
        <v>0.25</v>
      </c>
      <c r="G135" s="109">
        <f t="shared" si="195"/>
        <v>3</v>
      </c>
      <c r="H135" s="274" t="s">
        <v>174</v>
      </c>
      <c r="I135" s="185" t="s">
        <v>285</v>
      </c>
      <c r="J135" s="138">
        <v>31</v>
      </c>
      <c r="K135" s="138">
        <f>IF(J135&lt;&gt;"",MAX(K$1:K134)+1,"")</f>
        <v>111</v>
      </c>
      <c r="L135" s="281" t="s">
        <v>288</v>
      </c>
      <c r="M135" s="290">
        <v>3</v>
      </c>
      <c r="N135" s="283" t="s">
        <v>75</v>
      </c>
      <c r="O135" s="351"/>
      <c r="P135" s="333" t="str">
        <f t="shared" si="70"/>
        <v/>
      </c>
      <c r="Q135" s="281" t="s">
        <v>289</v>
      </c>
      <c r="R135" s="344" t="s">
        <v>72</v>
      </c>
      <c r="S135" s="139"/>
      <c r="U135" s="140">
        <f t="shared" si="196"/>
        <v>3</v>
      </c>
      <c r="V135" s="140">
        <f>IF(N135="Très Satisfaisant",1,IF(N135="Satisfaisant",0.75,IF(N135="Insatisfaisant",0.25,IF(N135="Très Insatisfaisant",0,IF(N135="Non Mesuré","",0)))))</f>
        <v>1</v>
      </c>
      <c r="W135" s="140">
        <f t="shared" si="197"/>
        <v>3</v>
      </c>
      <c r="X135" s="140"/>
      <c r="Y135" s="140">
        <f t="shared" si="198"/>
        <v>0</v>
      </c>
      <c r="Z135" s="140"/>
      <c r="AA135" s="140">
        <f t="shared" si="199"/>
        <v>3</v>
      </c>
      <c r="AB135" s="188"/>
      <c r="AC135" s="189"/>
      <c r="AD135" s="189"/>
      <c r="AE135" s="142" t="str">
        <f t="shared" si="189"/>
        <v/>
      </c>
      <c r="AF135" s="142"/>
      <c r="AG135" s="142" t="str">
        <f t="shared" si="190"/>
        <v/>
      </c>
      <c r="AH135" s="142"/>
      <c r="AI135" s="142" t="str">
        <f t="shared" si="191"/>
        <v/>
      </c>
      <c r="AJ135" s="143"/>
      <c r="AK135" s="144"/>
      <c r="AL135" s="142"/>
      <c r="AM135" s="142" t="str">
        <f t="shared" si="192"/>
        <v/>
      </c>
      <c r="AN135" s="142"/>
      <c r="AO135" s="142" t="str">
        <f t="shared" si="193"/>
        <v/>
      </c>
      <c r="AP135" s="142"/>
      <c r="AQ135" s="142" t="str">
        <f t="shared" si="194"/>
        <v/>
      </c>
      <c r="AR135" s="143"/>
      <c r="AS135" s="144"/>
      <c r="AT135" s="142"/>
      <c r="AU135" s="142">
        <f t="shared" si="200"/>
        <v>3</v>
      </c>
      <c r="AV135" s="142"/>
      <c r="AW135" s="142">
        <f t="shared" si="201"/>
        <v>0</v>
      </c>
      <c r="AX135" s="142"/>
      <c r="AY135" s="142">
        <f t="shared" si="202"/>
        <v>3</v>
      </c>
      <c r="AZ135" s="143"/>
      <c r="BA135" s="144"/>
      <c r="BB135" s="142"/>
      <c r="BC135" s="142" t="str">
        <f t="shared" si="203"/>
        <v/>
      </c>
      <c r="BD135" s="142"/>
      <c r="BE135" s="142" t="str">
        <f t="shared" si="204"/>
        <v/>
      </c>
      <c r="BF135" s="142"/>
      <c r="BG135" s="142" t="str">
        <f t="shared" si="205"/>
        <v/>
      </c>
      <c r="BH135" s="143"/>
      <c r="BI135" s="144"/>
      <c r="BJ135" s="140"/>
      <c r="BK135" s="142" t="str">
        <f t="shared" si="206"/>
        <v/>
      </c>
      <c r="BL135" s="142"/>
      <c r="BM135" s="142" t="str">
        <f t="shared" si="207"/>
        <v/>
      </c>
      <c r="BN135" s="142"/>
      <c r="BO135" s="142" t="str">
        <f t="shared" si="208"/>
        <v/>
      </c>
      <c r="BP135" s="143"/>
      <c r="BQ135" s="144"/>
      <c r="BR135" s="140"/>
      <c r="BS135" s="142" t="str">
        <f t="shared" si="168"/>
        <v/>
      </c>
      <c r="BT135" s="142"/>
      <c r="BU135" s="142" t="str">
        <f t="shared" si="169"/>
        <v/>
      </c>
      <c r="BV135" s="142"/>
      <c r="BW135" s="142" t="str">
        <f t="shared" si="170"/>
        <v/>
      </c>
      <c r="BX135" s="143"/>
      <c r="BY135" s="144"/>
      <c r="BZ135" s="145"/>
      <c r="CA135" s="142">
        <f t="shared" si="171"/>
        <v>3</v>
      </c>
      <c r="CB135" s="142"/>
      <c r="CC135" s="142">
        <f t="shared" si="172"/>
        <v>0</v>
      </c>
      <c r="CD135" s="142"/>
      <c r="CE135" s="142">
        <f t="shared" si="173"/>
        <v>3</v>
      </c>
      <c r="CF135" s="143"/>
      <c r="CI135" s="142" t="str">
        <f t="shared" si="174"/>
        <v/>
      </c>
      <c r="CJ135" s="142"/>
      <c r="CK135" s="142" t="str">
        <f t="shared" si="186"/>
        <v/>
      </c>
      <c r="CL135" s="142"/>
      <c r="CM135" s="142" t="str">
        <f t="shared" si="187"/>
        <v/>
      </c>
      <c r="CN135" s="143"/>
      <c r="EF135" s="146" t="s">
        <v>63</v>
      </c>
      <c r="EG135" s="146" t="str">
        <f t="shared" si="188"/>
        <v>Prise en compte des escaliers, des couloirs, etc.
Constat visuel
R</v>
      </c>
    </row>
    <row r="136" spans="1:137" s="136" customFormat="1" ht="65.25" customHeight="1" x14ac:dyDescent="0.25">
      <c r="A136" s="136">
        <v>31</v>
      </c>
      <c r="B136" s="109" t="s">
        <v>58</v>
      </c>
      <c r="C136" s="405" t="s">
        <v>262</v>
      </c>
      <c r="D136" s="183" t="s">
        <v>280</v>
      </c>
      <c r="E136" s="109"/>
      <c r="F136" s="109">
        <f>VLOOKUP(H136,Feuil1!A$1:B$5,2,0)</f>
        <v>0.25</v>
      </c>
      <c r="G136" s="109">
        <f t="shared" si="195"/>
        <v>3</v>
      </c>
      <c r="H136" s="274" t="s">
        <v>174</v>
      </c>
      <c r="I136" s="185" t="s">
        <v>285</v>
      </c>
      <c r="J136" s="138">
        <v>31</v>
      </c>
      <c r="K136" s="138">
        <f>IF(J136&lt;&gt;"",MAX(K$1:K135)+1,"")</f>
        <v>112</v>
      </c>
      <c r="L136" s="281" t="s">
        <v>290</v>
      </c>
      <c r="M136" s="290">
        <v>1</v>
      </c>
      <c r="N136" s="283" t="s">
        <v>0</v>
      </c>
      <c r="O136" s="351"/>
      <c r="P136" s="333" t="str">
        <f t="shared" ref="P136:P196" si="209">IF(ISERROR(SEARCH("Pas de NM possible",Q136)),"","oui")</f>
        <v/>
      </c>
      <c r="Q136" s="281" t="s">
        <v>291</v>
      </c>
      <c r="R136" s="344" t="s">
        <v>72</v>
      </c>
      <c r="S136" s="139"/>
      <c r="U136" s="140">
        <f t="shared" si="196"/>
        <v>1</v>
      </c>
      <c r="V136" s="140">
        <f>IF(N136="OUI",1,IF(N136="NON",0,IF(N136="Non Mesuré","",0)))</f>
        <v>1</v>
      </c>
      <c r="W136" s="140">
        <f t="shared" si="197"/>
        <v>1</v>
      </c>
      <c r="X136" s="140"/>
      <c r="Y136" s="140">
        <f t="shared" si="198"/>
        <v>0</v>
      </c>
      <c r="Z136" s="140"/>
      <c r="AA136" s="140">
        <f t="shared" si="199"/>
        <v>1</v>
      </c>
      <c r="AB136" s="140"/>
      <c r="AC136" s="141"/>
      <c r="AD136" s="141"/>
      <c r="AE136" s="142" t="str">
        <f t="shared" si="189"/>
        <v/>
      </c>
      <c r="AF136" s="142"/>
      <c r="AG136" s="142" t="str">
        <f t="shared" si="190"/>
        <v/>
      </c>
      <c r="AH136" s="142"/>
      <c r="AI136" s="142" t="str">
        <f t="shared" si="191"/>
        <v/>
      </c>
      <c r="AJ136" s="143"/>
      <c r="AK136" s="144"/>
      <c r="AL136" s="142"/>
      <c r="AM136" s="142" t="str">
        <f t="shared" si="192"/>
        <v/>
      </c>
      <c r="AN136" s="142"/>
      <c r="AO136" s="142" t="str">
        <f t="shared" si="193"/>
        <v/>
      </c>
      <c r="AP136" s="142"/>
      <c r="AQ136" s="142" t="str">
        <f t="shared" si="194"/>
        <v/>
      </c>
      <c r="AR136" s="143"/>
      <c r="AS136" s="144"/>
      <c r="AT136" s="142"/>
      <c r="AU136" s="142">
        <f t="shared" si="200"/>
        <v>1</v>
      </c>
      <c r="AV136" s="142"/>
      <c r="AW136" s="142">
        <f t="shared" si="201"/>
        <v>0</v>
      </c>
      <c r="AX136" s="142"/>
      <c r="AY136" s="142">
        <f t="shared" si="202"/>
        <v>1</v>
      </c>
      <c r="AZ136" s="143"/>
      <c r="BA136" s="144"/>
      <c r="BB136" s="142"/>
      <c r="BC136" s="142" t="str">
        <f t="shared" si="203"/>
        <v/>
      </c>
      <c r="BD136" s="142"/>
      <c r="BE136" s="142" t="str">
        <f t="shared" si="204"/>
        <v/>
      </c>
      <c r="BF136" s="142"/>
      <c r="BG136" s="142" t="str">
        <f t="shared" si="205"/>
        <v/>
      </c>
      <c r="BH136" s="143"/>
      <c r="BI136" s="144"/>
      <c r="BJ136" s="140"/>
      <c r="BK136" s="142" t="str">
        <f t="shared" si="206"/>
        <v/>
      </c>
      <c r="BL136" s="142"/>
      <c r="BM136" s="142" t="str">
        <f t="shared" si="207"/>
        <v/>
      </c>
      <c r="BN136" s="142"/>
      <c r="BO136" s="142" t="str">
        <f t="shared" si="208"/>
        <v/>
      </c>
      <c r="BP136" s="143"/>
      <c r="BQ136" s="144"/>
      <c r="BR136" s="140"/>
      <c r="BS136" s="142">
        <f t="shared" si="168"/>
        <v>1</v>
      </c>
      <c r="BT136" s="142"/>
      <c r="BU136" s="142">
        <f t="shared" si="169"/>
        <v>0</v>
      </c>
      <c r="BV136" s="142"/>
      <c r="BW136" s="142">
        <f t="shared" si="170"/>
        <v>1</v>
      </c>
      <c r="BX136" s="143"/>
      <c r="BY136" s="144"/>
      <c r="BZ136" s="145"/>
      <c r="CA136" s="142" t="str">
        <f t="shared" si="171"/>
        <v/>
      </c>
      <c r="CB136" s="142"/>
      <c r="CC136" s="142" t="str">
        <f t="shared" si="172"/>
        <v/>
      </c>
      <c r="CD136" s="142"/>
      <c r="CE136" s="142" t="str">
        <f t="shared" si="173"/>
        <v/>
      </c>
      <c r="CF136" s="143"/>
      <c r="CI136" s="142" t="str">
        <f t="shared" si="174"/>
        <v/>
      </c>
      <c r="CJ136" s="142"/>
      <c r="CK136" s="142" t="str">
        <f t="shared" si="186"/>
        <v/>
      </c>
      <c r="CL136" s="142"/>
      <c r="CM136" s="142" t="str">
        <f t="shared" si="187"/>
        <v/>
      </c>
      <c r="CN136" s="143"/>
      <c r="EF136" s="146" t="s">
        <v>63</v>
      </c>
      <c r="EG136" s="146" t="str">
        <f t="shared" si="188"/>
        <v>Absence de plateaux de petit-déjeuner non descendus, accès aux ascenseurs dégagé, absence de livraisons dans les circulations empruntées par la clientèle. L'auditeur tient compte des horaires de ménage dans son évaluation.
Constat visuel
NR</v>
      </c>
    </row>
    <row r="137" spans="1:137" s="136" customFormat="1" ht="20.25" customHeight="1" x14ac:dyDescent="0.25">
      <c r="A137" s="136">
        <v>32</v>
      </c>
      <c r="B137" s="109" t="s">
        <v>68</v>
      </c>
      <c r="C137" s="405" t="s">
        <v>262</v>
      </c>
      <c r="D137" s="183" t="s">
        <v>280</v>
      </c>
      <c r="E137" s="109"/>
      <c r="F137" s="109">
        <f>VLOOKUP(H137,Feuil1!A$1:B$5,2,0)</f>
        <v>0.25</v>
      </c>
      <c r="G137" s="109">
        <f t="shared" si="195"/>
        <v>3</v>
      </c>
      <c r="H137" s="274" t="s">
        <v>174</v>
      </c>
      <c r="I137" s="185" t="s">
        <v>285</v>
      </c>
      <c r="J137" s="138">
        <v>31</v>
      </c>
      <c r="K137" s="138">
        <f>IF(J137&lt;&gt;"",MAX(K$1:K136)+1,"")</f>
        <v>113</v>
      </c>
      <c r="L137" s="281" t="s">
        <v>292</v>
      </c>
      <c r="M137" s="290">
        <v>3</v>
      </c>
      <c r="N137" s="283" t="s">
        <v>75</v>
      </c>
      <c r="O137" s="351"/>
      <c r="P137" s="333" t="str">
        <f t="shared" si="209"/>
        <v/>
      </c>
      <c r="Q137" s="281" t="s">
        <v>293</v>
      </c>
      <c r="R137" s="344" t="s">
        <v>72</v>
      </c>
      <c r="S137" s="139"/>
      <c r="U137" s="140">
        <f t="shared" si="196"/>
        <v>3</v>
      </c>
      <c r="V137" s="140">
        <f>IF(N137="Très Satisfaisant",1,IF(N137="Satisfaisant",0.75,IF(N137="Insatisfaisant",0.25,IF(N137="Très Insatisfaisant",0,IF(N137="Non Mesuré","",0)))))</f>
        <v>1</v>
      </c>
      <c r="W137" s="140">
        <f t="shared" si="197"/>
        <v>3</v>
      </c>
      <c r="X137" s="140"/>
      <c r="Y137" s="140">
        <f t="shared" si="198"/>
        <v>0</v>
      </c>
      <c r="Z137" s="140"/>
      <c r="AA137" s="140">
        <f t="shared" si="199"/>
        <v>3</v>
      </c>
      <c r="AB137" s="140"/>
      <c r="AC137" s="141"/>
      <c r="AD137" s="141"/>
      <c r="AE137" s="142" t="str">
        <f t="shared" si="189"/>
        <v/>
      </c>
      <c r="AF137" s="142"/>
      <c r="AG137" s="142" t="str">
        <f t="shared" si="190"/>
        <v/>
      </c>
      <c r="AH137" s="142"/>
      <c r="AI137" s="142" t="str">
        <f t="shared" si="191"/>
        <v/>
      </c>
      <c r="AJ137" s="143"/>
      <c r="AK137" s="144"/>
      <c r="AL137" s="142"/>
      <c r="AM137" s="142" t="str">
        <f t="shared" si="192"/>
        <v/>
      </c>
      <c r="AN137" s="142"/>
      <c r="AO137" s="142" t="str">
        <f t="shared" si="193"/>
        <v/>
      </c>
      <c r="AP137" s="142"/>
      <c r="AQ137" s="142" t="str">
        <f t="shared" si="194"/>
        <v/>
      </c>
      <c r="AR137" s="143"/>
      <c r="AS137" s="144"/>
      <c r="AT137" s="142"/>
      <c r="AU137" s="142">
        <f t="shared" si="200"/>
        <v>3</v>
      </c>
      <c r="AV137" s="142"/>
      <c r="AW137" s="142">
        <f t="shared" si="201"/>
        <v>0</v>
      </c>
      <c r="AX137" s="142"/>
      <c r="AY137" s="142">
        <f t="shared" si="202"/>
        <v>3</v>
      </c>
      <c r="AZ137" s="143"/>
      <c r="BA137" s="144"/>
      <c r="BB137" s="142"/>
      <c r="BC137" s="142" t="str">
        <f t="shared" si="203"/>
        <v/>
      </c>
      <c r="BD137" s="142"/>
      <c r="BE137" s="142" t="str">
        <f t="shared" si="204"/>
        <v/>
      </c>
      <c r="BF137" s="142"/>
      <c r="BG137" s="142" t="str">
        <f t="shared" si="205"/>
        <v/>
      </c>
      <c r="BH137" s="143"/>
      <c r="BI137" s="144"/>
      <c r="BJ137" s="140"/>
      <c r="BK137" s="142" t="str">
        <f t="shared" si="206"/>
        <v/>
      </c>
      <c r="BL137" s="142"/>
      <c r="BM137" s="142" t="str">
        <f t="shared" si="207"/>
        <v/>
      </c>
      <c r="BN137" s="142"/>
      <c r="BO137" s="142" t="str">
        <f t="shared" si="208"/>
        <v/>
      </c>
      <c r="BP137" s="143"/>
      <c r="BQ137" s="144"/>
      <c r="BR137" s="140"/>
      <c r="BS137" s="142" t="str">
        <f t="shared" si="168"/>
        <v/>
      </c>
      <c r="BT137" s="142"/>
      <c r="BU137" s="142" t="str">
        <f t="shared" si="169"/>
        <v/>
      </c>
      <c r="BV137" s="142"/>
      <c r="BW137" s="142" t="str">
        <f t="shared" si="170"/>
        <v/>
      </c>
      <c r="BX137" s="143"/>
      <c r="BY137" s="144"/>
      <c r="BZ137" s="145"/>
      <c r="CA137" s="142">
        <f t="shared" si="171"/>
        <v>3</v>
      </c>
      <c r="CB137" s="142"/>
      <c r="CC137" s="142">
        <f t="shared" si="172"/>
        <v>0</v>
      </c>
      <c r="CD137" s="142"/>
      <c r="CE137" s="142">
        <f t="shared" si="173"/>
        <v>3</v>
      </c>
      <c r="CF137" s="143"/>
      <c r="CI137" s="142" t="str">
        <f t="shared" si="174"/>
        <v/>
      </c>
      <c r="CJ137" s="142"/>
      <c r="CK137" s="142" t="str">
        <f t="shared" si="186"/>
        <v/>
      </c>
      <c r="CL137" s="142"/>
      <c r="CM137" s="142" t="str">
        <f t="shared" si="187"/>
        <v/>
      </c>
      <c r="CN137" s="143"/>
      <c r="EF137" s="146" t="s">
        <v>63</v>
      </c>
      <c r="EG137" s="146" t="str">
        <f t="shared" si="188"/>
        <v>NM si pas d'ascenseur.
Constat visuel
R</v>
      </c>
    </row>
    <row r="138" spans="1:137" s="136" customFormat="1" ht="20.25" customHeight="1" x14ac:dyDescent="0.25">
      <c r="A138" s="136">
        <v>31</v>
      </c>
      <c r="B138" s="109" t="s">
        <v>58</v>
      </c>
      <c r="C138" s="405" t="s">
        <v>262</v>
      </c>
      <c r="D138" s="183" t="s">
        <v>280</v>
      </c>
      <c r="E138" s="109"/>
      <c r="F138" s="109">
        <f>VLOOKUP(H138,Feuil1!A$1:B$5,2,0)</f>
        <v>0.25</v>
      </c>
      <c r="G138" s="109">
        <f t="shared" si="195"/>
        <v>3</v>
      </c>
      <c r="H138" s="274" t="s">
        <v>174</v>
      </c>
      <c r="I138" s="185" t="s">
        <v>285</v>
      </c>
      <c r="J138" s="138">
        <v>31</v>
      </c>
      <c r="K138" s="138">
        <f>IF(J138&lt;&gt;"",MAX(K$1:K137)+1,"")</f>
        <v>114</v>
      </c>
      <c r="L138" s="334" t="s">
        <v>294</v>
      </c>
      <c r="M138" s="335">
        <v>3</v>
      </c>
      <c r="N138" s="336" t="s">
        <v>75</v>
      </c>
      <c r="O138" s="352"/>
      <c r="P138" s="337" t="str">
        <f t="shared" si="209"/>
        <v/>
      </c>
      <c r="Q138" s="334" t="s">
        <v>293</v>
      </c>
      <c r="R138" s="345" t="s">
        <v>72</v>
      </c>
      <c r="S138" s="139"/>
      <c r="U138" s="140">
        <f t="shared" si="196"/>
        <v>3</v>
      </c>
      <c r="V138" s="140">
        <f>IF(N138="Très Satisfaisant",1,IF(N138="Satisfaisant",0.75,IF(N138="Insatisfaisant",0.25,IF(N138="Très Insatisfaisant",0,IF(N138="Non Mesuré","",0)))))</f>
        <v>1</v>
      </c>
      <c r="W138" s="140">
        <f t="shared" si="197"/>
        <v>3</v>
      </c>
      <c r="X138" s="140"/>
      <c r="Y138" s="140">
        <f t="shared" si="198"/>
        <v>0</v>
      </c>
      <c r="Z138" s="140"/>
      <c r="AA138" s="140">
        <f t="shared" si="199"/>
        <v>3</v>
      </c>
      <c r="AB138" s="140"/>
      <c r="AC138" s="141"/>
      <c r="AD138" s="141"/>
      <c r="AE138" s="142" t="str">
        <f t="shared" si="189"/>
        <v/>
      </c>
      <c r="AF138" s="142"/>
      <c r="AG138" s="142" t="str">
        <f t="shared" si="190"/>
        <v/>
      </c>
      <c r="AH138" s="142"/>
      <c r="AI138" s="142" t="str">
        <f t="shared" si="191"/>
        <v/>
      </c>
      <c r="AJ138" s="143"/>
      <c r="AK138" s="144"/>
      <c r="AL138" s="142"/>
      <c r="AM138" s="142" t="str">
        <f t="shared" si="192"/>
        <v/>
      </c>
      <c r="AN138" s="142"/>
      <c r="AO138" s="142" t="str">
        <f t="shared" si="193"/>
        <v/>
      </c>
      <c r="AP138" s="142"/>
      <c r="AQ138" s="142" t="str">
        <f t="shared" si="194"/>
        <v/>
      </c>
      <c r="AR138" s="143"/>
      <c r="AS138" s="144"/>
      <c r="AT138" s="142"/>
      <c r="AU138" s="142">
        <f t="shared" si="200"/>
        <v>3</v>
      </c>
      <c r="AV138" s="142"/>
      <c r="AW138" s="142">
        <f t="shared" si="201"/>
        <v>0</v>
      </c>
      <c r="AX138" s="142"/>
      <c r="AY138" s="142">
        <f t="shared" si="202"/>
        <v>3</v>
      </c>
      <c r="AZ138" s="143"/>
      <c r="BA138" s="144"/>
      <c r="BB138" s="142"/>
      <c r="BC138" s="142" t="str">
        <f t="shared" si="203"/>
        <v/>
      </c>
      <c r="BD138" s="142"/>
      <c r="BE138" s="142" t="str">
        <f t="shared" si="204"/>
        <v/>
      </c>
      <c r="BF138" s="142"/>
      <c r="BG138" s="142" t="str">
        <f t="shared" si="205"/>
        <v/>
      </c>
      <c r="BH138" s="143"/>
      <c r="BI138" s="144"/>
      <c r="BJ138" s="140"/>
      <c r="BK138" s="142" t="str">
        <f t="shared" si="206"/>
        <v/>
      </c>
      <c r="BL138" s="142"/>
      <c r="BM138" s="142" t="str">
        <f t="shared" si="207"/>
        <v/>
      </c>
      <c r="BN138" s="142"/>
      <c r="BO138" s="142" t="str">
        <f t="shared" si="208"/>
        <v/>
      </c>
      <c r="BP138" s="143"/>
      <c r="BQ138" s="144"/>
      <c r="BR138" s="140"/>
      <c r="BS138" s="142">
        <f t="shared" si="168"/>
        <v>3</v>
      </c>
      <c r="BT138" s="142"/>
      <c r="BU138" s="142">
        <f t="shared" si="169"/>
        <v>0</v>
      </c>
      <c r="BV138" s="142"/>
      <c r="BW138" s="142">
        <f t="shared" si="170"/>
        <v>3</v>
      </c>
      <c r="BX138" s="143"/>
      <c r="BY138" s="144"/>
      <c r="BZ138" s="145"/>
      <c r="CA138" s="142" t="str">
        <f t="shared" si="171"/>
        <v/>
      </c>
      <c r="CB138" s="142"/>
      <c r="CC138" s="142" t="str">
        <f t="shared" si="172"/>
        <v/>
      </c>
      <c r="CD138" s="142"/>
      <c r="CE138" s="142" t="str">
        <f t="shared" si="173"/>
        <v/>
      </c>
      <c r="CF138" s="143"/>
      <c r="CI138" s="142" t="str">
        <f t="shared" si="174"/>
        <v/>
      </c>
      <c r="CJ138" s="142"/>
      <c r="CK138" s="142" t="str">
        <f t="shared" si="186"/>
        <v/>
      </c>
      <c r="CL138" s="142"/>
      <c r="CM138" s="142" t="str">
        <f t="shared" si="187"/>
        <v/>
      </c>
      <c r="CN138" s="143"/>
      <c r="EF138" s="146" t="s">
        <v>63</v>
      </c>
      <c r="EG138" s="146" t="str">
        <f t="shared" si="188"/>
        <v>NM si pas d'ascenseur.
Constat visuel
NR</v>
      </c>
    </row>
    <row r="139" spans="1:137" s="157" customFormat="1" ht="18" customHeight="1" x14ac:dyDescent="0.25">
      <c r="B139" s="107"/>
      <c r="C139" s="405" t="s">
        <v>262</v>
      </c>
      <c r="D139" s="107"/>
      <c r="E139" s="107"/>
      <c r="F139" s="109" t="e">
        <f>VLOOKUP(H139,Feuil1!A$1:B$5,2,0)</f>
        <v>#N/A</v>
      </c>
      <c r="G139" s="107"/>
      <c r="H139" s="276"/>
      <c r="I139" s="182"/>
      <c r="J139" s="149"/>
      <c r="K139" s="131" t="str">
        <f>IF(J139&lt;&gt;"",MAX(K$1:K138)+1,"")</f>
        <v/>
      </c>
      <c r="L139" s="183" t="s">
        <v>295</v>
      </c>
      <c r="M139" s="132"/>
      <c r="N139" s="267"/>
      <c r="O139" s="440"/>
      <c r="P139" s="325" t="str">
        <f t="shared" si="209"/>
        <v/>
      </c>
      <c r="Q139" s="184"/>
      <c r="R139" s="184"/>
      <c r="S139" s="184"/>
      <c r="U139" s="150"/>
      <c r="V139" s="150"/>
      <c r="W139" s="150"/>
      <c r="X139" s="150"/>
      <c r="Y139" s="150"/>
      <c r="Z139" s="150"/>
      <c r="AA139" s="150"/>
      <c r="AB139" s="150"/>
      <c r="AC139" s="176"/>
      <c r="AD139" s="166"/>
      <c r="AE139" s="142" t="str">
        <f t="shared" si="189"/>
        <v/>
      </c>
      <c r="AF139" s="142"/>
      <c r="AG139" s="142" t="str">
        <f t="shared" si="190"/>
        <v/>
      </c>
      <c r="AH139" s="142"/>
      <c r="AI139" s="142" t="str">
        <f t="shared" si="191"/>
        <v/>
      </c>
      <c r="AJ139" s="143"/>
      <c r="AK139" s="155"/>
      <c r="AL139" s="153"/>
      <c r="AM139" s="142" t="str">
        <f t="shared" si="192"/>
        <v/>
      </c>
      <c r="AN139" s="142"/>
      <c r="AO139" s="142" t="str">
        <f t="shared" si="193"/>
        <v/>
      </c>
      <c r="AP139" s="142"/>
      <c r="AQ139" s="142" t="str">
        <f t="shared" si="194"/>
        <v/>
      </c>
      <c r="AR139" s="143"/>
      <c r="AS139" s="155"/>
      <c r="AT139" s="153"/>
      <c r="AU139" s="142" t="str">
        <f t="shared" si="200"/>
        <v/>
      </c>
      <c r="AV139" s="142"/>
      <c r="AW139" s="142" t="str">
        <f t="shared" si="201"/>
        <v/>
      </c>
      <c r="AX139" s="142"/>
      <c r="AY139" s="142" t="str">
        <f t="shared" si="202"/>
        <v/>
      </c>
      <c r="AZ139" s="143"/>
      <c r="BA139" s="155"/>
      <c r="BB139" s="153"/>
      <c r="BC139" s="153"/>
      <c r="BD139" s="153"/>
      <c r="BE139" s="153"/>
      <c r="BF139" s="153"/>
      <c r="BG139" s="153"/>
      <c r="BH139" s="154"/>
      <c r="BI139" s="155"/>
      <c r="BJ139" s="150"/>
      <c r="BK139" s="153"/>
      <c r="BL139" s="153"/>
      <c r="BM139" s="153"/>
      <c r="BN139" s="153"/>
      <c r="BO139" s="153"/>
      <c r="BP139" s="154"/>
      <c r="BQ139" s="155"/>
      <c r="BR139" s="150"/>
      <c r="BS139" s="153" t="str">
        <f t="shared" si="168"/>
        <v/>
      </c>
      <c r="BT139" s="153"/>
      <c r="BU139" s="153" t="str">
        <f t="shared" si="169"/>
        <v/>
      </c>
      <c r="BV139" s="153"/>
      <c r="BW139" s="153" t="str">
        <f t="shared" si="170"/>
        <v/>
      </c>
      <c r="BX139" s="154"/>
      <c r="BY139" s="155"/>
      <c r="BZ139" s="156"/>
      <c r="CA139" s="153" t="str">
        <f t="shared" si="171"/>
        <v/>
      </c>
      <c r="CB139" s="153"/>
      <c r="CC139" s="153" t="str">
        <f t="shared" si="172"/>
        <v/>
      </c>
      <c r="CD139" s="153"/>
      <c r="CE139" s="153" t="str">
        <f t="shared" si="173"/>
        <v/>
      </c>
      <c r="CF139" s="154"/>
      <c r="CI139" s="153" t="str">
        <f t="shared" si="174"/>
        <v/>
      </c>
      <c r="CJ139" s="153"/>
      <c r="CK139" s="153" t="str">
        <f t="shared" si="186"/>
        <v/>
      </c>
      <c r="CL139" s="153"/>
      <c r="CM139" s="153" t="str">
        <f t="shared" si="187"/>
        <v/>
      </c>
      <c r="CN139" s="154"/>
      <c r="EF139" s="146" t="s">
        <v>63</v>
      </c>
      <c r="EG139" s="146" t="str">
        <f t="shared" si="188"/>
        <v xml:space="preserve">
</v>
      </c>
    </row>
    <row r="140" spans="1:137" s="136" customFormat="1" ht="43.5" customHeight="1" x14ac:dyDescent="0.25">
      <c r="A140" s="136">
        <v>33</v>
      </c>
      <c r="B140" s="109" t="s">
        <v>58</v>
      </c>
      <c r="C140" s="405" t="s">
        <v>262</v>
      </c>
      <c r="D140" s="183" t="s">
        <v>295</v>
      </c>
      <c r="E140" s="109"/>
      <c r="F140" s="109">
        <f>VLOOKUP(H140,Feuil1!A$1:B$5,2,0)</f>
        <v>0.25</v>
      </c>
      <c r="G140" s="109">
        <f>IF(H140="Information et Communication",1,IF(H140="Savoir-faire Savoir-être",2,IF(H140="Confort et hygiène",3,IF(H140="Qualité de la prestation",5,IF(H140="Développement Durable",4)))))</f>
        <v>3</v>
      </c>
      <c r="H140" s="274" t="s">
        <v>174</v>
      </c>
      <c r="I140" s="180" t="s">
        <v>296</v>
      </c>
      <c r="J140" s="138">
        <v>33</v>
      </c>
      <c r="K140" s="138">
        <f>IF(J140&lt;&gt;"",MAX(K$1:K139)+1,"")</f>
        <v>115</v>
      </c>
      <c r="L140" s="329" t="s">
        <v>297</v>
      </c>
      <c r="M140" s="330">
        <v>1</v>
      </c>
      <c r="N140" s="331" t="s">
        <v>0</v>
      </c>
      <c r="O140" s="439"/>
      <c r="P140" s="332" t="str">
        <f t="shared" si="209"/>
        <v/>
      </c>
      <c r="Q140" s="329" t="s">
        <v>919</v>
      </c>
      <c r="R140" s="343" t="s">
        <v>72</v>
      </c>
      <c r="S140" s="139"/>
      <c r="U140" s="140">
        <f>M140</f>
        <v>1</v>
      </c>
      <c r="V140" s="140">
        <f>IF(N140="OUI",1,IF(N140="NON",0,IF(N140="Non Mesuré","",0)))</f>
        <v>1</v>
      </c>
      <c r="W140" s="140">
        <f>IF(N140&lt;&gt;"Non Mesuré",U140*V140,"")</f>
        <v>1</v>
      </c>
      <c r="X140" s="140"/>
      <c r="Y140" s="140">
        <f>IF(N140="Non Mesuré",U140,0)</f>
        <v>0</v>
      </c>
      <c r="Z140" s="140"/>
      <c r="AA140" s="140">
        <f>U140-Y140</f>
        <v>1</v>
      </c>
      <c r="AB140" s="115"/>
      <c r="AC140" s="181"/>
      <c r="AD140" s="181"/>
      <c r="AE140" s="142" t="str">
        <f t="shared" si="189"/>
        <v/>
      </c>
      <c r="AF140" s="142"/>
      <c r="AG140" s="142" t="str">
        <f t="shared" si="190"/>
        <v/>
      </c>
      <c r="AH140" s="142"/>
      <c r="AI140" s="142" t="str">
        <f t="shared" si="191"/>
        <v/>
      </c>
      <c r="AJ140" s="143"/>
      <c r="AK140" s="144"/>
      <c r="AL140" s="142"/>
      <c r="AM140" s="142" t="str">
        <f t="shared" si="192"/>
        <v/>
      </c>
      <c r="AN140" s="142"/>
      <c r="AO140" s="142" t="str">
        <f t="shared" si="193"/>
        <v/>
      </c>
      <c r="AP140" s="142"/>
      <c r="AQ140" s="142" t="str">
        <f t="shared" si="194"/>
        <v/>
      </c>
      <c r="AR140" s="143"/>
      <c r="AS140" s="144"/>
      <c r="AT140" s="142"/>
      <c r="AU140" s="142">
        <f t="shared" si="200"/>
        <v>1</v>
      </c>
      <c r="AV140" s="142"/>
      <c r="AW140" s="142">
        <f t="shared" si="201"/>
        <v>0</v>
      </c>
      <c r="AX140" s="142"/>
      <c r="AY140" s="142">
        <f t="shared" si="202"/>
        <v>1</v>
      </c>
      <c r="AZ140" s="143"/>
      <c r="BA140" s="144"/>
      <c r="BB140" s="142"/>
      <c r="BC140" s="142" t="str">
        <f>IF(G140=4,W140,"")</f>
        <v/>
      </c>
      <c r="BD140" s="142"/>
      <c r="BE140" s="142" t="str">
        <f>IF(G140=4,Y140,"")</f>
        <v/>
      </c>
      <c r="BF140" s="142"/>
      <c r="BG140" s="142" t="str">
        <f>IF(G140=4,AA140,"")</f>
        <v/>
      </c>
      <c r="BH140" s="143"/>
      <c r="BI140" s="144"/>
      <c r="BJ140" s="140"/>
      <c r="BK140" s="142" t="str">
        <f>IF(G140=5,W140,"")</f>
        <v/>
      </c>
      <c r="BL140" s="142"/>
      <c r="BM140" s="142" t="str">
        <f>IF(G140=5,Y140,"")</f>
        <v/>
      </c>
      <c r="BN140" s="142"/>
      <c r="BO140" s="142" t="str">
        <f>IF(G140=5,AA140,"")</f>
        <v/>
      </c>
      <c r="BP140" s="143"/>
      <c r="BQ140" s="144"/>
      <c r="BR140" s="140"/>
      <c r="BS140" s="142" t="str">
        <f t="shared" si="168"/>
        <v/>
      </c>
      <c r="BT140" s="142"/>
      <c r="BU140" s="142" t="str">
        <f t="shared" si="169"/>
        <v/>
      </c>
      <c r="BV140" s="142"/>
      <c r="BW140" s="142" t="str">
        <f t="shared" si="170"/>
        <v/>
      </c>
      <c r="BX140" s="143"/>
      <c r="BY140" s="144"/>
      <c r="BZ140" s="145"/>
      <c r="CA140" s="142" t="str">
        <f t="shared" si="171"/>
        <v/>
      </c>
      <c r="CB140" s="142"/>
      <c r="CC140" s="142" t="str">
        <f t="shared" si="172"/>
        <v/>
      </c>
      <c r="CD140" s="142"/>
      <c r="CE140" s="142" t="str">
        <f t="shared" si="173"/>
        <v/>
      </c>
      <c r="CF140" s="143"/>
      <c r="CI140" s="142">
        <f t="shared" si="174"/>
        <v>1</v>
      </c>
      <c r="CJ140" s="142"/>
      <c r="CK140" s="142">
        <f t="shared" si="186"/>
        <v>0</v>
      </c>
      <c r="CL140" s="142"/>
      <c r="CM140" s="142">
        <f t="shared" si="187"/>
        <v>1</v>
      </c>
      <c r="CN140" s="143"/>
      <c r="EF140" s="146" t="s">
        <v>63</v>
      </c>
      <c r="EG140" s="146" t="str">
        <f t="shared" si="188"/>
        <v>A minima, présence d'une table basse et deux fauteuils. La température doit être agréable et l'éclairage adapté. Absence d'odeurs désagréables.
Constat visuel
NR</v>
      </c>
    </row>
    <row r="141" spans="1:137" s="136" customFormat="1" ht="20.25" customHeight="1" x14ac:dyDescent="0.25">
      <c r="A141" s="136">
        <v>33</v>
      </c>
      <c r="B141" s="109" t="s">
        <v>58</v>
      </c>
      <c r="C141" s="405" t="s">
        <v>262</v>
      </c>
      <c r="D141" s="183" t="s">
        <v>295</v>
      </c>
      <c r="E141" s="109" t="s">
        <v>73</v>
      </c>
      <c r="F141" s="109">
        <f>VLOOKUP(H141,Feuil1!A$1:B$5,2,0)</f>
        <v>0.25</v>
      </c>
      <c r="G141" s="109">
        <f>IF(H141="Information et Communication",1,IF(H141="Savoir-faire Savoir-être",2,IF(H141="Confort et hygiène",3,IF(H141="Qualité de la prestation",5,IF(H141="Développement Durable",4)))))</f>
        <v>3</v>
      </c>
      <c r="H141" s="274" t="s">
        <v>174</v>
      </c>
      <c r="I141" s="180" t="s">
        <v>296</v>
      </c>
      <c r="J141" s="138">
        <v>33</v>
      </c>
      <c r="K141" s="138">
        <f>IF(J141&lt;&gt;"",MAX(K$1:K140)+1,"")</f>
        <v>116</v>
      </c>
      <c r="L141" s="281" t="s">
        <v>298</v>
      </c>
      <c r="M141" s="290">
        <v>1</v>
      </c>
      <c r="N141" s="283" t="s">
        <v>0</v>
      </c>
      <c r="O141" s="351"/>
      <c r="P141" s="333" t="str">
        <f t="shared" si="209"/>
        <v/>
      </c>
      <c r="Q141" s="281" t="s">
        <v>299</v>
      </c>
      <c r="R141" s="344" t="s">
        <v>72</v>
      </c>
      <c r="S141" s="139"/>
      <c r="U141" s="140">
        <f>M141</f>
        <v>1</v>
      </c>
      <c r="V141" s="140">
        <f>IF(N141="OUI",1,IF(N141="NON",0,IF(N141="Non Mesuré","",0)))</f>
        <v>1</v>
      </c>
      <c r="W141" s="140">
        <f>IF(N141&lt;&gt;"Non Mesuré",U141*V141,"")</f>
        <v>1</v>
      </c>
      <c r="X141" s="140"/>
      <c r="Y141" s="140">
        <f>IF(N141="Non Mesuré",U141,0)</f>
        <v>0</v>
      </c>
      <c r="Z141" s="140"/>
      <c r="AA141" s="140">
        <f>U141-Y141</f>
        <v>1</v>
      </c>
      <c r="AB141" s="115"/>
      <c r="AC141" s="181"/>
      <c r="AD141" s="181"/>
      <c r="AE141" s="142" t="str">
        <f t="shared" si="189"/>
        <v/>
      </c>
      <c r="AF141" s="142"/>
      <c r="AG141" s="142" t="str">
        <f t="shared" si="190"/>
        <v/>
      </c>
      <c r="AH141" s="142"/>
      <c r="AI141" s="142" t="str">
        <f t="shared" si="191"/>
        <v/>
      </c>
      <c r="AJ141" s="143"/>
      <c r="AK141" s="144"/>
      <c r="AL141" s="142"/>
      <c r="AM141" s="142" t="str">
        <f t="shared" si="192"/>
        <v/>
      </c>
      <c r="AN141" s="142"/>
      <c r="AO141" s="142" t="str">
        <f t="shared" si="193"/>
        <v/>
      </c>
      <c r="AP141" s="142"/>
      <c r="AQ141" s="142" t="str">
        <f t="shared" si="194"/>
        <v/>
      </c>
      <c r="AR141" s="143"/>
      <c r="AS141" s="144"/>
      <c r="AT141" s="142"/>
      <c r="AU141" s="142">
        <f t="shared" si="200"/>
        <v>1</v>
      </c>
      <c r="AV141" s="142"/>
      <c r="AW141" s="142">
        <f t="shared" si="201"/>
        <v>0</v>
      </c>
      <c r="AX141" s="142"/>
      <c r="AY141" s="142">
        <f t="shared" si="202"/>
        <v>1</v>
      </c>
      <c r="AZ141" s="143"/>
      <c r="BA141" s="144"/>
      <c r="BB141" s="142"/>
      <c r="BC141" s="142" t="str">
        <f>IF(G141=4,W141,"")</f>
        <v/>
      </c>
      <c r="BD141" s="142"/>
      <c r="BE141" s="142" t="str">
        <f>IF(G141=4,Y141,"")</f>
        <v/>
      </c>
      <c r="BF141" s="142"/>
      <c r="BG141" s="142" t="str">
        <f>IF(G141=4,AA141,"")</f>
        <v/>
      </c>
      <c r="BH141" s="143"/>
      <c r="BI141" s="144"/>
      <c r="BJ141" s="140"/>
      <c r="BK141" s="142" t="str">
        <f>IF(G141=5,W141,"")</f>
        <v/>
      </c>
      <c r="BL141" s="142"/>
      <c r="BM141" s="142" t="str">
        <f>IF(G141=5,Y141,"")</f>
        <v/>
      </c>
      <c r="BN141" s="142"/>
      <c r="BO141" s="142" t="str">
        <f>IF(G141=5,AA141,"")</f>
        <v/>
      </c>
      <c r="BP141" s="143"/>
      <c r="BQ141" s="144"/>
      <c r="BR141" s="140"/>
      <c r="BS141" s="142" t="str">
        <f t="shared" si="168"/>
        <v/>
      </c>
      <c r="BT141" s="142"/>
      <c r="BU141" s="142" t="str">
        <f t="shared" si="169"/>
        <v/>
      </c>
      <c r="BV141" s="142"/>
      <c r="BW141" s="142" t="str">
        <f t="shared" si="170"/>
        <v/>
      </c>
      <c r="BX141" s="143"/>
      <c r="BY141" s="144"/>
      <c r="BZ141" s="145"/>
      <c r="CA141" s="142" t="str">
        <f t="shared" si="171"/>
        <v/>
      </c>
      <c r="CB141" s="142"/>
      <c r="CC141" s="142" t="str">
        <f t="shared" si="172"/>
        <v/>
      </c>
      <c r="CD141" s="142"/>
      <c r="CE141" s="142" t="str">
        <f t="shared" si="173"/>
        <v/>
      </c>
      <c r="CF141" s="143"/>
      <c r="CI141" s="142">
        <f t="shared" si="174"/>
        <v>1</v>
      </c>
      <c r="CJ141" s="142"/>
      <c r="CK141" s="142">
        <f t="shared" si="186"/>
        <v>0</v>
      </c>
      <c r="CL141" s="142"/>
      <c r="CM141" s="142">
        <f t="shared" si="187"/>
        <v>1</v>
      </c>
      <c r="CN141" s="143"/>
      <c r="EF141" s="146" t="s">
        <v>63</v>
      </c>
      <c r="EG141" s="146" t="str">
        <f t="shared" si="188"/>
        <v>En fonction de la configuration des lieux, délimitation par une claustra ou équivalent.
Constat visuel
NR</v>
      </c>
    </row>
    <row r="142" spans="1:137" s="136" customFormat="1" ht="20.25" customHeight="1" x14ac:dyDescent="0.25">
      <c r="A142" s="136">
        <v>31</v>
      </c>
      <c r="B142" s="109" t="s">
        <v>58</v>
      </c>
      <c r="C142" s="405" t="s">
        <v>262</v>
      </c>
      <c r="D142" s="183" t="s">
        <v>295</v>
      </c>
      <c r="E142" s="109" t="s">
        <v>73</v>
      </c>
      <c r="F142" s="109">
        <f>VLOOKUP(H142,Feuil1!A$1:B$5,2,0)</f>
        <v>0.25</v>
      </c>
      <c r="G142" s="109">
        <f>IF(H142="Information et Communication",1,IF(H142="Savoir-faire Savoir-être",2,IF(H142="Confort et hygiène",3,IF(H142="Qualité de la prestation",5,IF(H142="Développement Durable",4)))))</f>
        <v>3</v>
      </c>
      <c r="H142" s="274" t="s">
        <v>174</v>
      </c>
      <c r="I142" s="180" t="s">
        <v>296</v>
      </c>
      <c r="J142" s="138">
        <v>33</v>
      </c>
      <c r="K142" s="138">
        <f>IF(J142&lt;&gt;"",MAX(K$1:K141)+1,"")</f>
        <v>117</v>
      </c>
      <c r="L142" s="281" t="s">
        <v>300</v>
      </c>
      <c r="M142" s="290">
        <v>3</v>
      </c>
      <c r="N142" s="283" t="s">
        <v>75</v>
      </c>
      <c r="O142" s="351"/>
      <c r="P142" s="333" t="str">
        <f t="shared" si="209"/>
        <v/>
      </c>
      <c r="Q142" s="281"/>
      <c r="R142" s="344" t="s">
        <v>72</v>
      </c>
      <c r="S142" s="139"/>
      <c r="U142" s="140">
        <f>M142</f>
        <v>3</v>
      </c>
      <c r="V142" s="140">
        <f>IF(N142="Très Satisfaisant",1,IF(N142="Satisfaisant",0.75,IF(N142="Insatisfaisant",0.25,IF(N142="Très Insatisfaisant",0,IF(N142="Non Mesuré","",0)))))</f>
        <v>1</v>
      </c>
      <c r="W142" s="140">
        <f>IF(N142&lt;&gt;"Non Mesuré",U142*V142,"")</f>
        <v>3</v>
      </c>
      <c r="X142" s="140"/>
      <c r="Y142" s="140">
        <f>IF(N142="Non Mesuré",U142,0)</f>
        <v>0</v>
      </c>
      <c r="Z142" s="140"/>
      <c r="AA142" s="140">
        <f>U142-Y142</f>
        <v>3</v>
      </c>
      <c r="AB142" s="140"/>
      <c r="AC142" s="141"/>
      <c r="AD142" s="141"/>
      <c r="AE142" s="142" t="str">
        <f t="shared" si="189"/>
        <v/>
      </c>
      <c r="AF142" s="142"/>
      <c r="AG142" s="142" t="str">
        <f t="shared" si="190"/>
        <v/>
      </c>
      <c r="AH142" s="142"/>
      <c r="AI142" s="142" t="str">
        <f t="shared" si="191"/>
        <v/>
      </c>
      <c r="AJ142" s="143"/>
      <c r="AK142" s="144"/>
      <c r="AL142" s="142"/>
      <c r="AM142" s="142" t="str">
        <f t="shared" si="192"/>
        <v/>
      </c>
      <c r="AN142" s="142"/>
      <c r="AO142" s="142" t="str">
        <f t="shared" si="193"/>
        <v/>
      </c>
      <c r="AP142" s="142"/>
      <c r="AQ142" s="142" t="str">
        <f t="shared" si="194"/>
        <v/>
      </c>
      <c r="AR142" s="143"/>
      <c r="AS142" s="144"/>
      <c r="AT142" s="142"/>
      <c r="AU142" s="142">
        <f t="shared" si="200"/>
        <v>3</v>
      </c>
      <c r="AV142" s="142"/>
      <c r="AW142" s="142">
        <f t="shared" si="201"/>
        <v>0</v>
      </c>
      <c r="AX142" s="142"/>
      <c r="AY142" s="142">
        <f t="shared" si="202"/>
        <v>3</v>
      </c>
      <c r="AZ142" s="143"/>
      <c r="BA142" s="144"/>
      <c r="BB142" s="142"/>
      <c r="BC142" s="142" t="str">
        <f>IF(G142=4,W142,"")</f>
        <v/>
      </c>
      <c r="BD142" s="142"/>
      <c r="BE142" s="142" t="str">
        <f>IF(G142=4,Y142,"")</f>
        <v/>
      </c>
      <c r="BF142" s="142"/>
      <c r="BG142" s="142" t="str">
        <f>IF(G142=4,AA142,"")</f>
        <v/>
      </c>
      <c r="BH142" s="143"/>
      <c r="BI142" s="144"/>
      <c r="BJ142" s="140"/>
      <c r="BK142" s="142" t="str">
        <f>IF(G142=5,W142,"")</f>
        <v/>
      </c>
      <c r="BL142" s="142"/>
      <c r="BM142" s="142" t="str">
        <f>IF(G142=5,Y142,"")</f>
        <v/>
      </c>
      <c r="BN142" s="142"/>
      <c r="BO142" s="142" t="str">
        <f>IF(G142=5,AA142,"")</f>
        <v/>
      </c>
      <c r="BP142" s="143"/>
      <c r="BQ142" s="144"/>
      <c r="BR142" s="140"/>
      <c r="BS142" s="142">
        <f t="shared" si="168"/>
        <v>3</v>
      </c>
      <c r="BT142" s="142"/>
      <c r="BU142" s="142">
        <f t="shared" si="169"/>
        <v>0</v>
      </c>
      <c r="BV142" s="142"/>
      <c r="BW142" s="142">
        <f t="shared" si="170"/>
        <v>3</v>
      </c>
      <c r="BX142" s="143"/>
      <c r="BY142" s="144"/>
      <c r="BZ142" s="145"/>
      <c r="CA142" s="142" t="str">
        <f t="shared" si="171"/>
        <v/>
      </c>
      <c r="CB142" s="142"/>
      <c r="CC142" s="142" t="str">
        <f t="shared" si="172"/>
        <v/>
      </c>
      <c r="CD142" s="142"/>
      <c r="CE142" s="142" t="str">
        <f t="shared" si="173"/>
        <v/>
      </c>
      <c r="CF142" s="143"/>
      <c r="CI142" s="142" t="str">
        <f t="shared" si="174"/>
        <v/>
      </c>
      <c r="CJ142" s="142"/>
      <c r="CK142" s="142" t="str">
        <f t="shared" si="186"/>
        <v/>
      </c>
      <c r="CL142" s="142"/>
      <c r="CM142" s="142" t="str">
        <f t="shared" si="187"/>
        <v/>
      </c>
      <c r="CN142" s="143"/>
      <c r="EF142" s="146" t="s">
        <v>63</v>
      </c>
      <c r="EG142" s="146" t="str">
        <f t="shared" si="188"/>
        <v xml:space="preserve">
Constat visuel
NR</v>
      </c>
    </row>
    <row r="143" spans="1:137" s="136" customFormat="1" ht="20.25" customHeight="1" x14ac:dyDescent="0.25">
      <c r="A143" s="136">
        <v>32</v>
      </c>
      <c r="B143" s="109" t="s">
        <v>68</v>
      </c>
      <c r="C143" s="405" t="s">
        <v>262</v>
      </c>
      <c r="D143" s="183" t="s">
        <v>295</v>
      </c>
      <c r="E143" s="109" t="s">
        <v>73</v>
      </c>
      <c r="F143" s="109">
        <f>VLOOKUP(H143,Feuil1!A$1:B$5,2,0)</f>
        <v>0.25</v>
      </c>
      <c r="G143" s="109">
        <f>IF(H143="Information et Communication",1,IF(H143="Savoir-faire Savoir-être",2,IF(H143="Confort et hygiène",3,IF(H143="Qualité de la prestation",5,IF(H143="Développement Durable",4)))))</f>
        <v>3</v>
      </c>
      <c r="H143" s="274" t="s">
        <v>174</v>
      </c>
      <c r="I143" s="180" t="s">
        <v>296</v>
      </c>
      <c r="J143" s="138">
        <v>33</v>
      </c>
      <c r="K143" s="138">
        <f>IF(J143&lt;&gt;"",MAX(K$1:K142)+1,"")</f>
        <v>118</v>
      </c>
      <c r="L143" s="334" t="s">
        <v>301</v>
      </c>
      <c r="M143" s="335">
        <v>3</v>
      </c>
      <c r="N143" s="336" t="s">
        <v>75</v>
      </c>
      <c r="O143" s="352"/>
      <c r="P143" s="337" t="str">
        <f t="shared" si="209"/>
        <v/>
      </c>
      <c r="Q143" s="334"/>
      <c r="R143" s="345" t="s">
        <v>72</v>
      </c>
      <c r="S143" s="139"/>
      <c r="U143" s="140">
        <f>M143</f>
        <v>3</v>
      </c>
      <c r="V143" s="140">
        <f>IF(N143="Très Satisfaisant",1,IF(N143="Satisfaisant",0.75,IF(N143="Insatisfaisant",0.25,IF(N143="Très Insatisfaisant",0,IF(N143="Non Mesuré","",0)))))</f>
        <v>1</v>
      </c>
      <c r="W143" s="140">
        <f>IF(N143&lt;&gt;"Non Mesuré",U143*V143,"")</f>
        <v>3</v>
      </c>
      <c r="X143" s="140"/>
      <c r="Y143" s="140">
        <f>IF(N143="Non Mesuré",U143,0)</f>
        <v>0</v>
      </c>
      <c r="Z143" s="140"/>
      <c r="AA143" s="140">
        <f>U143-Y143</f>
        <v>3</v>
      </c>
      <c r="AB143" s="115"/>
      <c r="AC143" s="181"/>
      <c r="AD143" s="181"/>
      <c r="AE143" s="142" t="str">
        <f t="shared" si="189"/>
        <v/>
      </c>
      <c r="AF143" s="142"/>
      <c r="AG143" s="142" t="str">
        <f t="shared" si="190"/>
        <v/>
      </c>
      <c r="AH143" s="142"/>
      <c r="AI143" s="142" t="str">
        <f t="shared" si="191"/>
        <v/>
      </c>
      <c r="AJ143" s="143"/>
      <c r="AK143" s="144"/>
      <c r="AL143" s="142"/>
      <c r="AM143" s="142" t="str">
        <f t="shared" si="192"/>
        <v/>
      </c>
      <c r="AN143" s="142"/>
      <c r="AO143" s="142" t="str">
        <f t="shared" si="193"/>
        <v/>
      </c>
      <c r="AP143" s="142"/>
      <c r="AQ143" s="142" t="str">
        <f t="shared" si="194"/>
        <v/>
      </c>
      <c r="AR143" s="143"/>
      <c r="AS143" s="144"/>
      <c r="AT143" s="142"/>
      <c r="AU143" s="142">
        <f t="shared" si="200"/>
        <v>3</v>
      </c>
      <c r="AV143" s="142"/>
      <c r="AW143" s="142">
        <f t="shared" si="201"/>
        <v>0</v>
      </c>
      <c r="AX143" s="142"/>
      <c r="AY143" s="142">
        <f t="shared" si="202"/>
        <v>3</v>
      </c>
      <c r="AZ143" s="143"/>
      <c r="BA143" s="144"/>
      <c r="BB143" s="142"/>
      <c r="BC143" s="142" t="str">
        <f>IF(G143=4,W143,"")</f>
        <v/>
      </c>
      <c r="BD143" s="142"/>
      <c r="BE143" s="142" t="str">
        <f>IF(G143=4,Y143,"")</f>
        <v/>
      </c>
      <c r="BF143" s="142"/>
      <c r="BG143" s="142" t="str">
        <f>IF(G143=4,AA143,"")</f>
        <v/>
      </c>
      <c r="BH143" s="143"/>
      <c r="BI143" s="144"/>
      <c r="BJ143" s="140"/>
      <c r="BK143" s="142" t="str">
        <f>IF(G143=5,W143,"")</f>
        <v/>
      </c>
      <c r="BL143" s="142"/>
      <c r="BM143" s="142" t="str">
        <f>IF(G143=5,Y143,"")</f>
        <v/>
      </c>
      <c r="BN143" s="142"/>
      <c r="BO143" s="142" t="str">
        <f>IF(G143=5,AA143,"")</f>
        <v/>
      </c>
      <c r="BP143" s="143"/>
      <c r="BQ143" s="144"/>
      <c r="BR143" s="140"/>
      <c r="BS143" s="142" t="str">
        <f t="shared" si="168"/>
        <v/>
      </c>
      <c r="BT143" s="142"/>
      <c r="BU143" s="142" t="str">
        <f t="shared" si="169"/>
        <v/>
      </c>
      <c r="BV143" s="142"/>
      <c r="BW143" s="142" t="str">
        <f t="shared" si="170"/>
        <v/>
      </c>
      <c r="BX143" s="143"/>
      <c r="BY143" s="144"/>
      <c r="BZ143" s="145"/>
      <c r="CA143" s="142">
        <f t="shared" si="171"/>
        <v>3</v>
      </c>
      <c r="CB143" s="142"/>
      <c r="CC143" s="142">
        <f t="shared" si="172"/>
        <v>0</v>
      </c>
      <c r="CD143" s="142"/>
      <c r="CE143" s="142">
        <f t="shared" si="173"/>
        <v>3</v>
      </c>
      <c r="CF143" s="143"/>
      <c r="CI143" s="142" t="str">
        <f t="shared" si="174"/>
        <v/>
      </c>
      <c r="CJ143" s="142"/>
      <c r="CK143" s="142" t="str">
        <f t="shared" si="186"/>
        <v/>
      </c>
      <c r="CL143" s="142"/>
      <c r="CM143" s="142" t="str">
        <f t="shared" si="187"/>
        <v/>
      </c>
      <c r="CN143" s="143"/>
      <c r="EF143" s="146" t="s">
        <v>63</v>
      </c>
      <c r="EG143" s="146" t="str">
        <f t="shared" si="188"/>
        <v xml:space="preserve">
Constat visuel
R</v>
      </c>
    </row>
    <row r="144" spans="1:137" s="157" customFormat="1" ht="18" customHeight="1" x14ac:dyDescent="0.25">
      <c r="B144" s="107"/>
      <c r="C144" s="405" t="s">
        <v>262</v>
      </c>
      <c r="D144" s="107"/>
      <c r="E144" s="107"/>
      <c r="F144" s="109" t="e">
        <f>VLOOKUP(H144,Feuil1!A$1:B$5,2,0)</f>
        <v>#N/A</v>
      </c>
      <c r="G144" s="107"/>
      <c r="H144" s="276"/>
      <c r="I144" s="182"/>
      <c r="J144" s="149"/>
      <c r="K144" s="131" t="str">
        <f>IF(J144&lt;&gt;"",MAX(K$1:K143)+1,"")</f>
        <v/>
      </c>
      <c r="L144" s="183" t="s">
        <v>302</v>
      </c>
      <c r="M144" s="132"/>
      <c r="N144" s="267"/>
      <c r="O144" s="440"/>
      <c r="P144" s="325" t="str">
        <f t="shared" si="209"/>
        <v/>
      </c>
      <c r="Q144" s="184"/>
      <c r="R144" s="184"/>
      <c r="S144" s="184"/>
      <c r="U144" s="150"/>
      <c r="V144" s="150"/>
      <c r="W144" s="150"/>
      <c r="X144" s="150"/>
      <c r="Y144" s="150"/>
      <c r="Z144" s="150"/>
      <c r="AA144" s="150"/>
      <c r="AB144" s="150"/>
      <c r="AC144" s="152"/>
      <c r="AD144" s="152"/>
      <c r="AE144" s="142" t="str">
        <f t="shared" si="189"/>
        <v/>
      </c>
      <c r="AF144" s="142"/>
      <c r="AG144" s="142" t="str">
        <f t="shared" si="190"/>
        <v/>
      </c>
      <c r="AH144" s="142"/>
      <c r="AI144" s="142" t="str">
        <f t="shared" si="191"/>
        <v/>
      </c>
      <c r="AJ144" s="143"/>
      <c r="AK144" s="155"/>
      <c r="AL144" s="153"/>
      <c r="AM144" s="142" t="str">
        <f t="shared" si="192"/>
        <v/>
      </c>
      <c r="AN144" s="142"/>
      <c r="AO144" s="142" t="str">
        <f t="shared" si="193"/>
        <v/>
      </c>
      <c r="AP144" s="142"/>
      <c r="AQ144" s="142" t="str">
        <f t="shared" si="194"/>
        <v/>
      </c>
      <c r="AR144" s="143"/>
      <c r="AS144" s="155"/>
      <c r="AT144" s="153"/>
      <c r="AU144" s="142" t="str">
        <f t="shared" si="200"/>
        <v/>
      </c>
      <c r="AV144" s="142"/>
      <c r="AW144" s="142" t="str">
        <f t="shared" si="201"/>
        <v/>
      </c>
      <c r="AX144" s="142"/>
      <c r="AY144" s="142" t="str">
        <f t="shared" si="202"/>
        <v/>
      </c>
      <c r="AZ144" s="143"/>
      <c r="BA144" s="155"/>
      <c r="BB144" s="153"/>
      <c r="BC144" s="153"/>
      <c r="BD144" s="153"/>
      <c r="BE144" s="153"/>
      <c r="BF144" s="153"/>
      <c r="BG144" s="153"/>
      <c r="BH144" s="154"/>
      <c r="BI144" s="155"/>
      <c r="BJ144" s="150"/>
      <c r="BK144" s="153"/>
      <c r="BL144" s="153"/>
      <c r="BM144" s="153"/>
      <c r="BN144" s="153"/>
      <c r="BO144" s="153"/>
      <c r="BP144" s="154"/>
      <c r="BQ144" s="155"/>
      <c r="BR144" s="150"/>
      <c r="BS144" s="153" t="str">
        <f t="shared" si="168"/>
        <v/>
      </c>
      <c r="BT144" s="153"/>
      <c r="BU144" s="153" t="str">
        <f t="shared" si="169"/>
        <v/>
      </c>
      <c r="BV144" s="153"/>
      <c r="BW144" s="153" t="str">
        <f t="shared" si="170"/>
        <v/>
      </c>
      <c r="BX144" s="154"/>
      <c r="BY144" s="155"/>
      <c r="BZ144" s="156"/>
      <c r="CA144" s="153" t="str">
        <f t="shared" si="171"/>
        <v/>
      </c>
      <c r="CB144" s="153"/>
      <c r="CC144" s="153" t="str">
        <f t="shared" si="172"/>
        <v/>
      </c>
      <c r="CD144" s="153"/>
      <c r="CE144" s="153" t="str">
        <f t="shared" si="173"/>
        <v/>
      </c>
      <c r="CF144" s="154"/>
      <c r="CI144" s="153" t="str">
        <f t="shared" si="174"/>
        <v/>
      </c>
      <c r="CJ144" s="153"/>
      <c r="CK144" s="153" t="str">
        <f t="shared" si="186"/>
        <v/>
      </c>
      <c r="CL144" s="153"/>
      <c r="CM144" s="153" t="str">
        <f t="shared" si="187"/>
        <v/>
      </c>
      <c r="CN144" s="154"/>
      <c r="EF144" s="146" t="s">
        <v>63</v>
      </c>
      <c r="EG144" s="146" t="str">
        <f t="shared" si="188"/>
        <v xml:space="preserve">
</v>
      </c>
    </row>
    <row r="145" spans="1:137" s="136" customFormat="1" ht="65.25" customHeight="1" x14ac:dyDescent="0.25">
      <c r="A145" s="136">
        <v>33</v>
      </c>
      <c r="B145" s="109" t="s">
        <v>58</v>
      </c>
      <c r="C145" s="405" t="s">
        <v>262</v>
      </c>
      <c r="D145" s="183" t="s">
        <v>302</v>
      </c>
      <c r="E145" s="109"/>
      <c r="F145" s="109">
        <f>VLOOKUP(H145,Feuil1!A$1:B$5,2,0)</f>
        <v>0.25</v>
      </c>
      <c r="G145" s="109">
        <f t="shared" ref="G145:G152" si="210">IF(H145="Information et Communication",1,IF(H145="Savoir-faire Savoir-être",2,IF(H145="Confort et hygiène",3,IF(H145="Qualité de la prestation",5,IF(H145="Développement Durable",4)))))</f>
        <v>3</v>
      </c>
      <c r="H145" s="274" t="s">
        <v>174</v>
      </c>
      <c r="I145" s="137" t="s">
        <v>303</v>
      </c>
      <c r="J145" s="138">
        <v>39</v>
      </c>
      <c r="K145" s="138">
        <f>IF(J145&lt;&gt;"",MAX(K$1:K144)+1,"")</f>
        <v>119</v>
      </c>
      <c r="L145" s="329" t="s">
        <v>304</v>
      </c>
      <c r="M145" s="330">
        <v>3</v>
      </c>
      <c r="N145" s="331" t="s">
        <v>0</v>
      </c>
      <c r="O145" s="439"/>
      <c r="P145" s="332" t="str">
        <f t="shared" si="209"/>
        <v/>
      </c>
      <c r="Q145" s="329" t="s">
        <v>305</v>
      </c>
      <c r="R145" s="329" t="s">
        <v>72</v>
      </c>
      <c r="S145" s="139"/>
      <c r="U145" s="140">
        <f t="shared" ref="U145:U152" si="211">M145</f>
        <v>3</v>
      </c>
      <c r="V145" s="140">
        <f>IF(N145="OUI",1,IF(N145="NON",0,IF(N145="Non Mesuré","",0)))</f>
        <v>1</v>
      </c>
      <c r="W145" s="140">
        <f t="shared" ref="W145:W152" si="212">IF(N145&lt;&gt;"Non Mesuré",U145*V145,"")</f>
        <v>3</v>
      </c>
      <c r="X145" s="140"/>
      <c r="Y145" s="140">
        <f t="shared" ref="Y145:Y152" si="213">IF(N145="Non Mesuré",U145,0)</f>
        <v>0</v>
      </c>
      <c r="Z145" s="140"/>
      <c r="AA145" s="140">
        <f t="shared" ref="AA145:AA152" si="214">U145-Y145</f>
        <v>3</v>
      </c>
      <c r="AB145" s="140"/>
      <c r="AC145" s="141"/>
      <c r="AD145" s="141"/>
      <c r="AE145" s="142" t="str">
        <f t="shared" si="189"/>
        <v/>
      </c>
      <c r="AF145" s="142"/>
      <c r="AG145" s="142" t="str">
        <f t="shared" si="190"/>
        <v/>
      </c>
      <c r="AH145" s="142"/>
      <c r="AI145" s="142" t="str">
        <f t="shared" si="191"/>
        <v/>
      </c>
      <c r="AJ145" s="143"/>
      <c r="AK145" s="144"/>
      <c r="AL145" s="142"/>
      <c r="AM145" s="142" t="str">
        <f t="shared" si="192"/>
        <v/>
      </c>
      <c r="AN145" s="142"/>
      <c r="AO145" s="142" t="str">
        <f t="shared" si="193"/>
        <v/>
      </c>
      <c r="AP145" s="142"/>
      <c r="AQ145" s="142" t="str">
        <f t="shared" si="194"/>
        <v/>
      </c>
      <c r="AR145" s="143"/>
      <c r="AS145" s="144"/>
      <c r="AT145" s="142"/>
      <c r="AU145" s="142">
        <f t="shared" si="200"/>
        <v>3</v>
      </c>
      <c r="AV145" s="142"/>
      <c r="AW145" s="142">
        <f t="shared" si="201"/>
        <v>0</v>
      </c>
      <c r="AX145" s="142"/>
      <c r="AY145" s="142">
        <f t="shared" si="202"/>
        <v>3</v>
      </c>
      <c r="AZ145" s="143"/>
      <c r="BA145" s="144"/>
      <c r="BB145" s="142"/>
      <c r="BC145" s="142" t="str">
        <f t="shared" ref="BC145:BC152" si="215">IF(G145=4,W145,"")</f>
        <v/>
      </c>
      <c r="BD145" s="142"/>
      <c r="BE145" s="142" t="str">
        <f t="shared" ref="BE145:BE152" si="216">IF(G145=4,Y145,"")</f>
        <v/>
      </c>
      <c r="BF145" s="142"/>
      <c r="BG145" s="142" t="str">
        <f t="shared" ref="BG145:BG152" si="217">IF(G145=4,AA145,"")</f>
        <v/>
      </c>
      <c r="BH145" s="143"/>
      <c r="BI145" s="144"/>
      <c r="BJ145" s="140"/>
      <c r="BK145" s="142" t="str">
        <f t="shared" ref="BK145:BK152" si="218">IF(G145=5,W145,"")</f>
        <v/>
      </c>
      <c r="BL145" s="142"/>
      <c r="BM145" s="142" t="str">
        <f t="shared" ref="BM145:BM152" si="219">IF(G145=5,Y145,"")</f>
        <v/>
      </c>
      <c r="BN145" s="142"/>
      <c r="BO145" s="142" t="str">
        <f t="shared" ref="BO145:BO152" si="220">IF(G145=5,AA145,"")</f>
        <v/>
      </c>
      <c r="BP145" s="143"/>
      <c r="BQ145" s="144"/>
      <c r="BR145" s="140"/>
      <c r="BS145" s="142" t="str">
        <f t="shared" si="168"/>
        <v/>
      </c>
      <c r="BT145" s="142"/>
      <c r="BU145" s="142" t="str">
        <f t="shared" si="169"/>
        <v/>
      </c>
      <c r="BV145" s="142"/>
      <c r="BW145" s="142" t="str">
        <f t="shared" si="170"/>
        <v/>
      </c>
      <c r="BX145" s="143"/>
      <c r="BY145" s="144"/>
      <c r="BZ145" s="145"/>
      <c r="CA145" s="142" t="str">
        <f t="shared" si="171"/>
        <v/>
      </c>
      <c r="CB145" s="142"/>
      <c r="CC145" s="142" t="str">
        <f t="shared" si="172"/>
        <v/>
      </c>
      <c r="CD145" s="142"/>
      <c r="CE145" s="142" t="str">
        <f t="shared" si="173"/>
        <v/>
      </c>
      <c r="CF145" s="143"/>
      <c r="CI145" s="142">
        <f t="shared" si="174"/>
        <v>3</v>
      </c>
      <c r="CJ145" s="142"/>
      <c r="CK145" s="142">
        <f t="shared" si="186"/>
        <v>0</v>
      </c>
      <c r="CL145" s="142"/>
      <c r="CM145" s="142">
        <f t="shared" si="187"/>
        <v>3</v>
      </c>
      <c r="CN145" s="143"/>
      <c r="EF145" s="146" t="s">
        <v>63</v>
      </c>
      <c r="EG145" s="146" t="str">
        <f t="shared" si="188"/>
        <v>A minima, présence de tous les équipements suivants : lavabo avec eau chaude et eau froide, miroir, robinet mitigeur, papier hygiénique en quantité suffisante, distributeur de savon approvisionné, essuie-mains à usage unique ou sèche main électrique, poubelle, brosse WC, miroir, patère.
Constat visuel
NR</v>
      </c>
    </row>
    <row r="146" spans="1:137" s="136" customFormat="1" ht="36" customHeight="1" x14ac:dyDescent="0.25">
      <c r="A146" s="136">
        <v>33</v>
      </c>
      <c r="B146" s="109" t="s">
        <v>58</v>
      </c>
      <c r="C146" s="405" t="s">
        <v>262</v>
      </c>
      <c r="D146" s="183" t="s">
        <v>302</v>
      </c>
      <c r="E146" s="109"/>
      <c r="F146" s="109">
        <f>VLOOKUP(H146,Feuil1!A$1:B$5,2,0)</f>
        <v>0.25</v>
      </c>
      <c r="G146" s="109">
        <f t="shared" si="210"/>
        <v>3</v>
      </c>
      <c r="H146" s="274" t="s">
        <v>174</v>
      </c>
      <c r="I146" s="137" t="s">
        <v>306</v>
      </c>
      <c r="J146" s="138">
        <v>41</v>
      </c>
      <c r="K146" s="138">
        <f>IF(J146&lt;&gt;"",MAX(K$1:K145)+1,"")</f>
        <v>120</v>
      </c>
      <c r="L146" s="281" t="s">
        <v>307</v>
      </c>
      <c r="M146" s="290">
        <v>3</v>
      </c>
      <c r="N146" s="283" t="s">
        <v>0</v>
      </c>
      <c r="O146" s="351"/>
      <c r="P146" s="333" t="str">
        <f t="shared" si="209"/>
        <v/>
      </c>
      <c r="Q146" s="281" t="s">
        <v>308</v>
      </c>
      <c r="R146" s="281" t="s">
        <v>72</v>
      </c>
      <c r="S146" s="139"/>
      <c r="U146" s="140">
        <f t="shared" si="211"/>
        <v>3</v>
      </c>
      <c r="V146" s="140">
        <f>IF(N146="OUI",1,IF(N146="NON",0,IF(N146="Non Mesuré","",0)))</f>
        <v>1</v>
      </c>
      <c r="W146" s="140">
        <f t="shared" si="212"/>
        <v>3</v>
      </c>
      <c r="X146" s="140"/>
      <c r="Y146" s="140">
        <f t="shared" si="213"/>
        <v>0</v>
      </c>
      <c r="Z146" s="140"/>
      <c r="AA146" s="140">
        <f t="shared" si="214"/>
        <v>3</v>
      </c>
      <c r="AB146" s="115"/>
      <c r="AC146" s="181"/>
      <c r="AD146" s="181"/>
      <c r="AE146" s="142" t="str">
        <f t="shared" si="189"/>
        <v/>
      </c>
      <c r="AF146" s="142"/>
      <c r="AG146" s="142" t="str">
        <f t="shared" si="190"/>
        <v/>
      </c>
      <c r="AH146" s="142"/>
      <c r="AI146" s="142" t="str">
        <f t="shared" si="191"/>
        <v/>
      </c>
      <c r="AJ146" s="143"/>
      <c r="AK146" s="144"/>
      <c r="AL146" s="142"/>
      <c r="AM146" s="142" t="str">
        <f t="shared" si="192"/>
        <v/>
      </c>
      <c r="AN146" s="142"/>
      <c r="AO146" s="142" t="str">
        <f t="shared" si="193"/>
        <v/>
      </c>
      <c r="AP146" s="142"/>
      <c r="AQ146" s="142" t="str">
        <f t="shared" si="194"/>
        <v/>
      </c>
      <c r="AR146" s="143"/>
      <c r="AS146" s="144"/>
      <c r="AT146" s="142"/>
      <c r="AU146" s="142">
        <f t="shared" si="200"/>
        <v>3</v>
      </c>
      <c r="AV146" s="142"/>
      <c r="AW146" s="142">
        <f t="shared" si="201"/>
        <v>0</v>
      </c>
      <c r="AX146" s="142"/>
      <c r="AY146" s="142">
        <f t="shared" si="202"/>
        <v>3</v>
      </c>
      <c r="AZ146" s="143"/>
      <c r="BA146" s="144"/>
      <c r="BB146" s="142"/>
      <c r="BC146" s="142" t="str">
        <f t="shared" si="215"/>
        <v/>
      </c>
      <c r="BD146" s="142"/>
      <c r="BE146" s="142" t="str">
        <f t="shared" si="216"/>
        <v/>
      </c>
      <c r="BF146" s="142"/>
      <c r="BG146" s="142" t="str">
        <f t="shared" si="217"/>
        <v/>
      </c>
      <c r="BH146" s="143"/>
      <c r="BI146" s="144"/>
      <c r="BJ146" s="140"/>
      <c r="BK146" s="142" t="str">
        <f t="shared" si="218"/>
        <v/>
      </c>
      <c r="BL146" s="142"/>
      <c r="BM146" s="142" t="str">
        <f t="shared" si="219"/>
        <v/>
      </c>
      <c r="BN146" s="142"/>
      <c r="BO146" s="142" t="str">
        <f t="shared" si="220"/>
        <v/>
      </c>
      <c r="BP146" s="143"/>
      <c r="BQ146" s="144"/>
      <c r="BR146" s="140"/>
      <c r="BS146" s="142" t="str">
        <f t="shared" si="168"/>
        <v/>
      </c>
      <c r="BT146" s="142"/>
      <c r="BU146" s="142" t="str">
        <f t="shared" si="169"/>
        <v/>
      </c>
      <c r="BV146" s="142"/>
      <c r="BW146" s="142" t="str">
        <f t="shared" si="170"/>
        <v/>
      </c>
      <c r="BX146" s="143"/>
      <c r="BY146" s="144"/>
      <c r="BZ146" s="145"/>
      <c r="CA146" s="142" t="str">
        <f t="shared" si="171"/>
        <v/>
      </c>
      <c r="CB146" s="142"/>
      <c r="CC146" s="142" t="str">
        <f t="shared" si="172"/>
        <v/>
      </c>
      <c r="CD146" s="142"/>
      <c r="CE146" s="142" t="str">
        <f t="shared" si="173"/>
        <v/>
      </c>
      <c r="CF146" s="143"/>
      <c r="CI146" s="142">
        <f t="shared" si="174"/>
        <v>3</v>
      </c>
      <c r="CJ146" s="142"/>
      <c r="CK146" s="142">
        <f t="shared" si="186"/>
        <v>0</v>
      </c>
      <c r="CL146" s="142"/>
      <c r="CM146" s="142">
        <f t="shared" si="187"/>
        <v>3</v>
      </c>
      <c r="CN146" s="143"/>
      <c r="EF146" s="146" t="s">
        <v>63</v>
      </c>
      <c r="EG146" s="146" t="str">
        <f t="shared" si="188"/>
        <v>Température adaptée, absence de nuisance sonore, absence d'odeur désagréable, éclairage adapté, harmonie générale des équipements, etc.
Constat visuel
NR</v>
      </c>
    </row>
    <row r="147" spans="1:137" s="136" customFormat="1" ht="20.25" customHeight="1" x14ac:dyDescent="0.25">
      <c r="A147" s="136">
        <v>31</v>
      </c>
      <c r="B147" s="109" t="s">
        <v>58</v>
      </c>
      <c r="C147" s="405" t="s">
        <v>262</v>
      </c>
      <c r="D147" s="183" t="s">
        <v>302</v>
      </c>
      <c r="E147" s="109"/>
      <c r="F147" s="109">
        <f>VLOOKUP(H147,Feuil1!A$1:B$5,2,0)</f>
        <v>0.25</v>
      </c>
      <c r="G147" s="109">
        <f t="shared" si="210"/>
        <v>3</v>
      </c>
      <c r="H147" s="274" t="s">
        <v>174</v>
      </c>
      <c r="I147" s="137" t="s">
        <v>303</v>
      </c>
      <c r="J147" s="138">
        <v>39</v>
      </c>
      <c r="K147" s="138">
        <f>IF(J147&lt;&gt;"",MAX(K$1:K146)+1,"")</f>
        <v>121</v>
      </c>
      <c r="L147" s="281" t="s">
        <v>309</v>
      </c>
      <c r="M147" s="290">
        <v>3</v>
      </c>
      <c r="N147" s="283" t="s">
        <v>75</v>
      </c>
      <c r="O147" s="351"/>
      <c r="P147" s="333" t="str">
        <f t="shared" si="209"/>
        <v/>
      </c>
      <c r="Q147" s="281"/>
      <c r="R147" s="281" t="s">
        <v>72</v>
      </c>
      <c r="S147" s="139"/>
      <c r="U147" s="140">
        <f t="shared" si="211"/>
        <v>3</v>
      </c>
      <c r="V147" s="140">
        <f>IF(N147="Très Satisfaisant",1,IF(N147="Satisfaisant",0.75,IF(N147="Insatisfaisant",0.25,IF(N147="Très Insatisfaisant",0,IF(N147="Non Mesuré","",0)))))</f>
        <v>1</v>
      </c>
      <c r="W147" s="140">
        <f t="shared" si="212"/>
        <v>3</v>
      </c>
      <c r="X147" s="140"/>
      <c r="Y147" s="140">
        <f t="shared" si="213"/>
        <v>0</v>
      </c>
      <c r="Z147" s="140"/>
      <c r="AA147" s="140">
        <f t="shared" si="214"/>
        <v>3</v>
      </c>
      <c r="AB147" s="115"/>
      <c r="AC147" s="181"/>
      <c r="AD147" s="181"/>
      <c r="AE147" s="142" t="str">
        <f t="shared" si="189"/>
        <v/>
      </c>
      <c r="AF147" s="142"/>
      <c r="AG147" s="142" t="str">
        <f t="shared" si="190"/>
        <v/>
      </c>
      <c r="AH147" s="142"/>
      <c r="AI147" s="142" t="str">
        <f t="shared" si="191"/>
        <v/>
      </c>
      <c r="AJ147" s="143"/>
      <c r="AK147" s="144"/>
      <c r="AL147" s="142"/>
      <c r="AM147" s="142" t="str">
        <f t="shared" si="192"/>
        <v/>
      </c>
      <c r="AN147" s="142"/>
      <c r="AO147" s="142" t="str">
        <f t="shared" si="193"/>
        <v/>
      </c>
      <c r="AP147" s="142"/>
      <c r="AQ147" s="142" t="str">
        <f t="shared" si="194"/>
        <v/>
      </c>
      <c r="AR147" s="143"/>
      <c r="AS147" s="144"/>
      <c r="AT147" s="142"/>
      <c r="AU147" s="142">
        <f t="shared" si="200"/>
        <v>3</v>
      </c>
      <c r="AV147" s="142"/>
      <c r="AW147" s="142">
        <f t="shared" si="201"/>
        <v>0</v>
      </c>
      <c r="AX147" s="142"/>
      <c r="AY147" s="142">
        <f t="shared" si="202"/>
        <v>3</v>
      </c>
      <c r="AZ147" s="143"/>
      <c r="BA147" s="144"/>
      <c r="BB147" s="142"/>
      <c r="BC147" s="142" t="str">
        <f t="shared" si="215"/>
        <v/>
      </c>
      <c r="BD147" s="142"/>
      <c r="BE147" s="142" t="str">
        <f t="shared" si="216"/>
        <v/>
      </c>
      <c r="BF147" s="142"/>
      <c r="BG147" s="142" t="str">
        <f t="shared" si="217"/>
        <v/>
      </c>
      <c r="BH147" s="143"/>
      <c r="BI147" s="144"/>
      <c r="BJ147" s="140"/>
      <c r="BK147" s="142" t="str">
        <f t="shared" si="218"/>
        <v/>
      </c>
      <c r="BL147" s="142"/>
      <c r="BM147" s="142" t="str">
        <f t="shared" si="219"/>
        <v/>
      </c>
      <c r="BN147" s="142"/>
      <c r="BO147" s="142" t="str">
        <f t="shared" si="220"/>
        <v/>
      </c>
      <c r="BP147" s="143"/>
      <c r="BQ147" s="144"/>
      <c r="BR147" s="140"/>
      <c r="BS147" s="142">
        <f t="shared" si="168"/>
        <v>3</v>
      </c>
      <c r="BT147" s="142"/>
      <c r="BU147" s="142">
        <f t="shared" si="169"/>
        <v>0</v>
      </c>
      <c r="BV147" s="142"/>
      <c r="BW147" s="142">
        <f t="shared" si="170"/>
        <v>3</v>
      </c>
      <c r="BX147" s="143"/>
      <c r="BY147" s="144"/>
      <c r="BZ147" s="145"/>
      <c r="CA147" s="142" t="str">
        <f t="shared" si="171"/>
        <v/>
      </c>
      <c r="CB147" s="142"/>
      <c r="CC147" s="142" t="str">
        <f t="shared" si="172"/>
        <v/>
      </c>
      <c r="CD147" s="142"/>
      <c r="CE147" s="142" t="str">
        <f t="shared" si="173"/>
        <v/>
      </c>
      <c r="CF147" s="143"/>
      <c r="CI147" s="142" t="str">
        <f t="shared" si="174"/>
        <v/>
      </c>
      <c r="CJ147" s="142"/>
      <c r="CK147" s="142" t="str">
        <f t="shared" si="186"/>
        <v/>
      </c>
      <c r="CL147" s="142"/>
      <c r="CM147" s="142" t="str">
        <f t="shared" si="187"/>
        <v/>
      </c>
      <c r="CN147" s="143"/>
      <c r="EF147" s="146" t="s">
        <v>63</v>
      </c>
      <c r="EG147" s="146" t="str">
        <f t="shared" si="188"/>
        <v xml:space="preserve">
Constat visuel
NR</v>
      </c>
    </row>
    <row r="148" spans="1:137" s="136" customFormat="1" ht="20.25" customHeight="1" x14ac:dyDescent="0.25">
      <c r="A148" s="136">
        <v>32</v>
      </c>
      <c r="B148" s="109" t="s">
        <v>68</v>
      </c>
      <c r="C148" s="405" t="s">
        <v>262</v>
      </c>
      <c r="D148" s="183" t="s">
        <v>302</v>
      </c>
      <c r="E148" s="109"/>
      <c r="F148" s="109">
        <f>VLOOKUP(H148,Feuil1!A$1:B$5,2,0)</f>
        <v>0.25</v>
      </c>
      <c r="G148" s="109">
        <f t="shared" si="210"/>
        <v>3</v>
      </c>
      <c r="H148" s="274" t="s">
        <v>174</v>
      </c>
      <c r="I148" s="137" t="s">
        <v>303</v>
      </c>
      <c r="J148" s="138">
        <v>39</v>
      </c>
      <c r="K148" s="138">
        <f>IF(J148&lt;&gt;"",MAX(K$1:K147)+1,"")</f>
        <v>122</v>
      </c>
      <c r="L148" s="281" t="s">
        <v>310</v>
      </c>
      <c r="M148" s="290">
        <v>3</v>
      </c>
      <c r="N148" s="283" t="s">
        <v>75</v>
      </c>
      <c r="O148" s="351"/>
      <c r="P148" s="333" t="str">
        <f t="shared" si="209"/>
        <v/>
      </c>
      <c r="Q148" s="281"/>
      <c r="R148" s="281" t="s">
        <v>72</v>
      </c>
      <c r="S148" s="139"/>
      <c r="U148" s="140">
        <f t="shared" si="211"/>
        <v>3</v>
      </c>
      <c r="V148" s="140">
        <f>IF(N148="Très Satisfaisant",1,IF(N148="Satisfaisant",0.75,IF(N148="Insatisfaisant",0.25,IF(N148="Très Insatisfaisant",0,IF(N148="Non Mesuré","",0)))))</f>
        <v>1</v>
      </c>
      <c r="W148" s="140">
        <f t="shared" si="212"/>
        <v>3</v>
      </c>
      <c r="X148" s="140"/>
      <c r="Y148" s="140">
        <f t="shared" si="213"/>
        <v>0</v>
      </c>
      <c r="Z148" s="140"/>
      <c r="AA148" s="140">
        <f t="shared" si="214"/>
        <v>3</v>
      </c>
      <c r="AB148" s="115"/>
      <c r="AC148" s="181"/>
      <c r="AD148" s="181"/>
      <c r="AE148" s="142" t="str">
        <f t="shared" si="189"/>
        <v/>
      </c>
      <c r="AF148" s="142"/>
      <c r="AG148" s="142" t="str">
        <f t="shared" si="190"/>
        <v/>
      </c>
      <c r="AH148" s="142"/>
      <c r="AI148" s="142" t="str">
        <f t="shared" si="191"/>
        <v/>
      </c>
      <c r="AJ148" s="143"/>
      <c r="AK148" s="144"/>
      <c r="AL148" s="142"/>
      <c r="AM148" s="142" t="str">
        <f t="shared" si="192"/>
        <v/>
      </c>
      <c r="AN148" s="142"/>
      <c r="AO148" s="142" t="str">
        <f t="shared" si="193"/>
        <v/>
      </c>
      <c r="AP148" s="142"/>
      <c r="AQ148" s="142" t="str">
        <f t="shared" si="194"/>
        <v/>
      </c>
      <c r="AR148" s="143"/>
      <c r="AS148" s="144"/>
      <c r="AT148" s="142"/>
      <c r="AU148" s="142">
        <f t="shared" si="200"/>
        <v>3</v>
      </c>
      <c r="AV148" s="142"/>
      <c r="AW148" s="142">
        <f t="shared" si="201"/>
        <v>0</v>
      </c>
      <c r="AX148" s="142"/>
      <c r="AY148" s="142">
        <f t="shared" si="202"/>
        <v>3</v>
      </c>
      <c r="AZ148" s="143"/>
      <c r="BA148" s="144"/>
      <c r="BB148" s="142"/>
      <c r="BC148" s="142" t="str">
        <f t="shared" si="215"/>
        <v/>
      </c>
      <c r="BD148" s="142"/>
      <c r="BE148" s="142" t="str">
        <f t="shared" si="216"/>
        <v/>
      </c>
      <c r="BF148" s="142"/>
      <c r="BG148" s="142" t="str">
        <f t="shared" si="217"/>
        <v/>
      </c>
      <c r="BH148" s="143"/>
      <c r="BI148" s="144"/>
      <c r="BJ148" s="140"/>
      <c r="BK148" s="142" t="str">
        <f t="shared" si="218"/>
        <v/>
      </c>
      <c r="BL148" s="142"/>
      <c r="BM148" s="142" t="str">
        <f t="shared" si="219"/>
        <v/>
      </c>
      <c r="BN148" s="142"/>
      <c r="BO148" s="142" t="str">
        <f t="shared" si="220"/>
        <v/>
      </c>
      <c r="BP148" s="143"/>
      <c r="BQ148" s="144"/>
      <c r="BR148" s="140"/>
      <c r="BS148" s="142" t="str">
        <f t="shared" si="168"/>
        <v/>
      </c>
      <c r="BT148" s="142"/>
      <c r="BU148" s="142" t="str">
        <f t="shared" si="169"/>
        <v/>
      </c>
      <c r="BV148" s="142"/>
      <c r="BW148" s="142" t="str">
        <f t="shared" si="170"/>
        <v/>
      </c>
      <c r="BX148" s="143"/>
      <c r="BY148" s="144"/>
      <c r="BZ148" s="145"/>
      <c r="CA148" s="142">
        <f t="shared" si="171"/>
        <v>3</v>
      </c>
      <c r="CB148" s="142"/>
      <c r="CC148" s="142">
        <f t="shared" si="172"/>
        <v>0</v>
      </c>
      <c r="CD148" s="142"/>
      <c r="CE148" s="142">
        <f t="shared" si="173"/>
        <v>3</v>
      </c>
      <c r="CF148" s="143"/>
      <c r="CI148" s="142" t="str">
        <f t="shared" si="174"/>
        <v/>
      </c>
      <c r="CJ148" s="142"/>
      <c r="CK148" s="142" t="str">
        <f t="shared" si="186"/>
        <v/>
      </c>
      <c r="CL148" s="142"/>
      <c r="CM148" s="142" t="str">
        <f t="shared" si="187"/>
        <v/>
      </c>
      <c r="CN148" s="143"/>
      <c r="EF148" s="146" t="s">
        <v>63</v>
      </c>
      <c r="EG148" s="146" t="str">
        <f t="shared" si="188"/>
        <v xml:space="preserve">
Constat visuel
R</v>
      </c>
    </row>
    <row r="149" spans="1:137" s="136" customFormat="1" ht="20.25" customHeight="1" x14ac:dyDescent="0.25">
      <c r="A149" s="136">
        <v>31</v>
      </c>
      <c r="B149" s="109" t="s">
        <v>58</v>
      </c>
      <c r="C149" s="405" t="s">
        <v>262</v>
      </c>
      <c r="D149" s="183" t="s">
        <v>302</v>
      </c>
      <c r="E149" s="109"/>
      <c r="F149" s="109">
        <f>VLOOKUP(H149,Feuil1!A$1:B$5,2,0)</f>
        <v>0.25</v>
      </c>
      <c r="G149" s="109">
        <f t="shared" si="210"/>
        <v>3</v>
      </c>
      <c r="H149" s="274" t="s">
        <v>174</v>
      </c>
      <c r="I149" s="137" t="s">
        <v>311</v>
      </c>
      <c r="J149" s="138">
        <v>40</v>
      </c>
      <c r="K149" s="138">
        <f>IF(J149&lt;&gt;"",MAX(K$1:K148)+1,"")</f>
        <v>123</v>
      </c>
      <c r="L149" s="281" t="s">
        <v>312</v>
      </c>
      <c r="M149" s="290">
        <v>3</v>
      </c>
      <c r="N149" s="283" t="s">
        <v>75</v>
      </c>
      <c r="O149" s="351"/>
      <c r="P149" s="333" t="str">
        <f t="shared" si="209"/>
        <v/>
      </c>
      <c r="Q149" s="281"/>
      <c r="R149" s="281" t="s">
        <v>72</v>
      </c>
      <c r="S149" s="139"/>
      <c r="U149" s="140">
        <f t="shared" si="211"/>
        <v>3</v>
      </c>
      <c r="V149" s="140">
        <f>IF(N149="Très Satisfaisant",1,IF(N149="Satisfaisant",0.75,IF(N149="Insatisfaisant",0.25,IF(N149="Très Insatisfaisant",0,IF(N149="Non Mesuré","",0)))))</f>
        <v>1</v>
      </c>
      <c r="W149" s="140">
        <f t="shared" si="212"/>
        <v>3</v>
      </c>
      <c r="X149" s="140"/>
      <c r="Y149" s="140">
        <f t="shared" si="213"/>
        <v>0</v>
      </c>
      <c r="Z149" s="140"/>
      <c r="AA149" s="140">
        <f t="shared" si="214"/>
        <v>3</v>
      </c>
      <c r="AB149" s="115"/>
      <c r="AC149" s="181"/>
      <c r="AD149" s="181"/>
      <c r="AE149" s="142" t="str">
        <f t="shared" si="189"/>
        <v/>
      </c>
      <c r="AF149" s="142"/>
      <c r="AG149" s="142" t="str">
        <f t="shared" si="190"/>
        <v/>
      </c>
      <c r="AH149" s="142"/>
      <c r="AI149" s="142" t="str">
        <f t="shared" si="191"/>
        <v/>
      </c>
      <c r="AJ149" s="143"/>
      <c r="AK149" s="144"/>
      <c r="AL149" s="142"/>
      <c r="AM149" s="142" t="str">
        <f t="shared" si="192"/>
        <v/>
      </c>
      <c r="AN149" s="142"/>
      <c r="AO149" s="142" t="str">
        <f t="shared" si="193"/>
        <v/>
      </c>
      <c r="AP149" s="142"/>
      <c r="AQ149" s="142" t="str">
        <f t="shared" si="194"/>
        <v/>
      </c>
      <c r="AR149" s="143"/>
      <c r="AS149" s="144"/>
      <c r="AT149" s="142"/>
      <c r="AU149" s="142">
        <f t="shared" si="200"/>
        <v>3</v>
      </c>
      <c r="AV149" s="142"/>
      <c r="AW149" s="142">
        <f t="shared" si="201"/>
        <v>0</v>
      </c>
      <c r="AX149" s="142"/>
      <c r="AY149" s="142">
        <f t="shared" si="202"/>
        <v>3</v>
      </c>
      <c r="AZ149" s="143"/>
      <c r="BA149" s="144"/>
      <c r="BB149" s="142"/>
      <c r="BC149" s="142" t="str">
        <f t="shared" si="215"/>
        <v/>
      </c>
      <c r="BD149" s="142"/>
      <c r="BE149" s="142" t="str">
        <f t="shared" si="216"/>
        <v/>
      </c>
      <c r="BF149" s="142"/>
      <c r="BG149" s="142" t="str">
        <f t="shared" si="217"/>
        <v/>
      </c>
      <c r="BH149" s="143"/>
      <c r="BI149" s="144"/>
      <c r="BJ149" s="140"/>
      <c r="BK149" s="142" t="str">
        <f t="shared" si="218"/>
        <v/>
      </c>
      <c r="BL149" s="142"/>
      <c r="BM149" s="142" t="str">
        <f t="shared" si="219"/>
        <v/>
      </c>
      <c r="BN149" s="142"/>
      <c r="BO149" s="142" t="str">
        <f t="shared" si="220"/>
        <v/>
      </c>
      <c r="BP149" s="143"/>
      <c r="BQ149" s="144"/>
      <c r="BR149" s="140"/>
      <c r="BS149" s="142">
        <f t="shared" si="168"/>
        <v>3</v>
      </c>
      <c r="BT149" s="142"/>
      <c r="BU149" s="142">
        <f t="shared" si="169"/>
        <v>0</v>
      </c>
      <c r="BV149" s="142"/>
      <c r="BW149" s="142">
        <f t="shared" si="170"/>
        <v>3</v>
      </c>
      <c r="BX149" s="143"/>
      <c r="BY149" s="144"/>
      <c r="BZ149" s="145"/>
      <c r="CA149" s="142" t="str">
        <f t="shared" si="171"/>
        <v/>
      </c>
      <c r="CB149" s="142"/>
      <c r="CC149" s="142" t="str">
        <f t="shared" si="172"/>
        <v/>
      </c>
      <c r="CD149" s="142"/>
      <c r="CE149" s="142" t="str">
        <f t="shared" si="173"/>
        <v/>
      </c>
      <c r="CF149" s="143"/>
      <c r="CI149" s="142" t="str">
        <f t="shared" si="174"/>
        <v/>
      </c>
      <c r="CJ149" s="142"/>
      <c r="CK149" s="142" t="str">
        <f t="shared" si="186"/>
        <v/>
      </c>
      <c r="CL149" s="142"/>
      <c r="CM149" s="142" t="str">
        <f t="shared" si="187"/>
        <v/>
      </c>
      <c r="CN149" s="143"/>
      <c r="EF149" s="146" t="s">
        <v>63</v>
      </c>
      <c r="EG149" s="146" t="str">
        <f t="shared" si="188"/>
        <v xml:space="preserve">
Constat visuel
NR</v>
      </c>
    </row>
    <row r="150" spans="1:137" s="136" customFormat="1" ht="22.5" customHeight="1" x14ac:dyDescent="0.25">
      <c r="A150" s="136">
        <v>32</v>
      </c>
      <c r="B150" s="109" t="s">
        <v>68</v>
      </c>
      <c r="C150" s="405" t="s">
        <v>262</v>
      </c>
      <c r="D150" s="183" t="s">
        <v>302</v>
      </c>
      <c r="E150" s="109"/>
      <c r="F150" s="109">
        <f>VLOOKUP(H150,Feuil1!A$1:B$5,2,0)</f>
        <v>0.25</v>
      </c>
      <c r="G150" s="109">
        <f t="shared" si="210"/>
        <v>3</v>
      </c>
      <c r="H150" s="274" t="s">
        <v>174</v>
      </c>
      <c r="I150" s="137" t="s">
        <v>311</v>
      </c>
      <c r="J150" s="138">
        <v>40</v>
      </c>
      <c r="K150" s="138">
        <f>IF(J150&lt;&gt;"",MAX(K$1:K149)+1,"")</f>
        <v>124</v>
      </c>
      <c r="L150" s="281" t="s">
        <v>313</v>
      </c>
      <c r="M150" s="290">
        <v>3</v>
      </c>
      <c r="N150" s="283" t="s">
        <v>75</v>
      </c>
      <c r="O150" s="351"/>
      <c r="P150" s="333" t="str">
        <f t="shared" si="209"/>
        <v/>
      </c>
      <c r="Q150" s="281" t="s">
        <v>314</v>
      </c>
      <c r="R150" s="281" t="s">
        <v>72</v>
      </c>
      <c r="S150" s="139"/>
      <c r="U150" s="140">
        <f t="shared" si="211"/>
        <v>3</v>
      </c>
      <c r="V150" s="140">
        <f>IF(N150="Très Satisfaisant",1,IF(N150="Satisfaisant",0.75,IF(N150="Insatisfaisant",0.25,IF(N150="Très Insatisfaisant",0,IF(N150="Non Mesuré","",0)))))</f>
        <v>1</v>
      </c>
      <c r="W150" s="140">
        <f t="shared" si="212"/>
        <v>3</v>
      </c>
      <c r="X150" s="140"/>
      <c r="Y150" s="140">
        <f t="shared" si="213"/>
        <v>0</v>
      </c>
      <c r="Z150" s="140"/>
      <c r="AA150" s="140">
        <f t="shared" si="214"/>
        <v>3</v>
      </c>
      <c r="AB150" s="140"/>
      <c r="AC150" s="141"/>
      <c r="AD150" s="141"/>
      <c r="AE150" s="142" t="str">
        <f t="shared" si="189"/>
        <v/>
      </c>
      <c r="AF150" s="142"/>
      <c r="AG150" s="142" t="str">
        <f t="shared" si="190"/>
        <v/>
      </c>
      <c r="AH150" s="142"/>
      <c r="AI150" s="142" t="str">
        <f t="shared" si="191"/>
        <v/>
      </c>
      <c r="AJ150" s="143"/>
      <c r="AK150" s="144"/>
      <c r="AL150" s="142"/>
      <c r="AM150" s="142" t="str">
        <f t="shared" si="192"/>
        <v/>
      </c>
      <c r="AN150" s="142"/>
      <c r="AO150" s="142" t="str">
        <f t="shared" si="193"/>
        <v/>
      </c>
      <c r="AP150" s="142"/>
      <c r="AQ150" s="142" t="str">
        <f t="shared" si="194"/>
        <v/>
      </c>
      <c r="AR150" s="143"/>
      <c r="AS150" s="144"/>
      <c r="AT150" s="142"/>
      <c r="AU150" s="142">
        <f t="shared" si="200"/>
        <v>3</v>
      </c>
      <c r="AV150" s="142"/>
      <c r="AW150" s="142">
        <f t="shared" si="201"/>
        <v>0</v>
      </c>
      <c r="AX150" s="142"/>
      <c r="AY150" s="142">
        <f t="shared" si="202"/>
        <v>3</v>
      </c>
      <c r="AZ150" s="143"/>
      <c r="BA150" s="144"/>
      <c r="BB150" s="142"/>
      <c r="BC150" s="142" t="str">
        <f t="shared" si="215"/>
        <v/>
      </c>
      <c r="BD150" s="142"/>
      <c r="BE150" s="142" t="str">
        <f t="shared" si="216"/>
        <v/>
      </c>
      <c r="BF150" s="142"/>
      <c r="BG150" s="142" t="str">
        <f t="shared" si="217"/>
        <v/>
      </c>
      <c r="BH150" s="143"/>
      <c r="BI150" s="144"/>
      <c r="BJ150" s="140"/>
      <c r="BK150" s="142" t="str">
        <f t="shared" si="218"/>
        <v/>
      </c>
      <c r="BL150" s="142"/>
      <c r="BM150" s="142" t="str">
        <f t="shared" si="219"/>
        <v/>
      </c>
      <c r="BN150" s="142"/>
      <c r="BO150" s="142" t="str">
        <f t="shared" si="220"/>
        <v/>
      </c>
      <c r="BP150" s="143"/>
      <c r="BQ150" s="144"/>
      <c r="BR150" s="140"/>
      <c r="BS150" s="142" t="str">
        <f t="shared" si="168"/>
        <v/>
      </c>
      <c r="BT150" s="142"/>
      <c r="BU150" s="142" t="str">
        <f t="shared" si="169"/>
        <v/>
      </c>
      <c r="BV150" s="142"/>
      <c r="BW150" s="142" t="str">
        <f t="shared" si="170"/>
        <v/>
      </c>
      <c r="BX150" s="143"/>
      <c r="BY150" s="144"/>
      <c r="BZ150" s="145"/>
      <c r="CA150" s="142">
        <f t="shared" si="171"/>
        <v>3</v>
      </c>
      <c r="CB150" s="142"/>
      <c r="CC150" s="142">
        <f t="shared" si="172"/>
        <v>0</v>
      </c>
      <c r="CD150" s="142"/>
      <c r="CE150" s="142">
        <f t="shared" si="173"/>
        <v>3</v>
      </c>
      <c r="CF150" s="143"/>
      <c r="CI150" s="142" t="str">
        <f t="shared" si="174"/>
        <v/>
      </c>
      <c r="CJ150" s="142"/>
      <c r="CK150" s="142" t="str">
        <f t="shared" si="186"/>
        <v/>
      </c>
      <c r="CL150" s="142"/>
      <c r="CM150" s="142" t="str">
        <f t="shared" si="187"/>
        <v/>
      </c>
      <c r="CN150" s="143"/>
      <c r="EF150" s="146" t="s">
        <v>63</v>
      </c>
      <c r="EG150" s="146" t="str">
        <f t="shared" si="188"/>
        <v>L'observation des joints est mesurée sur ce critère.
Constat visuel
R</v>
      </c>
    </row>
    <row r="151" spans="1:137" s="136" customFormat="1" ht="48.75" customHeight="1" x14ac:dyDescent="0.25">
      <c r="A151" s="136">
        <v>32</v>
      </c>
      <c r="B151" s="109" t="s">
        <v>68</v>
      </c>
      <c r="C151" s="405" t="s">
        <v>262</v>
      </c>
      <c r="D151" s="183" t="s">
        <v>302</v>
      </c>
      <c r="E151" s="109"/>
      <c r="F151" s="109">
        <f>VLOOKUP(H151,Feuil1!A$1:B$5,2,0)</f>
        <v>0.25</v>
      </c>
      <c r="G151" s="109">
        <f t="shared" si="210"/>
        <v>3</v>
      </c>
      <c r="H151" s="274" t="s">
        <v>174</v>
      </c>
      <c r="I151" s="137" t="s">
        <v>315</v>
      </c>
      <c r="J151" s="138">
        <v>42</v>
      </c>
      <c r="K151" s="138">
        <f>IF(J151&lt;&gt;"",MAX(K$1:K150)+1,"")</f>
        <v>125</v>
      </c>
      <c r="L151" s="281" t="s">
        <v>316</v>
      </c>
      <c r="M151" s="290">
        <v>3</v>
      </c>
      <c r="N151" s="283" t="s">
        <v>0</v>
      </c>
      <c r="O151" s="351"/>
      <c r="P151" s="333" t="str">
        <f t="shared" si="209"/>
        <v/>
      </c>
      <c r="Q151" s="281" t="s">
        <v>317</v>
      </c>
      <c r="R151" s="281" t="s">
        <v>72</v>
      </c>
      <c r="S151" s="139"/>
      <c r="U151" s="140">
        <f t="shared" si="211"/>
        <v>3</v>
      </c>
      <c r="V151" s="140">
        <f>IF(N151="OUI",1,IF(N151="NON",0,IF(N151="Non Mesuré","",0)))</f>
        <v>1</v>
      </c>
      <c r="W151" s="140">
        <f t="shared" si="212"/>
        <v>3</v>
      </c>
      <c r="X151" s="140"/>
      <c r="Y151" s="140">
        <f t="shared" si="213"/>
        <v>0</v>
      </c>
      <c r="Z151" s="140"/>
      <c r="AA151" s="140">
        <f t="shared" si="214"/>
        <v>3</v>
      </c>
      <c r="AB151" s="140"/>
      <c r="AC151" s="141"/>
      <c r="AD151" s="141"/>
      <c r="AE151" s="142" t="str">
        <f t="shared" si="189"/>
        <v/>
      </c>
      <c r="AF151" s="142"/>
      <c r="AG151" s="142" t="str">
        <f t="shared" si="190"/>
        <v/>
      </c>
      <c r="AH151" s="142"/>
      <c r="AI151" s="142" t="str">
        <f t="shared" si="191"/>
        <v/>
      </c>
      <c r="AJ151" s="143"/>
      <c r="AK151" s="144"/>
      <c r="AL151" s="142"/>
      <c r="AM151" s="142" t="str">
        <f t="shared" si="192"/>
        <v/>
      </c>
      <c r="AN151" s="142"/>
      <c r="AO151" s="142" t="str">
        <f t="shared" si="193"/>
        <v/>
      </c>
      <c r="AP151" s="142"/>
      <c r="AQ151" s="142" t="str">
        <f t="shared" si="194"/>
        <v/>
      </c>
      <c r="AR151" s="143"/>
      <c r="AS151" s="144"/>
      <c r="AT151" s="142"/>
      <c r="AU151" s="142">
        <f t="shared" si="200"/>
        <v>3</v>
      </c>
      <c r="AV151" s="142"/>
      <c r="AW151" s="142">
        <f t="shared" si="201"/>
        <v>0</v>
      </c>
      <c r="AX151" s="142"/>
      <c r="AY151" s="142">
        <f t="shared" si="202"/>
        <v>3</v>
      </c>
      <c r="AZ151" s="143"/>
      <c r="BA151" s="144"/>
      <c r="BB151" s="142"/>
      <c r="BC151" s="142" t="str">
        <f t="shared" si="215"/>
        <v/>
      </c>
      <c r="BD151" s="142"/>
      <c r="BE151" s="142" t="str">
        <f t="shared" si="216"/>
        <v/>
      </c>
      <c r="BF151" s="142"/>
      <c r="BG151" s="142" t="str">
        <f t="shared" si="217"/>
        <v/>
      </c>
      <c r="BH151" s="143"/>
      <c r="BI151" s="144"/>
      <c r="BJ151" s="140"/>
      <c r="BK151" s="142" t="str">
        <f t="shared" si="218"/>
        <v/>
      </c>
      <c r="BL151" s="142"/>
      <c r="BM151" s="142" t="str">
        <f t="shared" si="219"/>
        <v/>
      </c>
      <c r="BN151" s="142"/>
      <c r="BO151" s="142" t="str">
        <f t="shared" si="220"/>
        <v/>
      </c>
      <c r="BP151" s="143"/>
      <c r="BQ151" s="144"/>
      <c r="BR151" s="140"/>
      <c r="BS151" s="142" t="str">
        <f t="shared" si="168"/>
        <v/>
      </c>
      <c r="BT151" s="142"/>
      <c r="BU151" s="142" t="str">
        <f t="shared" si="169"/>
        <v/>
      </c>
      <c r="BV151" s="142"/>
      <c r="BW151" s="142" t="str">
        <f t="shared" si="170"/>
        <v/>
      </c>
      <c r="BX151" s="143"/>
      <c r="BY151" s="144"/>
      <c r="BZ151" s="145"/>
      <c r="CA151" s="142">
        <f t="shared" si="171"/>
        <v>3</v>
      </c>
      <c r="CB151" s="142"/>
      <c r="CC151" s="142">
        <f t="shared" si="172"/>
        <v>0</v>
      </c>
      <c r="CD151" s="142"/>
      <c r="CE151" s="142">
        <f t="shared" si="173"/>
        <v>3</v>
      </c>
      <c r="CF151" s="143"/>
      <c r="CI151" s="142" t="str">
        <f t="shared" si="174"/>
        <v/>
      </c>
      <c r="CJ151" s="142"/>
      <c r="CK151" s="142" t="str">
        <f t="shared" si="186"/>
        <v/>
      </c>
      <c r="CL151" s="142"/>
      <c r="CM151" s="142" t="str">
        <f t="shared" si="187"/>
        <v/>
      </c>
      <c r="CN151" s="143"/>
      <c r="EF151" s="146" t="s">
        <v>63</v>
      </c>
      <c r="EG151" s="146" t="str">
        <f t="shared" si="188"/>
        <v>Contrôle du bon débit d'eau chaude, de l'évacuation efficace des eaux usées (WC et lavabo), de l'absence de fuite, du bon fonctionnement équipements électriques (éclairages, sèche mains, etc.).
Constat visuel
R</v>
      </c>
    </row>
    <row r="152" spans="1:137" s="136" customFormat="1" ht="22.5" customHeight="1" x14ac:dyDescent="0.25">
      <c r="A152" s="136">
        <v>31</v>
      </c>
      <c r="B152" s="109" t="s">
        <v>58</v>
      </c>
      <c r="C152" s="405" t="s">
        <v>262</v>
      </c>
      <c r="D152" s="183" t="s">
        <v>302</v>
      </c>
      <c r="E152" s="109"/>
      <c r="F152" s="109">
        <f>VLOOKUP(H152,Feuil1!A$1:B$5,2,0)</f>
        <v>0.25</v>
      </c>
      <c r="G152" s="109">
        <f t="shared" si="210"/>
        <v>3</v>
      </c>
      <c r="H152" s="274" t="s">
        <v>174</v>
      </c>
      <c r="I152" s="137" t="s">
        <v>319</v>
      </c>
      <c r="J152" s="138">
        <v>43</v>
      </c>
      <c r="K152" s="138">
        <f>IF(J152&lt;&gt;"",MAX(K$1:K151)+1,"")</f>
        <v>126</v>
      </c>
      <c r="L152" s="374" t="s">
        <v>320</v>
      </c>
      <c r="M152" s="375">
        <v>3</v>
      </c>
      <c r="N152" s="373" t="s">
        <v>0</v>
      </c>
      <c r="O152" s="441"/>
      <c r="P152" s="376" t="str">
        <f t="shared" si="209"/>
        <v/>
      </c>
      <c r="Q152" s="374"/>
      <c r="R152" s="374" t="s">
        <v>72</v>
      </c>
      <c r="S152" s="139"/>
      <c r="U152" s="140">
        <f t="shared" si="211"/>
        <v>3</v>
      </c>
      <c r="V152" s="140">
        <f>IF(N152="OUI",1,IF(N152="NON",0,IF(N152="Non Mesuré","",0)))</f>
        <v>1</v>
      </c>
      <c r="W152" s="140">
        <f t="shared" si="212"/>
        <v>3</v>
      </c>
      <c r="X152" s="140"/>
      <c r="Y152" s="140">
        <f t="shared" si="213"/>
        <v>0</v>
      </c>
      <c r="Z152" s="140"/>
      <c r="AA152" s="140">
        <f t="shared" si="214"/>
        <v>3</v>
      </c>
      <c r="AB152" s="140"/>
      <c r="AC152" s="141"/>
      <c r="AD152" s="141"/>
      <c r="AE152" s="142" t="str">
        <f t="shared" si="189"/>
        <v/>
      </c>
      <c r="AF152" s="142"/>
      <c r="AG152" s="142" t="str">
        <f t="shared" si="190"/>
        <v/>
      </c>
      <c r="AH152" s="142"/>
      <c r="AI152" s="142" t="str">
        <f t="shared" si="191"/>
        <v/>
      </c>
      <c r="AJ152" s="143"/>
      <c r="AK152" s="144"/>
      <c r="AL152" s="142"/>
      <c r="AM152" s="142" t="str">
        <f t="shared" si="192"/>
        <v/>
      </c>
      <c r="AN152" s="142"/>
      <c r="AO152" s="142" t="str">
        <f t="shared" si="193"/>
        <v/>
      </c>
      <c r="AP152" s="142"/>
      <c r="AQ152" s="142" t="str">
        <f t="shared" si="194"/>
        <v/>
      </c>
      <c r="AR152" s="143"/>
      <c r="AS152" s="144"/>
      <c r="AT152" s="142"/>
      <c r="AU152" s="142">
        <f t="shared" si="200"/>
        <v>3</v>
      </c>
      <c r="AV152" s="142"/>
      <c r="AW152" s="142">
        <f t="shared" si="201"/>
        <v>0</v>
      </c>
      <c r="AX152" s="142"/>
      <c r="AY152" s="142">
        <f t="shared" si="202"/>
        <v>3</v>
      </c>
      <c r="AZ152" s="143"/>
      <c r="BA152" s="144"/>
      <c r="BB152" s="142"/>
      <c r="BC152" s="142" t="str">
        <f t="shared" si="215"/>
        <v/>
      </c>
      <c r="BD152" s="142"/>
      <c r="BE152" s="142" t="str">
        <f t="shared" si="216"/>
        <v/>
      </c>
      <c r="BF152" s="142"/>
      <c r="BG152" s="142" t="str">
        <f t="shared" si="217"/>
        <v/>
      </c>
      <c r="BH152" s="143"/>
      <c r="BI152" s="144"/>
      <c r="BJ152" s="140"/>
      <c r="BK152" s="142" t="str">
        <f t="shared" si="218"/>
        <v/>
      </c>
      <c r="BL152" s="142"/>
      <c r="BM152" s="142" t="str">
        <f t="shared" si="219"/>
        <v/>
      </c>
      <c r="BN152" s="142"/>
      <c r="BO152" s="142" t="str">
        <f t="shared" si="220"/>
        <v/>
      </c>
      <c r="BP152" s="143"/>
      <c r="BQ152" s="144"/>
      <c r="BR152" s="140"/>
      <c r="BS152" s="142">
        <f t="shared" si="168"/>
        <v>3</v>
      </c>
      <c r="BT152" s="142"/>
      <c r="BU152" s="142">
        <f t="shared" si="169"/>
        <v>0</v>
      </c>
      <c r="BV152" s="142"/>
      <c r="BW152" s="142">
        <f t="shared" si="170"/>
        <v>3</v>
      </c>
      <c r="BX152" s="143"/>
      <c r="BY152" s="144"/>
      <c r="BZ152" s="145"/>
      <c r="CA152" s="142" t="str">
        <f t="shared" si="171"/>
        <v/>
      </c>
      <c r="CB152" s="142"/>
      <c r="CC152" s="142" t="str">
        <f t="shared" si="172"/>
        <v/>
      </c>
      <c r="CD152" s="142"/>
      <c r="CE152" s="142" t="str">
        <f t="shared" si="173"/>
        <v/>
      </c>
      <c r="CF152" s="143"/>
      <c r="CI152" s="142" t="str">
        <f t="shared" si="174"/>
        <v/>
      </c>
      <c r="CJ152" s="142"/>
      <c r="CK152" s="142" t="str">
        <f t="shared" si="186"/>
        <v/>
      </c>
      <c r="CL152" s="142"/>
      <c r="CM152" s="142" t="str">
        <f t="shared" si="187"/>
        <v/>
      </c>
      <c r="CN152" s="143"/>
      <c r="EF152" s="146" t="s">
        <v>63</v>
      </c>
      <c r="EG152" s="146" t="str">
        <f t="shared" si="188"/>
        <v xml:space="preserve">
Constat visuel
NR</v>
      </c>
    </row>
    <row r="153" spans="1:137" s="136" customFormat="1" ht="30" customHeight="1" x14ac:dyDescent="0.2">
      <c r="B153" s="109"/>
      <c r="C153" s="405" t="s">
        <v>262</v>
      </c>
      <c r="D153" s="109"/>
      <c r="E153" s="109"/>
      <c r="F153" s="109" t="e">
        <f>VLOOKUP(H153,Feuil1!A$1:B$5,2,0)</f>
        <v>#N/A</v>
      </c>
      <c r="G153" s="109"/>
      <c r="H153" s="274"/>
      <c r="I153" s="137"/>
      <c r="J153" s="138"/>
      <c r="K153" s="428" t="str">
        <f>IF(J153&lt;&gt;"",MAX(K$1:K152)+1,"")</f>
        <v/>
      </c>
      <c r="L153" s="429" t="s">
        <v>262</v>
      </c>
      <c r="M153" s="430" t="s">
        <v>31</v>
      </c>
      <c r="N153" s="431" t="s">
        <v>32</v>
      </c>
      <c r="O153" s="434" t="s">
        <v>33</v>
      </c>
      <c r="P153" s="432" t="str">
        <f t="shared" si="209"/>
        <v/>
      </c>
      <c r="Q153" s="428" t="s">
        <v>34</v>
      </c>
      <c r="R153" s="428" t="s">
        <v>809</v>
      </c>
      <c r="S153" s="139"/>
      <c r="U153" s="140"/>
      <c r="V153" s="140"/>
      <c r="W153" s="140"/>
      <c r="X153" s="140"/>
      <c r="Y153" s="140"/>
      <c r="Z153" s="140"/>
      <c r="AA153" s="140"/>
      <c r="AB153" s="140"/>
      <c r="AC153" s="141"/>
      <c r="AD153" s="141"/>
      <c r="AE153" s="142" t="str">
        <f t="shared" si="189"/>
        <v/>
      </c>
      <c r="AF153" s="142"/>
      <c r="AG153" s="142" t="str">
        <f t="shared" si="190"/>
        <v/>
      </c>
      <c r="AH153" s="142"/>
      <c r="AI153" s="142" t="str">
        <f t="shared" si="191"/>
        <v/>
      </c>
      <c r="AJ153" s="143"/>
      <c r="AK153" s="144"/>
      <c r="AL153" s="142"/>
      <c r="AM153" s="142" t="str">
        <f t="shared" si="192"/>
        <v/>
      </c>
      <c r="AN153" s="142"/>
      <c r="AO153" s="142" t="str">
        <f t="shared" si="193"/>
        <v/>
      </c>
      <c r="AP153" s="142"/>
      <c r="AQ153" s="142" t="str">
        <f t="shared" si="194"/>
        <v/>
      </c>
      <c r="AR153" s="143"/>
      <c r="AS153" s="144"/>
      <c r="AT153" s="142"/>
      <c r="AU153" s="142" t="str">
        <f t="shared" si="200"/>
        <v/>
      </c>
      <c r="AV153" s="142"/>
      <c r="AW153" s="142" t="str">
        <f t="shared" si="201"/>
        <v/>
      </c>
      <c r="AX153" s="142"/>
      <c r="AY153" s="142" t="str">
        <f t="shared" si="202"/>
        <v/>
      </c>
      <c r="AZ153" s="143"/>
      <c r="BA153" s="144"/>
      <c r="BB153" s="142"/>
      <c r="BC153" s="142"/>
      <c r="BD153" s="142"/>
      <c r="BE153" s="142"/>
      <c r="BF153" s="142"/>
      <c r="BG153" s="142"/>
      <c r="BH153" s="143"/>
      <c r="BI153" s="144"/>
      <c r="BJ153" s="140"/>
      <c r="BK153" s="142"/>
      <c r="BL153" s="142"/>
      <c r="BM153" s="142"/>
      <c r="BN153" s="142"/>
      <c r="BO153" s="142"/>
      <c r="BP153" s="143"/>
      <c r="BQ153" s="144"/>
      <c r="BR153" s="140"/>
      <c r="BS153" s="142"/>
      <c r="BT153" s="142"/>
      <c r="BU153" s="142"/>
      <c r="BV153" s="142"/>
      <c r="BW153" s="142"/>
      <c r="BX153" s="143"/>
      <c r="BY153" s="144"/>
      <c r="BZ153" s="145"/>
      <c r="CA153" s="142"/>
      <c r="CB153" s="142"/>
      <c r="CC153" s="142"/>
      <c r="CD153" s="142"/>
      <c r="CE153" s="142"/>
      <c r="CF153" s="143"/>
      <c r="CI153" s="142"/>
      <c r="CJ153" s="142"/>
      <c r="CK153" s="142"/>
      <c r="CL153" s="142"/>
      <c r="CM153" s="142"/>
      <c r="CN153" s="143"/>
      <c r="EF153" s="146" t="s">
        <v>63</v>
      </c>
      <c r="EG153" s="146" t="str">
        <f t="shared" si="188"/>
        <v xml:space="preserve">Guide d'interprétation
Type de constat
</v>
      </c>
    </row>
    <row r="154" spans="1:137" s="157" customFormat="1" ht="36" customHeight="1" x14ac:dyDescent="0.25">
      <c r="B154" s="107"/>
      <c r="C154" s="405" t="s">
        <v>262</v>
      </c>
      <c r="D154" s="107"/>
      <c r="E154" s="107"/>
      <c r="F154" s="109" t="e">
        <f>VLOOKUP(H154,Feuil1!A$1:B$5,2,0)</f>
        <v>#N/A</v>
      </c>
      <c r="G154" s="107"/>
      <c r="H154" s="276"/>
      <c r="I154" s="182"/>
      <c r="J154" s="149"/>
      <c r="K154" s="131" t="str">
        <f>IF(J154&lt;&gt;"",MAX(K$1:K153)+1,"")</f>
        <v/>
      </c>
      <c r="L154" s="183" t="s">
        <v>321</v>
      </c>
      <c r="M154" s="132"/>
      <c r="N154" s="267"/>
      <c r="O154" s="440"/>
      <c r="P154" s="325" t="str">
        <f t="shared" si="209"/>
        <v/>
      </c>
      <c r="Q154" s="184"/>
      <c r="R154" s="184"/>
      <c r="S154" s="184"/>
      <c r="U154" s="150"/>
      <c r="V154" s="150"/>
      <c r="W154" s="150"/>
      <c r="X154" s="150"/>
      <c r="Y154" s="150"/>
      <c r="Z154" s="150"/>
      <c r="AA154" s="150"/>
      <c r="AB154" s="150"/>
      <c r="AC154" s="152"/>
      <c r="AD154" s="152"/>
      <c r="AE154" s="142" t="str">
        <f t="shared" si="189"/>
        <v/>
      </c>
      <c r="AF154" s="142"/>
      <c r="AG154" s="142" t="str">
        <f t="shared" si="190"/>
        <v/>
      </c>
      <c r="AH154" s="142"/>
      <c r="AI154" s="142" t="str">
        <f t="shared" si="191"/>
        <v/>
      </c>
      <c r="AJ154" s="143"/>
      <c r="AK154" s="155"/>
      <c r="AL154" s="153"/>
      <c r="AM154" s="142" t="str">
        <f t="shared" si="192"/>
        <v/>
      </c>
      <c r="AN154" s="142"/>
      <c r="AO154" s="142" t="str">
        <f t="shared" si="193"/>
        <v/>
      </c>
      <c r="AP154" s="142"/>
      <c r="AQ154" s="142" t="str">
        <f t="shared" si="194"/>
        <v/>
      </c>
      <c r="AR154" s="143"/>
      <c r="AS154" s="155"/>
      <c r="AT154" s="153"/>
      <c r="AU154" s="142" t="str">
        <f t="shared" si="200"/>
        <v/>
      </c>
      <c r="AV154" s="142"/>
      <c r="AW154" s="142" t="str">
        <f t="shared" si="201"/>
        <v/>
      </c>
      <c r="AX154" s="142"/>
      <c r="AY154" s="142" t="str">
        <f t="shared" si="202"/>
        <v/>
      </c>
      <c r="AZ154" s="143"/>
      <c r="BA154" s="155"/>
      <c r="BB154" s="153"/>
      <c r="BC154" s="153"/>
      <c r="BD154" s="153"/>
      <c r="BE154" s="153"/>
      <c r="BF154" s="153"/>
      <c r="BG154" s="153"/>
      <c r="BH154" s="154"/>
      <c r="BI154" s="155"/>
      <c r="BJ154" s="150"/>
      <c r="BK154" s="153"/>
      <c r="BL154" s="153"/>
      <c r="BM154" s="153"/>
      <c r="BN154" s="153"/>
      <c r="BO154" s="153"/>
      <c r="BP154" s="154"/>
      <c r="BQ154" s="155"/>
      <c r="BR154" s="150"/>
      <c r="BS154" s="153" t="str">
        <f t="shared" ref="BS154:BS183" si="221">IF(A154=31,W154,"")</f>
        <v/>
      </c>
      <c r="BT154" s="153"/>
      <c r="BU154" s="153" t="str">
        <f t="shared" ref="BU154:BU183" si="222">IF(A154=31,Y154,"")</f>
        <v/>
      </c>
      <c r="BV154" s="153"/>
      <c r="BW154" s="153" t="str">
        <f t="shared" ref="BW154:BW183" si="223">IF(A154=31,AA154,"")</f>
        <v/>
      </c>
      <c r="BX154" s="154"/>
      <c r="BY154" s="155"/>
      <c r="BZ154" s="156"/>
      <c r="CA154" s="153" t="str">
        <f t="shared" ref="CA154:CA183" si="224">IF(A154=32,W154,"")</f>
        <v/>
      </c>
      <c r="CB154" s="153"/>
      <c r="CC154" s="153" t="str">
        <f t="shared" ref="CC154:CC183" si="225">IF(A154=32,Y154,"")</f>
        <v/>
      </c>
      <c r="CD154" s="153"/>
      <c r="CE154" s="153" t="str">
        <f t="shared" ref="CE154:CE183" si="226">IF(A154=32,AA154,"")</f>
        <v/>
      </c>
      <c r="CF154" s="154"/>
      <c r="CI154" s="153" t="str">
        <f t="shared" ref="CI154:CI183" si="227">IF(A154=33,W154,"")</f>
        <v/>
      </c>
      <c r="CJ154" s="153"/>
      <c r="CK154" s="153" t="str">
        <f t="shared" ref="CK154:CK183" si="228">IF(A154=33,Y154,"")</f>
        <v/>
      </c>
      <c r="CL154" s="153"/>
      <c r="CM154" s="153" t="str">
        <f t="shared" ref="CM154:CM183" si="229">IF(A154=33,AA154,"")</f>
        <v/>
      </c>
      <c r="CN154" s="154"/>
      <c r="EF154" s="146" t="s">
        <v>63</v>
      </c>
      <c r="EG154" s="146" t="str">
        <f t="shared" si="188"/>
        <v xml:space="preserve">
</v>
      </c>
    </row>
    <row r="155" spans="1:137" s="136" customFormat="1" ht="36" customHeight="1" x14ac:dyDescent="0.25">
      <c r="A155" s="253"/>
      <c r="B155" s="318" t="s">
        <v>58</v>
      </c>
      <c r="C155" s="405" t="s">
        <v>262</v>
      </c>
      <c r="D155" s="183" t="s">
        <v>322</v>
      </c>
      <c r="E155" s="109"/>
      <c r="F155" s="109">
        <f>VLOOKUP(H155,Feuil1!A$1:B$5,2,0)</f>
        <v>0.2</v>
      </c>
      <c r="G155" s="109">
        <f t="shared" ref="G155:G160" si="230">IF(H155="Information et Communication",1,IF(H155="Savoir-faire Savoir-être",2,IF(H155="Confort et hygiène",3,IF(H155="Qualité de la prestation",5,IF(H155="Développement Durable",4)))))</f>
        <v>5</v>
      </c>
      <c r="H155" s="274" t="s">
        <v>168</v>
      </c>
      <c r="I155" s="180" t="s">
        <v>323</v>
      </c>
      <c r="J155" s="138">
        <v>92</v>
      </c>
      <c r="K155" s="138">
        <f>IF(J155&lt;&gt;"",MAX(K$1:K154)+1,"")</f>
        <v>127</v>
      </c>
      <c r="L155" s="329" t="s">
        <v>324</v>
      </c>
      <c r="M155" s="330">
        <v>1</v>
      </c>
      <c r="N155" s="331" t="s">
        <v>0</v>
      </c>
      <c r="O155" s="439"/>
      <c r="P155" s="332" t="str">
        <f t="shared" si="209"/>
        <v/>
      </c>
      <c r="Q155" s="329" t="s">
        <v>325</v>
      </c>
      <c r="R155" s="329" t="s">
        <v>72</v>
      </c>
      <c r="S155" s="139"/>
      <c r="U155" s="140">
        <f t="shared" ref="U155:U160" si="231">M155</f>
        <v>1</v>
      </c>
      <c r="V155" s="140">
        <f>IF(N155="OUI",1,IF(N155="NON",0,IF(N155="Non Mesuré","",0)))</f>
        <v>1</v>
      </c>
      <c r="W155" s="140">
        <f t="shared" ref="W155:W160" si="232">IF(N155&lt;&gt;"Non Mesuré",U155*V155,"")</f>
        <v>1</v>
      </c>
      <c r="X155" s="140"/>
      <c r="Y155" s="140">
        <f t="shared" ref="Y155:Y160" si="233">IF(N155="Non Mesuré",U155,0)</f>
        <v>0</v>
      </c>
      <c r="Z155" s="140"/>
      <c r="AA155" s="140">
        <f t="shared" ref="AA155:AA160" si="234">U155-Y155</f>
        <v>1</v>
      </c>
      <c r="AB155" s="140"/>
      <c r="AC155" s="141"/>
      <c r="AD155" s="141"/>
      <c r="AE155" s="142" t="str">
        <f t="shared" si="189"/>
        <v/>
      </c>
      <c r="AF155" s="142"/>
      <c r="AG155" s="142" t="str">
        <f t="shared" si="190"/>
        <v/>
      </c>
      <c r="AH155" s="142"/>
      <c r="AI155" s="142" t="str">
        <f t="shared" si="191"/>
        <v/>
      </c>
      <c r="AJ155" s="143"/>
      <c r="AK155" s="144"/>
      <c r="AL155" s="142"/>
      <c r="AM155" s="142" t="str">
        <f t="shared" si="192"/>
        <v/>
      </c>
      <c r="AN155" s="142"/>
      <c r="AO155" s="142" t="str">
        <f t="shared" si="193"/>
        <v/>
      </c>
      <c r="AP155" s="142"/>
      <c r="AQ155" s="142" t="str">
        <f t="shared" si="194"/>
        <v/>
      </c>
      <c r="AR155" s="143"/>
      <c r="AS155" s="144"/>
      <c r="AT155" s="142"/>
      <c r="AU155" s="142" t="str">
        <f t="shared" si="200"/>
        <v/>
      </c>
      <c r="AV155" s="142"/>
      <c r="AW155" s="142" t="str">
        <f t="shared" si="201"/>
        <v/>
      </c>
      <c r="AX155" s="142"/>
      <c r="AY155" s="142" t="str">
        <f t="shared" si="202"/>
        <v/>
      </c>
      <c r="AZ155" s="143"/>
      <c r="BA155" s="144"/>
      <c r="BB155" s="142"/>
      <c r="BC155" s="142" t="str">
        <f t="shared" ref="BC155:BC160" si="235">IF(G155=4,W155,"")</f>
        <v/>
      </c>
      <c r="BD155" s="142"/>
      <c r="BE155" s="142" t="str">
        <f t="shared" ref="BE155:BE160" si="236">IF(G155=4,Y155,"")</f>
        <v/>
      </c>
      <c r="BF155" s="142"/>
      <c r="BG155" s="142" t="str">
        <f t="shared" ref="BG155:BG160" si="237">IF(G155=4,AA155,"")</f>
        <v/>
      </c>
      <c r="BH155" s="143"/>
      <c r="BI155" s="144"/>
      <c r="BJ155" s="140"/>
      <c r="BK155" s="142">
        <f t="shared" ref="BK155:BK160" si="238">IF(G155=5,W155,"")</f>
        <v>1</v>
      </c>
      <c r="BL155" s="142"/>
      <c r="BM155" s="142">
        <f t="shared" ref="BM155:BM160" si="239">IF(G155=5,Y155,"")</f>
        <v>0</v>
      </c>
      <c r="BN155" s="142"/>
      <c r="BO155" s="142">
        <f t="shared" ref="BO155:BO160" si="240">IF(G155=5,AA155,"")</f>
        <v>1</v>
      </c>
      <c r="BP155" s="143"/>
      <c r="BQ155" s="144"/>
      <c r="BR155" s="140"/>
      <c r="BS155" s="142" t="str">
        <f t="shared" si="221"/>
        <v/>
      </c>
      <c r="BT155" s="142"/>
      <c r="BU155" s="142" t="str">
        <f t="shared" si="222"/>
        <v/>
      </c>
      <c r="BV155" s="142"/>
      <c r="BW155" s="142" t="str">
        <f t="shared" si="223"/>
        <v/>
      </c>
      <c r="BX155" s="143"/>
      <c r="BY155" s="144"/>
      <c r="BZ155" s="145"/>
      <c r="CA155" s="142" t="str">
        <f t="shared" si="224"/>
        <v/>
      </c>
      <c r="CB155" s="142"/>
      <c r="CC155" s="142" t="str">
        <f t="shared" si="225"/>
        <v/>
      </c>
      <c r="CD155" s="142"/>
      <c r="CE155" s="142" t="str">
        <f t="shared" si="226"/>
        <v/>
      </c>
      <c r="CF155" s="143"/>
      <c r="CI155" s="142" t="str">
        <f t="shared" si="227"/>
        <v/>
      </c>
      <c r="CJ155" s="142"/>
      <c r="CK155" s="142" t="str">
        <f t="shared" si="228"/>
        <v/>
      </c>
      <c r="CL155" s="142"/>
      <c r="CM155" s="142" t="str">
        <f t="shared" si="229"/>
        <v/>
      </c>
      <c r="CN155" s="143"/>
      <c r="EF155" s="146" t="s">
        <v>63</v>
      </c>
      <c r="EG155" s="146" t="str">
        <f t="shared" si="188"/>
        <v>Exemples : piscine (extérieure et/ou intérieure), tennis, mini golf, sauna, jacuzzi, billard, table de ping pong, etc. Gratuit ou payant.
Constat visuel
NR</v>
      </c>
    </row>
    <row r="156" spans="1:137" s="136" customFormat="1" ht="36" customHeight="1" x14ac:dyDescent="0.25">
      <c r="A156" s="254">
        <v>31</v>
      </c>
      <c r="B156" s="319" t="s">
        <v>58</v>
      </c>
      <c r="C156" s="405" t="s">
        <v>262</v>
      </c>
      <c r="D156" s="183" t="s">
        <v>321</v>
      </c>
      <c r="E156" s="109"/>
      <c r="F156" s="109">
        <f>VLOOKUP(H156,Feuil1!A$1:B$5,2,0)</f>
        <v>0.25</v>
      </c>
      <c r="G156" s="109">
        <f t="shared" si="230"/>
        <v>3</v>
      </c>
      <c r="H156" s="274" t="s">
        <v>174</v>
      </c>
      <c r="I156" s="180" t="s">
        <v>323</v>
      </c>
      <c r="J156" s="138">
        <v>92</v>
      </c>
      <c r="K156" s="138">
        <f>IF(J156&lt;&gt;"",MAX(K$1:K155)+1,"")</f>
        <v>128</v>
      </c>
      <c r="L156" s="281" t="s">
        <v>326</v>
      </c>
      <c r="M156" s="290">
        <v>3</v>
      </c>
      <c r="N156" s="283" t="s">
        <v>75</v>
      </c>
      <c r="O156" s="351"/>
      <c r="P156" s="333" t="str">
        <f t="shared" si="209"/>
        <v/>
      </c>
      <c r="Q156" s="281" t="s">
        <v>327</v>
      </c>
      <c r="R156" s="281" t="s">
        <v>328</v>
      </c>
      <c r="S156" s="139"/>
      <c r="U156" s="140">
        <f t="shared" si="231"/>
        <v>3</v>
      </c>
      <c r="V156" s="140">
        <f>IF(N156="Très Satisfaisant",1,IF(N156="Satisfaisant",0.75,IF(N156="Insatisfaisant",0.25,IF(N156="Très Insatisfaisant",0,IF(N156="Non Mesuré","",0)))))</f>
        <v>1</v>
      </c>
      <c r="W156" s="140">
        <f t="shared" si="232"/>
        <v>3</v>
      </c>
      <c r="X156" s="140"/>
      <c r="Y156" s="140">
        <f t="shared" si="233"/>
        <v>0</v>
      </c>
      <c r="Z156" s="140"/>
      <c r="AA156" s="140">
        <f t="shared" si="234"/>
        <v>3</v>
      </c>
      <c r="AB156" s="115"/>
      <c r="AC156" s="181"/>
      <c r="AD156" s="181"/>
      <c r="AE156" s="142" t="str">
        <f t="shared" si="189"/>
        <v/>
      </c>
      <c r="AF156" s="142"/>
      <c r="AG156" s="142" t="str">
        <f t="shared" si="190"/>
        <v/>
      </c>
      <c r="AH156" s="142"/>
      <c r="AI156" s="142" t="str">
        <f t="shared" si="191"/>
        <v/>
      </c>
      <c r="AJ156" s="143"/>
      <c r="AK156" s="144"/>
      <c r="AL156" s="142"/>
      <c r="AM156" s="142" t="str">
        <f t="shared" si="192"/>
        <v/>
      </c>
      <c r="AN156" s="142"/>
      <c r="AO156" s="142" t="str">
        <f t="shared" si="193"/>
        <v/>
      </c>
      <c r="AP156" s="142"/>
      <c r="AQ156" s="142" t="str">
        <f t="shared" si="194"/>
        <v/>
      </c>
      <c r="AR156" s="143"/>
      <c r="AS156" s="144"/>
      <c r="AT156" s="142"/>
      <c r="AU156" s="142">
        <f t="shared" si="200"/>
        <v>3</v>
      </c>
      <c r="AV156" s="142"/>
      <c r="AW156" s="142">
        <f t="shared" si="201"/>
        <v>0</v>
      </c>
      <c r="AX156" s="142"/>
      <c r="AY156" s="142">
        <f t="shared" si="202"/>
        <v>3</v>
      </c>
      <c r="AZ156" s="143"/>
      <c r="BA156" s="144"/>
      <c r="BB156" s="142"/>
      <c r="BC156" s="142" t="str">
        <f t="shared" si="235"/>
        <v/>
      </c>
      <c r="BD156" s="142"/>
      <c r="BE156" s="142" t="str">
        <f t="shared" si="236"/>
        <v/>
      </c>
      <c r="BF156" s="142"/>
      <c r="BG156" s="142" t="str">
        <f t="shared" si="237"/>
        <v/>
      </c>
      <c r="BH156" s="143"/>
      <c r="BI156" s="144"/>
      <c r="BJ156" s="140"/>
      <c r="BK156" s="142" t="str">
        <f t="shared" si="238"/>
        <v/>
      </c>
      <c r="BL156" s="142"/>
      <c r="BM156" s="142" t="str">
        <f t="shared" si="239"/>
        <v/>
      </c>
      <c r="BN156" s="142"/>
      <c r="BO156" s="142" t="str">
        <f t="shared" si="240"/>
        <v/>
      </c>
      <c r="BP156" s="143"/>
      <c r="BQ156" s="144"/>
      <c r="BR156" s="140"/>
      <c r="BS156" s="142">
        <f t="shared" si="221"/>
        <v>3</v>
      </c>
      <c r="BT156" s="142"/>
      <c r="BU156" s="142">
        <f t="shared" si="222"/>
        <v>0</v>
      </c>
      <c r="BV156" s="142"/>
      <c r="BW156" s="142">
        <f t="shared" si="223"/>
        <v>3</v>
      </c>
      <c r="BX156" s="143"/>
      <c r="BY156" s="144"/>
      <c r="BZ156" s="145"/>
      <c r="CA156" s="142" t="str">
        <f t="shared" si="224"/>
        <v/>
      </c>
      <c r="CB156" s="142"/>
      <c r="CC156" s="142" t="str">
        <f t="shared" si="225"/>
        <v/>
      </c>
      <c r="CD156" s="142"/>
      <c r="CE156" s="142" t="str">
        <f t="shared" si="226"/>
        <v/>
      </c>
      <c r="CF156" s="143"/>
      <c r="CI156" s="142" t="str">
        <f t="shared" si="227"/>
        <v/>
      </c>
      <c r="CJ156" s="142"/>
      <c r="CK156" s="142" t="str">
        <f t="shared" si="228"/>
        <v/>
      </c>
      <c r="CL156" s="142"/>
      <c r="CM156" s="142" t="str">
        <f t="shared" si="229"/>
        <v/>
      </c>
      <c r="CN156" s="143"/>
      <c r="EF156" s="146" t="s">
        <v>63</v>
      </c>
      <c r="EG156" s="146" t="str">
        <f t="shared" si="188"/>
        <v>NM si absence d'équipement. Contrôle des équipements, des espaces de pratique et des espaces de stockage (si accessible au client). 
 Constat visuel
NR</v>
      </c>
    </row>
    <row r="157" spans="1:137" s="136" customFormat="1" ht="36" customHeight="1" x14ac:dyDescent="0.25">
      <c r="A157" s="254">
        <v>32</v>
      </c>
      <c r="B157" s="319" t="s">
        <v>68</v>
      </c>
      <c r="C157" s="405" t="s">
        <v>262</v>
      </c>
      <c r="D157" s="183" t="s">
        <v>321</v>
      </c>
      <c r="E157" s="109"/>
      <c r="F157" s="109">
        <f>VLOOKUP(H157,Feuil1!A$1:B$5,2,0)</f>
        <v>0.25</v>
      </c>
      <c r="G157" s="109">
        <f t="shared" si="230"/>
        <v>3</v>
      </c>
      <c r="H157" s="274" t="s">
        <v>174</v>
      </c>
      <c r="I157" s="180" t="s">
        <v>323</v>
      </c>
      <c r="J157" s="138">
        <v>92</v>
      </c>
      <c r="K157" s="138">
        <f>IF(J157&lt;&gt;"",MAX(K$1:K156)+1,"")</f>
        <v>129</v>
      </c>
      <c r="L157" s="281" t="s">
        <v>329</v>
      </c>
      <c r="M157" s="290">
        <v>3</v>
      </c>
      <c r="N157" s="283" t="s">
        <v>75</v>
      </c>
      <c r="O157" s="351"/>
      <c r="P157" s="333" t="str">
        <f t="shared" si="209"/>
        <v/>
      </c>
      <c r="Q157" s="281" t="s">
        <v>327</v>
      </c>
      <c r="R157" s="281" t="s">
        <v>72</v>
      </c>
      <c r="S157" s="139"/>
      <c r="U157" s="140">
        <f t="shared" si="231"/>
        <v>3</v>
      </c>
      <c r="V157" s="140">
        <f>IF(N157="Très Satisfaisant",1,IF(N157="Satisfaisant",0.75,IF(N157="Insatisfaisant",0.25,IF(N157="Très Insatisfaisant",0,IF(N157="Non Mesuré","",0)))))</f>
        <v>1</v>
      </c>
      <c r="W157" s="140">
        <f t="shared" si="232"/>
        <v>3</v>
      </c>
      <c r="X157" s="140"/>
      <c r="Y157" s="140">
        <f t="shared" si="233"/>
        <v>0</v>
      </c>
      <c r="Z157" s="140"/>
      <c r="AA157" s="140">
        <f t="shared" si="234"/>
        <v>3</v>
      </c>
      <c r="AB157" s="115"/>
      <c r="AC157" s="181"/>
      <c r="AD157" s="181"/>
      <c r="AE157" s="142" t="str">
        <f t="shared" si="189"/>
        <v/>
      </c>
      <c r="AF157" s="142"/>
      <c r="AG157" s="142" t="str">
        <f t="shared" si="190"/>
        <v/>
      </c>
      <c r="AH157" s="142"/>
      <c r="AI157" s="142" t="str">
        <f t="shared" si="191"/>
        <v/>
      </c>
      <c r="AJ157" s="143"/>
      <c r="AK157" s="144"/>
      <c r="AL157" s="142"/>
      <c r="AM157" s="142" t="str">
        <f t="shared" si="192"/>
        <v/>
      </c>
      <c r="AN157" s="142"/>
      <c r="AO157" s="142" t="str">
        <f t="shared" si="193"/>
        <v/>
      </c>
      <c r="AP157" s="142"/>
      <c r="AQ157" s="142" t="str">
        <f t="shared" si="194"/>
        <v/>
      </c>
      <c r="AR157" s="143"/>
      <c r="AS157" s="144"/>
      <c r="AT157" s="142"/>
      <c r="AU157" s="142">
        <f t="shared" si="200"/>
        <v>3</v>
      </c>
      <c r="AV157" s="142"/>
      <c r="AW157" s="142">
        <f t="shared" si="201"/>
        <v>0</v>
      </c>
      <c r="AX157" s="142"/>
      <c r="AY157" s="142">
        <f t="shared" si="202"/>
        <v>3</v>
      </c>
      <c r="AZ157" s="143"/>
      <c r="BA157" s="144"/>
      <c r="BB157" s="142"/>
      <c r="BC157" s="142" t="str">
        <f t="shared" si="235"/>
        <v/>
      </c>
      <c r="BD157" s="142"/>
      <c r="BE157" s="142" t="str">
        <f t="shared" si="236"/>
        <v/>
      </c>
      <c r="BF157" s="142"/>
      <c r="BG157" s="142" t="str">
        <f t="shared" si="237"/>
        <v/>
      </c>
      <c r="BH157" s="143"/>
      <c r="BI157" s="144"/>
      <c r="BJ157" s="140"/>
      <c r="BK157" s="142" t="str">
        <f t="shared" si="238"/>
        <v/>
      </c>
      <c r="BL157" s="142"/>
      <c r="BM157" s="142" t="str">
        <f t="shared" si="239"/>
        <v/>
      </c>
      <c r="BN157" s="142"/>
      <c r="BO157" s="142" t="str">
        <f t="shared" si="240"/>
        <v/>
      </c>
      <c r="BP157" s="143"/>
      <c r="BQ157" s="144"/>
      <c r="BR157" s="140"/>
      <c r="BS157" s="142" t="str">
        <f t="shared" si="221"/>
        <v/>
      </c>
      <c r="BT157" s="142"/>
      <c r="BU157" s="142" t="str">
        <f t="shared" si="222"/>
        <v/>
      </c>
      <c r="BV157" s="142"/>
      <c r="BW157" s="142" t="str">
        <f t="shared" si="223"/>
        <v/>
      </c>
      <c r="BX157" s="143"/>
      <c r="BY157" s="144"/>
      <c r="BZ157" s="145"/>
      <c r="CA157" s="142">
        <f t="shared" si="224"/>
        <v>3</v>
      </c>
      <c r="CB157" s="142"/>
      <c r="CC157" s="142">
        <f t="shared" si="225"/>
        <v>0</v>
      </c>
      <c r="CD157" s="142"/>
      <c r="CE157" s="142">
        <f t="shared" si="226"/>
        <v>3</v>
      </c>
      <c r="CF157" s="143"/>
      <c r="CI157" s="142" t="str">
        <f t="shared" si="227"/>
        <v/>
      </c>
      <c r="CJ157" s="142"/>
      <c r="CK157" s="142" t="str">
        <f t="shared" si="228"/>
        <v/>
      </c>
      <c r="CL157" s="142"/>
      <c r="CM157" s="142" t="str">
        <f t="shared" si="229"/>
        <v/>
      </c>
      <c r="CN157" s="143"/>
      <c r="EF157" s="146" t="s">
        <v>63</v>
      </c>
      <c r="EG157" s="146" t="str">
        <f t="shared" si="188"/>
        <v>NM si absence d'équipement. Contrôle des équipements, des espaces de pratique et des espaces de stockage (si accessible au client). 
Constat visuel
R</v>
      </c>
    </row>
    <row r="158" spans="1:137" s="136" customFormat="1" ht="36" customHeight="1" x14ac:dyDescent="0.25">
      <c r="A158" s="254"/>
      <c r="B158" s="319" t="s">
        <v>68</v>
      </c>
      <c r="C158" s="405" t="s">
        <v>262</v>
      </c>
      <c r="D158" s="183" t="s">
        <v>321</v>
      </c>
      <c r="E158" s="109"/>
      <c r="F158" s="109">
        <f>VLOOKUP(H158,Feuil1!A$1:B$5,2,0)</f>
        <v>0.1</v>
      </c>
      <c r="G158" s="109">
        <f t="shared" si="230"/>
        <v>1</v>
      </c>
      <c r="H158" s="271" t="s">
        <v>59</v>
      </c>
      <c r="I158" s="180" t="s">
        <v>330</v>
      </c>
      <c r="J158" s="138">
        <v>93</v>
      </c>
      <c r="K158" s="138">
        <f>IF(J158&lt;&gt;"",MAX(K$1:K157)+1,"")</f>
        <v>130</v>
      </c>
      <c r="L158" s="281" t="s">
        <v>331</v>
      </c>
      <c r="M158" s="290">
        <v>1</v>
      </c>
      <c r="N158" s="283" t="s">
        <v>0</v>
      </c>
      <c r="O158" s="351"/>
      <c r="P158" s="333" t="str">
        <f t="shared" si="209"/>
        <v/>
      </c>
      <c r="Q158" s="281" t="s">
        <v>332</v>
      </c>
      <c r="R158" s="281" t="s">
        <v>72</v>
      </c>
      <c r="S158" s="139"/>
      <c r="U158" s="140">
        <f t="shared" si="231"/>
        <v>1</v>
      </c>
      <c r="V158" s="140">
        <f>IF(N158="OUI",1,IF(N158="NON",0,IF(N158="Non Mesuré","",0)))</f>
        <v>1</v>
      </c>
      <c r="W158" s="140">
        <f t="shared" si="232"/>
        <v>1</v>
      </c>
      <c r="X158" s="140"/>
      <c r="Y158" s="140">
        <f t="shared" si="233"/>
        <v>0</v>
      </c>
      <c r="Z158" s="140"/>
      <c r="AA158" s="140">
        <f t="shared" si="234"/>
        <v>1</v>
      </c>
      <c r="AB158" s="115"/>
      <c r="AC158" s="181"/>
      <c r="AD158" s="181"/>
      <c r="AE158" s="142">
        <f t="shared" si="189"/>
        <v>1</v>
      </c>
      <c r="AF158" s="142"/>
      <c r="AG158" s="142">
        <f t="shared" si="190"/>
        <v>0</v>
      </c>
      <c r="AH158" s="142"/>
      <c r="AI158" s="142">
        <f t="shared" si="191"/>
        <v>1</v>
      </c>
      <c r="AJ158" s="143"/>
      <c r="AK158" s="144"/>
      <c r="AL158" s="142"/>
      <c r="AM158" s="142" t="str">
        <f t="shared" si="192"/>
        <v/>
      </c>
      <c r="AN158" s="142"/>
      <c r="AO158" s="142" t="str">
        <f t="shared" si="193"/>
        <v/>
      </c>
      <c r="AP158" s="142"/>
      <c r="AQ158" s="142" t="str">
        <f t="shared" si="194"/>
        <v/>
      </c>
      <c r="AR158" s="143"/>
      <c r="AS158" s="144"/>
      <c r="AT158" s="142"/>
      <c r="AU158" s="142" t="str">
        <f t="shared" si="200"/>
        <v/>
      </c>
      <c r="AV158" s="142"/>
      <c r="AW158" s="142" t="str">
        <f t="shared" si="201"/>
        <v/>
      </c>
      <c r="AX158" s="142"/>
      <c r="AY158" s="142" t="str">
        <f t="shared" si="202"/>
        <v/>
      </c>
      <c r="AZ158" s="143"/>
      <c r="BA158" s="144"/>
      <c r="BB158" s="142"/>
      <c r="BC158" s="142" t="str">
        <f t="shared" si="235"/>
        <v/>
      </c>
      <c r="BD158" s="142"/>
      <c r="BE158" s="142" t="str">
        <f t="shared" si="236"/>
        <v/>
      </c>
      <c r="BF158" s="142"/>
      <c r="BG158" s="142" t="str">
        <f t="shared" si="237"/>
        <v/>
      </c>
      <c r="BH158" s="143"/>
      <c r="BI158" s="144"/>
      <c r="BJ158" s="140"/>
      <c r="BK158" s="142" t="str">
        <f t="shared" si="238"/>
        <v/>
      </c>
      <c r="BL158" s="142"/>
      <c r="BM158" s="142" t="str">
        <f t="shared" si="239"/>
        <v/>
      </c>
      <c r="BN158" s="142"/>
      <c r="BO158" s="142" t="str">
        <f t="shared" si="240"/>
        <v/>
      </c>
      <c r="BP158" s="143"/>
      <c r="BQ158" s="144"/>
      <c r="BR158" s="140"/>
      <c r="BS158" s="142" t="str">
        <f t="shared" si="221"/>
        <v/>
      </c>
      <c r="BT158" s="142"/>
      <c r="BU158" s="142" t="str">
        <f t="shared" si="222"/>
        <v/>
      </c>
      <c r="BV158" s="142"/>
      <c r="BW158" s="142" t="str">
        <f t="shared" si="223"/>
        <v/>
      </c>
      <c r="BX158" s="143"/>
      <c r="BY158" s="144"/>
      <c r="BZ158" s="145"/>
      <c r="CA158" s="142" t="str">
        <f t="shared" si="224"/>
        <v/>
      </c>
      <c r="CB158" s="142"/>
      <c r="CC158" s="142" t="str">
        <f t="shared" si="225"/>
        <v/>
      </c>
      <c r="CD158" s="142"/>
      <c r="CE158" s="142" t="str">
        <f t="shared" si="226"/>
        <v/>
      </c>
      <c r="CF158" s="143"/>
      <c r="CI158" s="142" t="str">
        <f t="shared" si="227"/>
        <v/>
      </c>
      <c r="CJ158" s="142"/>
      <c r="CK158" s="142" t="str">
        <f t="shared" si="228"/>
        <v/>
      </c>
      <c r="CL158" s="142"/>
      <c r="CM158" s="142" t="str">
        <f t="shared" si="229"/>
        <v/>
      </c>
      <c r="CN158" s="143"/>
      <c r="EF158" s="146" t="s">
        <v>63</v>
      </c>
      <c r="EG158" s="146" t="str">
        <f t="shared" si="188"/>
        <v>NM si absence d'équipements de loisir
Constat visuel
R</v>
      </c>
    </row>
    <row r="159" spans="1:137" s="136" customFormat="1" ht="36" customHeight="1" x14ac:dyDescent="0.25">
      <c r="A159" s="254"/>
      <c r="B159" s="319" t="s">
        <v>58</v>
      </c>
      <c r="C159" s="405" t="s">
        <v>262</v>
      </c>
      <c r="D159" s="183" t="s">
        <v>321</v>
      </c>
      <c r="E159" s="109"/>
      <c r="F159" s="109">
        <f>VLOOKUP(H159,Feuil1!A$1:B$5,2,0)</f>
        <v>0.2</v>
      </c>
      <c r="G159" s="109">
        <f t="shared" si="230"/>
        <v>5</v>
      </c>
      <c r="H159" s="274" t="s">
        <v>168</v>
      </c>
      <c r="I159" s="180" t="s">
        <v>333</v>
      </c>
      <c r="J159" s="138">
        <v>94</v>
      </c>
      <c r="K159" s="138">
        <f>IF(J159&lt;&gt;"",MAX(K$1:K158)+1,"")</f>
        <v>131</v>
      </c>
      <c r="L159" s="281" t="s">
        <v>334</v>
      </c>
      <c r="M159" s="290">
        <v>1</v>
      </c>
      <c r="N159" s="283" t="s">
        <v>0</v>
      </c>
      <c r="O159" s="351"/>
      <c r="P159" s="333" t="str">
        <f t="shared" si="209"/>
        <v/>
      </c>
      <c r="Q159" s="281" t="s">
        <v>332</v>
      </c>
      <c r="R159" s="281" t="s">
        <v>72</v>
      </c>
      <c r="S159" s="139"/>
      <c r="U159" s="140">
        <f t="shared" si="231"/>
        <v>1</v>
      </c>
      <c r="V159" s="140">
        <f>IF(N159="OUI",1,IF(N159="NON",0,IF(N159="Non Mesuré","",0)))</f>
        <v>1</v>
      </c>
      <c r="W159" s="140">
        <f t="shared" si="232"/>
        <v>1</v>
      </c>
      <c r="X159" s="140"/>
      <c r="Y159" s="140">
        <f t="shared" si="233"/>
        <v>0</v>
      </c>
      <c r="Z159" s="140"/>
      <c r="AA159" s="140">
        <f t="shared" si="234"/>
        <v>1</v>
      </c>
      <c r="AB159" s="115"/>
      <c r="AC159" s="181"/>
      <c r="AD159" s="181"/>
      <c r="AE159" s="142" t="str">
        <f t="shared" si="189"/>
        <v/>
      </c>
      <c r="AF159" s="142"/>
      <c r="AG159" s="142" t="str">
        <f t="shared" si="190"/>
        <v/>
      </c>
      <c r="AH159" s="142"/>
      <c r="AI159" s="142" t="str">
        <f t="shared" si="191"/>
        <v/>
      </c>
      <c r="AJ159" s="143"/>
      <c r="AK159" s="144"/>
      <c r="AL159" s="142"/>
      <c r="AM159" s="142" t="str">
        <f t="shared" si="192"/>
        <v/>
      </c>
      <c r="AN159" s="142"/>
      <c r="AO159" s="142" t="str">
        <f t="shared" si="193"/>
        <v/>
      </c>
      <c r="AP159" s="142"/>
      <c r="AQ159" s="142" t="str">
        <f t="shared" si="194"/>
        <v/>
      </c>
      <c r="AR159" s="143"/>
      <c r="AS159" s="144"/>
      <c r="AT159" s="142"/>
      <c r="AU159" s="142" t="str">
        <f t="shared" si="200"/>
        <v/>
      </c>
      <c r="AV159" s="142"/>
      <c r="AW159" s="142" t="str">
        <f t="shared" si="201"/>
        <v/>
      </c>
      <c r="AX159" s="142"/>
      <c r="AY159" s="142" t="str">
        <f t="shared" si="202"/>
        <v/>
      </c>
      <c r="AZ159" s="143"/>
      <c r="BA159" s="144"/>
      <c r="BB159" s="142"/>
      <c r="BC159" s="142" t="str">
        <f t="shared" si="235"/>
        <v/>
      </c>
      <c r="BD159" s="142"/>
      <c r="BE159" s="142" t="str">
        <f t="shared" si="236"/>
        <v/>
      </c>
      <c r="BF159" s="142"/>
      <c r="BG159" s="142" t="str">
        <f t="shared" si="237"/>
        <v/>
      </c>
      <c r="BH159" s="143"/>
      <c r="BI159" s="144"/>
      <c r="BJ159" s="140"/>
      <c r="BK159" s="142">
        <f t="shared" si="238"/>
        <v>1</v>
      </c>
      <c r="BL159" s="142"/>
      <c r="BM159" s="142">
        <f t="shared" si="239"/>
        <v>0</v>
      </c>
      <c r="BN159" s="142"/>
      <c r="BO159" s="142">
        <f t="shared" si="240"/>
        <v>1</v>
      </c>
      <c r="BP159" s="143"/>
      <c r="BQ159" s="144"/>
      <c r="BR159" s="140"/>
      <c r="BS159" s="142" t="str">
        <f t="shared" si="221"/>
        <v/>
      </c>
      <c r="BT159" s="142"/>
      <c r="BU159" s="142" t="str">
        <f t="shared" si="222"/>
        <v/>
      </c>
      <c r="BV159" s="142"/>
      <c r="BW159" s="142" t="str">
        <f t="shared" si="223"/>
        <v/>
      </c>
      <c r="BX159" s="143"/>
      <c r="BY159" s="144"/>
      <c r="BZ159" s="145"/>
      <c r="CA159" s="142" t="str">
        <f t="shared" si="224"/>
        <v/>
      </c>
      <c r="CB159" s="142"/>
      <c r="CC159" s="142" t="str">
        <f t="shared" si="225"/>
        <v/>
      </c>
      <c r="CD159" s="142"/>
      <c r="CE159" s="142" t="str">
        <f t="shared" si="226"/>
        <v/>
      </c>
      <c r="CF159" s="143"/>
      <c r="CI159" s="142" t="str">
        <f t="shared" si="227"/>
        <v/>
      </c>
      <c r="CJ159" s="142"/>
      <c r="CK159" s="142" t="str">
        <f t="shared" si="228"/>
        <v/>
      </c>
      <c r="CL159" s="142"/>
      <c r="CM159" s="142" t="str">
        <f t="shared" si="229"/>
        <v/>
      </c>
      <c r="CN159" s="143"/>
      <c r="EF159" s="146" t="s">
        <v>63</v>
      </c>
      <c r="EG159" s="146" t="str">
        <f t="shared" si="188"/>
        <v>NM si absence d'équipements de loisir
Constat visuel
NR</v>
      </c>
    </row>
    <row r="160" spans="1:137" s="136" customFormat="1" ht="22.5" customHeight="1" x14ac:dyDescent="0.25">
      <c r="A160" s="255"/>
      <c r="B160" s="320" t="s">
        <v>58</v>
      </c>
      <c r="C160" s="405" t="s">
        <v>262</v>
      </c>
      <c r="D160" s="183" t="s">
        <v>321</v>
      </c>
      <c r="E160" s="109"/>
      <c r="F160" s="109">
        <f>VLOOKUP(H160,Feuil1!A$1:B$5,2,0)</f>
        <v>0.2</v>
      </c>
      <c r="G160" s="109">
        <f t="shared" si="230"/>
        <v>5</v>
      </c>
      <c r="H160" s="274" t="s">
        <v>168</v>
      </c>
      <c r="I160" s="180" t="s">
        <v>335</v>
      </c>
      <c r="J160" s="138">
        <v>95</v>
      </c>
      <c r="K160" s="138">
        <f>IF(J160&lt;&gt;"",MAX(K$1:K159)+1,"")</f>
        <v>132</v>
      </c>
      <c r="L160" s="334" t="s">
        <v>336</v>
      </c>
      <c r="M160" s="335">
        <v>1</v>
      </c>
      <c r="N160" s="336" t="s">
        <v>0</v>
      </c>
      <c r="O160" s="352"/>
      <c r="P160" s="337" t="str">
        <f t="shared" si="209"/>
        <v/>
      </c>
      <c r="Q160" s="334" t="s">
        <v>332</v>
      </c>
      <c r="R160" s="334" t="s">
        <v>72</v>
      </c>
      <c r="S160" s="139"/>
      <c r="U160" s="140">
        <f t="shared" si="231"/>
        <v>1</v>
      </c>
      <c r="V160" s="140">
        <f>IF(N160="OUI",1,IF(N160="NON",0,IF(N160="Non Mesuré","",0)))</f>
        <v>1</v>
      </c>
      <c r="W160" s="140">
        <f t="shared" si="232"/>
        <v>1</v>
      </c>
      <c r="X160" s="140"/>
      <c r="Y160" s="140">
        <f t="shared" si="233"/>
        <v>0</v>
      </c>
      <c r="Z160" s="140"/>
      <c r="AA160" s="140">
        <f t="shared" si="234"/>
        <v>1</v>
      </c>
      <c r="AB160" s="115"/>
      <c r="AC160" s="181"/>
      <c r="AD160" s="181"/>
      <c r="AE160" s="142" t="str">
        <f t="shared" si="189"/>
        <v/>
      </c>
      <c r="AF160" s="142"/>
      <c r="AG160" s="142" t="str">
        <f t="shared" si="190"/>
        <v/>
      </c>
      <c r="AH160" s="142"/>
      <c r="AI160" s="142" t="str">
        <f t="shared" si="191"/>
        <v/>
      </c>
      <c r="AJ160" s="143"/>
      <c r="AK160" s="144"/>
      <c r="AL160" s="142"/>
      <c r="AM160" s="142" t="str">
        <f t="shared" si="192"/>
        <v/>
      </c>
      <c r="AN160" s="142"/>
      <c r="AO160" s="142" t="str">
        <f t="shared" si="193"/>
        <v/>
      </c>
      <c r="AP160" s="142"/>
      <c r="AQ160" s="142" t="str">
        <f t="shared" si="194"/>
        <v/>
      </c>
      <c r="AR160" s="143"/>
      <c r="AS160" s="144"/>
      <c r="AT160" s="142"/>
      <c r="AU160" s="142" t="str">
        <f t="shared" si="200"/>
        <v/>
      </c>
      <c r="AV160" s="142"/>
      <c r="AW160" s="142" t="str">
        <f t="shared" si="201"/>
        <v/>
      </c>
      <c r="AX160" s="142"/>
      <c r="AY160" s="142" t="str">
        <f t="shared" si="202"/>
        <v/>
      </c>
      <c r="AZ160" s="143"/>
      <c r="BA160" s="144"/>
      <c r="BB160" s="142"/>
      <c r="BC160" s="142" t="str">
        <f t="shared" si="235"/>
        <v/>
      </c>
      <c r="BD160" s="142"/>
      <c r="BE160" s="142" t="str">
        <f t="shared" si="236"/>
        <v/>
      </c>
      <c r="BF160" s="142"/>
      <c r="BG160" s="142" t="str">
        <f t="shared" si="237"/>
        <v/>
      </c>
      <c r="BH160" s="143"/>
      <c r="BI160" s="144"/>
      <c r="BJ160" s="140"/>
      <c r="BK160" s="142">
        <f t="shared" si="238"/>
        <v>1</v>
      </c>
      <c r="BL160" s="142"/>
      <c r="BM160" s="142">
        <f t="shared" si="239"/>
        <v>0</v>
      </c>
      <c r="BN160" s="142"/>
      <c r="BO160" s="142">
        <f t="shared" si="240"/>
        <v>1</v>
      </c>
      <c r="BP160" s="143"/>
      <c r="BQ160" s="144"/>
      <c r="BR160" s="140"/>
      <c r="BS160" s="142" t="str">
        <f t="shared" si="221"/>
        <v/>
      </c>
      <c r="BT160" s="142"/>
      <c r="BU160" s="142" t="str">
        <f t="shared" si="222"/>
        <v/>
      </c>
      <c r="BV160" s="142"/>
      <c r="BW160" s="142" t="str">
        <f t="shared" si="223"/>
        <v/>
      </c>
      <c r="BX160" s="143"/>
      <c r="BY160" s="144"/>
      <c r="BZ160" s="145"/>
      <c r="CA160" s="142" t="str">
        <f t="shared" si="224"/>
        <v/>
      </c>
      <c r="CB160" s="142"/>
      <c r="CC160" s="142" t="str">
        <f t="shared" si="225"/>
        <v/>
      </c>
      <c r="CD160" s="142"/>
      <c r="CE160" s="142" t="str">
        <f t="shared" si="226"/>
        <v/>
      </c>
      <c r="CF160" s="143"/>
      <c r="CI160" s="142" t="str">
        <f t="shared" si="227"/>
        <v/>
      </c>
      <c r="CJ160" s="142"/>
      <c r="CK160" s="142" t="str">
        <f t="shared" si="228"/>
        <v/>
      </c>
      <c r="CL160" s="142"/>
      <c r="CM160" s="142" t="str">
        <f t="shared" si="229"/>
        <v/>
      </c>
      <c r="CN160" s="143"/>
      <c r="EF160" s="146" t="s">
        <v>63</v>
      </c>
      <c r="EG160" s="146" t="str">
        <f t="shared" si="188"/>
        <v>NM si absence d'équipements de loisir
Constat visuel
NR</v>
      </c>
    </row>
    <row r="161" spans="1:137" s="157" customFormat="1" ht="28.5" customHeight="1" x14ac:dyDescent="0.25">
      <c r="B161" s="107"/>
      <c r="C161" s="405" t="s">
        <v>262</v>
      </c>
      <c r="D161" s="107"/>
      <c r="E161" s="107"/>
      <c r="F161" s="109" t="e">
        <f>VLOOKUP(H161,Feuil1!A$1:B$5,2,0)</f>
        <v>#N/A</v>
      </c>
      <c r="G161" s="107"/>
      <c r="H161" s="275"/>
      <c r="I161" s="409"/>
      <c r="J161" s="149"/>
      <c r="K161" s="131" t="str">
        <f>IF(J161&lt;&gt;"",MAX(K$1:K160)+1,"")</f>
        <v/>
      </c>
      <c r="L161" s="183" t="s">
        <v>337</v>
      </c>
      <c r="M161" s="190"/>
      <c r="N161" s="268"/>
      <c r="O161" s="440"/>
      <c r="P161" s="325" t="str">
        <f t="shared" si="209"/>
        <v/>
      </c>
      <c r="Q161" s="191"/>
      <c r="R161" s="184"/>
      <c r="S161" s="184"/>
      <c r="U161" s="150"/>
      <c r="V161" s="150"/>
      <c r="W161" s="150"/>
      <c r="X161" s="150"/>
      <c r="Y161" s="150"/>
      <c r="Z161" s="150"/>
      <c r="AA161" s="150"/>
      <c r="AB161" s="150"/>
      <c r="AC161" s="152"/>
      <c r="AD161" s="152"/>
      <c r="AE161" s="142" t="str">
        <f t="shared" si="189"/>
        <v/>
      </c>
      <c r="AF161" s="142"/>
      <c r="AG161" s="142" t="str">
        <f t="shared" si="190"/>
        <v/>
      </c>
      <c r="AH161" s="142"/>
      <c r="AI161" s="142" t="str">
        <f t="shared" si="191"/>
        <v/>
      </c>
      <c r="AJ161" s="143"/>
      <c r="AK161" s="155"/>
      <c r="AL161" s="153"/>
      <c r="AM161" s="142" t="str">
        <f t="shared" si="192"/>
        <v/>
      </c>
      <c r="AN161" s="142"/>
      <c r="AO161" s="142" t="str">
        <f t="shared" si="193"/>
        <v/>
      </c>
      <c r="AP161" s="142"/>
      <c r="AQ161" s="142" t="str">
        <f t="shared" si="194"/>
        <v/>
      </c>
      <c r="AR161" s="143"/>
      <c r="AS161" s="155"/>
      <c r="AT161" s="153"/>
      <c r="AU161" s="142" t="str">
        <f t="shared" si="200"/>
        <v/>
      </c>
      <c r="AV161" s="142"/>
      <c r="AW161" s="142" t="str">
        <f t="shared" si="201"/>
        <v/>
      </c>
      <c r="AX161" s="142"/>
      <c r="AY161" s="142" t="str">
        <f t="shared" si="202"/>
        <v/>
      </c>
      <c r="AZ161" s="143"/>
      <c r="BA161" s="155"/>
      <c r="BB161" s="153"/>
      <c r="BC161" s="153"/>
      <c r="BD161" s="153"/>
      <c r="BE161" s="153"/>
      <c r="BF161" s="153"/>
      <c r="BG161" s="153"/>
      <c r="BH161" s="154"/>
      <c r="BI161" s="155"/>
      <c r="BJ161" s="150"/>
      <c r="BK161" s="153"/>
      <c r="BL161" s="153"/>
      <c r="BM161" s="153"/>
      <c r="BN161" s="153"/>
      <c r="BO161" s="153"/>
      <c r="BP161" s="154"/>
      <c r="BQ161" s="155"/>
      <c r="BR161" s="150"/>
      <c r="BS161" s="153" t="str">
        <f t="shared" si="221"/>
        <v/>
      </c>
      <c r="BT161" s="153"/>
      <c r="BU161" s="153" t="str">
        <f t="shared" si="222"/>
        <v/>
      </c>
      <c r="BV161" s="153"/>
      <c r="BW161" s="153" t="str">
        <f t="shared" si="223"/>
        <v/>
      </c>
      <c r="BX161" s="154"/>
      <c r="BY161" s="155"/>
      <c r="BZ161" s="156"/>
      <c r="CA161" s="153" t="str">
        <f t="shared" si="224"/>
        <v/>
      </c>
      <c r="CB161" s="153"/>
      <c r="CC161" s="153" t="str">
        <f t="shared" si="225"/>
        <v/>
      </c>
      <c r="CD161" s="153"/>
      <c r="CE161" s="153" t="str">
        <f t="shared" si="226"/>
        <v/>
      </c>
      <c r="CF161" s="154"/>
      <c r="CI161" s="153" t="str">
        <f t="shared" si="227"/>
        <v/>
      </c>
      <c r="CJ161" s="153"/>
      <c r="CK161" s="153" t="str">
        <f t="shared" si="228"/>
        <v/>
      </c>
      <c r="CL161" s="153"/>
      <c r="CM161" s="153" t="str">
        <f t="shared" si="229"/>
        <v/>
      </c>
      <c r="CN161" s="154"/>
      <c r="EF161" s="146" t="s">
        <v>63</v>
      </c>
      <c r="EG161" s="146" t="str">
        <f t="shared" si="188"/>
        <v xml:space="preserve">
</v>
      </c>
    </row>
    <row r="162" spans="1:137" s="136" customFormat="1" ht="37.5" customHeight="1" x14ac:dyDescent="0.25">
      <c r="B162" s="109" t="s">
        <v>68</v>
      </c>
      <c r="C162" s="405" t="s">
        <v>262</v>
      </c>
      <c r="D162" s="183" t="s">
        <v>337</v>
      </c>
      <c r="E162" s="109"/>
      <c r="F162" s="109">
        <f>VLOOKUP(H162,Feuil1!A$1:B$5,2,0)</f>
        <v>0.2</v>
      </c>
      <c r="G162" s="109">
        <f t="shared" ref="G162:G167" si="241">IF(H162="Information et Communication",1,IF(H162="Savoir-faire Savoir-être",2,IF(H162="Confort et hygiène",3,IF(H162="Qualité de la prestation",5,IF(H162="Développement Durable",4)))))</f>
        <v>5</v>
      </c>
      <c r="H162" s="274" t="s">
        <v>168</v>
      </c>
      <c r="I162" s="185" t="s">
        <v>338</v>
      </c>
      <c r="J162" s="138">
        <v>34</v>
      </c>
      <c r="K162" s="138">
        <f>IF(J162&lt;&gt;"",MAX(K$1:K161)+1,"")</f>
        <v>133</v>
      </c>
      <c r="L162" s="329" t="s">
        <v>339</v>
      </c>
      <c r="M162" s="330">
        <v>1</v>
      </c>
      <c r="N162" s="331" t="s">
        <v>0</v>
      </c>
      <c r="O162" s="439"/>
      <c r="P162" s="332" t="str">
        <f t="shared" si="209"/>
        <v/>
      </c>
      <c r="Q162" s="329" t="s">
        <v>340</v>
      </c>
      <c r="R162" s="343" t="s">
        <v>72</v>
      </c>
      <c r="S162" s="139"/>
      <c r="U162" s="140">
        <f t="shared" ref="U162:U167" si="242">M162</f>
        <v>1</v>
      </c>
      <c r="V162" s="140">
        <f t="shared" ref="V162:V167" si="243">IF(N162="OUI",1,IF(N162="NON",0,IF(N162="Non Mesuré","",0)))</f>
        <v>1</v>
      </c>
      <c r="W162" s="140">
        <f t="shared" ref="W162:W167" si="244">IF(N162&lt;&gt;"Non Mesuré",U162*V162,"")</f>
        <v>1</v>
      </c>
      <c r="X162" s="140"/>
      <c r="Y162" s="140">
        <f t="shared" ref="Y162:Y167" si="245">IF(N162="Non Mesuré",U162,0)</f>
        <v>0</v>
      </c>
      <c r="Z162" s="140"/>
      <c r="AA162" s="140">
        <f t="shared" ref="AA162:AA167" si="246">U162-Y162</f>
        <v>1</v>
      </c>
      <c r="AB162" s="115"/>
      <c r="AC162" s="181"/>
      <c r="AD162" s="181"/>
      <c r="AE162" s="142" t="str">
        <f t="shared" si="189"/>
        <v/>
      </c>
      <c r="AF162" s="142"/>
      <c r="AG162" s="142" t="str">
        <f t="shared" si="190"/>
        <v/>
      </c>
      <c r="AH162" s="142"/>
      <c r="AI162" s="142" t="str">
        <f t="shared" si="191"/>
        <v/>
      </c>
      <c r="AJ162" s="143"/>
      <c r="AK162" s="144"/>
      <c r="AL162" s="142"/>
      <c r="AM162" s="142" t="str">
        <f t="shared" si="192"/>
        <v/>
      </c>
      <c r="AN162" s="142"/>
      <c r="AO162" s="142" t="str">
        <f t="shared" si="193"/>
        <v/>
      </c>
      <c r="AP162" s="142"/>
      <c r="AQ162" s="142" t="str">
        <f t="shared" si="194"/>
        <v/>
      </c>
      <c r="AR162" s="143"/>
      <c r="AS162" s="144"/>
      <c r="AT162" s="142"/>
      <c r="AU162" s="142" t="str">
        <f t="shared" si="200"/>
        <v/>
      </c>
      <c r="AV162" s="142"/>
      <c r="AW162" s="142" t="str">
        <f t="shared" si="201"/>
        <v/>
      </c>
      <c r="AX162" s="142"/>
      <c r="AY162" s="142" t="str">
        <f t="shared" si="202"/>
        <v/>
      </c>
      <c r="AZ162" s="143"/>
      <c r="BA162" s="144"/>
      <c r="BB162" s="142"/>
      <c r="BC162" s="142" t="str">
        <f t="shared" ref="BC162:BC167" si="247">IF(G162=4,W162,"")</f>
        <v/>
      </c>
      <c r="BD162" s="142"/>
      <c r="BE162" s="142" t="str">
        <f t="shared" ref="BE162:BE167" si="248">IF(G162=4,Y162,"")</f>
        <v/>
      </c>
      <c r="BF162" s="142"/>
      <c r="BG162" s="142" t="str">
        <f t="shared" ref="BG162:BG167" si="249">IF(G162=4,AA162,"")</f>
        <v/>
      </c>
      <c r="BH162" s="143"/>
      <c r="BI162" s="144"/>
      <c r="BJ162" s="140"/>
      <c r="BK162" s="142">
        <f t="shared" ref="BK162:BK167" si="250">IF(G162=5,W162,"")</f>
        <v>1</v>
      </c>
      <c r="BL162" s="142"/>
      <c r="BM162" s="142">
        <f t="shared" ref="BM162:BM167" si="251">IF(G162=5,Y162,"")</f>
        <v>0</v>
      </c>
      <c r="BN162" s="142"/>
      <c r="BO162" s="142">
        <f t="shared" ref="BO162:BO167" si="252">IF(G162=5,AA162,"")</f>
        <v>1</v>
      </c>
      <c r="BP162" s="143"/>
      <c r="BQ162" s="144"/>
      <c r="BR162" s="140"/>
      <c r="BS162" s="142" t="str">
        <f t="shared" si="221"/>
        <v/>
      </c>
      <c r="BT162" s="142"/>
      <c r="BU162" s="142" t="str">
        <f t="shared" si="222"/>
        <v/>
      </c>
      <c r="BV162" s="142"/>
      <c r="BW162" s="142" t="str">
        <f t="shared" si="223"/>
        <v/>
      </c>
      <c r="BX162" s="143"/>
      <c r="BY162" s="144"/>
      <c r="BZ162" s="145"/>
      <c r="CA162" s="142" t="str">
        <f t="shared" si="224"/>
        <v/>
      </c>
      <c r="CB162" s="142"/>
      <c r="CC162" s="142" t="str">
        <f t="shared" si="225"/>
        <v/>
      </c>
      <c r="CD162" s="142"/>
      <c r="CE162" s="142" t="str">
        <f t="shared" si="226"/>
        <v/>
      </c>
      <c r="CF162" s="143"/>
      <c r="CI162" s="142" t="str">
        <f t="shared" si="227"/>
        <v/>
      </c>
      <c r="CJ162" s="142"/>
      <c r="CK162" s="142" t="str">
        <f t="shared" si="228"/>
        <v/>
      </c>
      <c r="CL162" s="142"/>
      <c r="CM162" s="142" t="str">
        <f t="shared" si="229"/>
        <v/>
      </c>
      <c r="CN162" s="143"/>
      <c r="EF162" s="146" t="s">
        <v>63</v>
      </c>
      <c r="EG162" s="146" t="str">
        <f t="shared" si="188"/>
        <v>Accès wifi gratuit et/ou présence d'un web corner.
Constat visuel
R</v>
      </c>
    </row>
    <row r="163" spans="1:137" s="136" customFormat="1" ht="36" customHeight="1" x14ac:dyDescent="0.25">
      <c r="B163" s="109" t="s">
        <v>68</v>
      </c>
      <c r="C163" s="405" t="s">
        <v>262</v>
      </c>
      <c r="D163" s="183" t="s">
        <v>337</v>
      </c>
      <c r="E163" s="109"/>
      <c r="F163" s="109">
        <f>VLOOKUP(H163,Feuil1!A$1:B$5,2,0)</f>
        <v>0.2</v>
      </c>
      <c r="G163" s="109">
        <f t="shared" si="241"/>
        <v>5</v>
      </c>
      <c r="H163" s="274" t="s">
        <v>168</v>
      </c>
      <c r="I163" s="180" t="s">
        <v>341</v>
      </c>
      <c r="J163" s="138">
        <v>69</v>
      </c>
      <c r="K163" s="138">
        <f>IF(J163&lt;&gt;"",MAX(K$1:K162)+1,"")</f>
        <v>134</v>
      </c>
      <c r="L163" s="281" t="s">
        <v>342</v>
      </c>
      <c r="M163" s="290">
        <v>1</v>
      </c>
      <c r="N163" s="283" t="s">
        <v>0</v>
      </c>
      <c r="O163" s="351"/>
      <c r="P163" s="333" t="str">
        <f t="shared" si="209"/>
        <v/>
      </c>
      <c r="Q163" s="281"/>
      <c r="R163" s="281" t="s">
        <v>72</v>
      </c>
      <c r="S163" s="139"/>
      <c r="U163" s="140">
        <f t="shared" si="242"/>
        <v>1</v>
      </c>
      <c r="V163" s="140">
        <f t="shared" si="243"/>
        <v>1</v>
      </c>
      <c r="W163" s="140">
        <f t="shared" si="244"/>
        <v>1</v>
      </c>
      <c r="X163" s="140"/>
      <c r="Y163" s="140">
        <f t="shared" si="245"/>
        <v>0</v>
      </c>
      <c r="Z163" s="140"/>
      <c r="AA163" s="140">
        <f t="shared" si="246"/>
        <v>1</v>
      </c>
      <c r="AB163" s="115"/>
      <c r="AC163" s="181"/>
      <c r="AD163" s="181"/>
      <c r="AE163" s="142" t="str">
        <f t="shared" si="189"/>
        <v/>
      </c>
      <c r="AF163" s="142"/>
      <c r="AG163" s="142" t="str">
        <f t="shared" si="190"/>
        <v/>
      </c>
      <c r="AH163" s="142"/>
      <c r="AI163" s="142" t="str">
        <f t="shared" si="191"/>
        <v/>
      </c>
      <c r="AJ163" s="143"/>
      <c r="AK163" s="144"/>
      <c r="AL163" s="142"/>
      <c r="AM163" s="142" t="str">
        <f t="shared" si="192"/>
        <v/>
      </c>
      <c r="AN163" s="142"/>
      <c r="AO163" s="142" t="str">
        <f t="shared" si="193"/>
        <v/>
      </c>
      <c r="AP163" s="142"/>
      <c r="AQ163" s="142" t="str">
        <f t="shared" si="194"/>
        <v/>
      </c>
      <c r="AR163" s="143"/>
      <c r="AS163" s="144"/>
      <c r="AT163" s="142"/>
      <c r="AU163" s="142" t="str">
        <f t="shared" si="200"/>
        <v/>
      </c>
      <c r="AV163" s="142"/>
      <c r="AW163" s="142" t="str">
        <f t="shared" si="201"/>
        <v/>
      </c>
      <c r="AX163" s="142"/>
      <c r="AY163" s="142" t="str">
        <f t="shared" si="202"/>
        <v/>
      </c>
      <c r="AZ163" s="143"/>
      <c r="BA163" s="144"/>
      <c r="BB163" s="142"/>
      <c r="BC163" s="142" t="str">
        <f t="shared" si="247"/>
        <v/>
      </c>
      <c r="BD163" s="142"/>
      <c r="BE163" s="142" t="str">
        <f t="shared" si="248"/>
        <v/>
      </c>
      <c r="BF163" s="142"/>
      <c r="BG163" s="142" t="str">
        <f t="shared" si="249"/>
        <v/>
      </c>
      <c r="BH163" s="143"/>
      <c r="BI163" s="144"/>
      <c r="BJ163" s="140"/>
      <c r="BK163" s="142">
        <f t="shared" si="250"/>
        <v>1</v>
      </c>
      <c r="BL163" s="142"/>
      <c r="BM163" s="142">
        <f t="shared" si="251"/>
        <v>0</v>
      </c>
      <c r="BN163" s="142"/>
      <c r="BO163" s="142">
        <f t="shared" si="252"/>
        <v>1</v>
      </c>
      <c r="BP163" s="143"/>
      <c r="BQ163" s="144"/>
      <c r="BR163" s="140"/>
      <c r="BS163" s="142" t="str">
        <f t="shared" si="221"/>
        <v/>
      </c>
      <c r="BT163" s="142"/>
      <c r="BU163" s="142" t="str">
        <f t="shared" si="222"/>
        <v/>
      </c>
      <c r="BV163" s="142"/>
      <c r="BW163" s="142" t="str">
        <f t="shared" si="223"/>
        <v/>
      </c>
      <c r="BX163" s="143"/>
      <c r="BY163" s="144"/>
      <c r="BZ163" s="145"/>
      <c r="CA163" s="142" t="str">
        <f t="shared" si="224"/>
        <v/>
      </c>
      <c r="CB163" s="142"/>
      <c r="CC163" s="142" t="str">
        <f t="shared" si="225"/>
        <v/>
      </c>
      <c r="CD163" s="142"/>
      <c r="CE163" s="142" t="str">
        <f t="shared" si="226"/>
        <v/>
      </c>
      <c r="CF163" s="143"/>
      <c r="CI163" s="142" t="str">
        <f t="shared" si="227"/>
        <v/>
      </c>
      <c r="CJ163" s="142"/>
      <c r="CK163" s="142" t="str">
        <f t="shared" si="228"/>
        <v/>
      </c>
      <c r="CL163" s="142"/>
      <c r="CM163" s="142" t="str">
        <f t="shared" si="229"/>
        <v/>
      </c>
      <c r="CN163" s="143"/>
      <c r="EF163" s="146" t="s">
        <v>63</v>
      </c>
      <c r="EG163" s="146" t="str">
        <f t="shared" si="188"/>
        <v xml:space="preserve">
Constat visuel
R</v>
      </c>
    </row>
    <row r="164" spans="1:137" s="136" customFormat="1" ht="48.75" customHeight="1" x14ac:dyDescent="0.25">
      <c r="B164" s="109" t="s">
        <v>68</v>
      </c>
      <c r="C164" s="405" t="s">
        <v>262</v>
      </c>
      <c r="D164" s="183" t="s">
        <v>337</v>
      </c>
      <c r="E164" s="109"/>
      <c r="F164" s="109">
        <f>VLOOKUP(H164,Feuil1!A$1:B$5,2,0)</f>
        <v>0.2</v>
      </c>
      <c r="G164" s="109">
        <f t="shared" si="241"/>
        <v>5</v>
      </c>
      <c r="H164" s="274" t="s">
        <v>168</v>
      </c>
      <c r="I164" s="185" t="s">
        <v>343</v>
      </c>
      <c r="J164" s="138">
        <v>38</v>
      </c>
      <c r="K164" s="138">
        <f>IF(J164&lt;&gt;"",MAX(K$1:K163)+1,"")</f>
        <v>135</v>
      </c>
      <c r="L164" s="281" t="s">
        <v>344</v>
      </c>
      <c r="M164" s="290">
        <v>1</v>
      </c>
      <c r="N164" s="283" t="s">
        <v>0</v>
      </c>
      <c r="O164" s="351"/>
      <c r="P164" s="333" t="str">
        <f t="shared" si="209"/>
        <v/>
      </c>
      <c r="Q164" s="281" t="s">
        <v>345</v>
      </c>
      <c r="R164" s="344" t="s">
        <v>72</v>
      </c>
      <c r="S164" s="139"/>
      <c r="U164" s="140">
        <f t="shared" si="242"/>
        <v>1</v>
      </c>
      <c r="V164" s="140">
        <f t="shared" si="243"/>
        <v>1</v>
      </c>
      <c r="W164" s="140">
        <f t="shared" si="244"/>
        <v>1</v>
      </c>
      <c r="X164" s="140"/>
      <c r="Y164" s="140">
        <f t="shared" si="245"/>
        <v>0</v>
      </c>
      <c r="Z164" s="140"/>
      <c r="AA164" s="140">
        <f t="shared" si="246"/>
        <v>1</v>
      </c>
      <c r="AB164" s="140"/>
      <c r="AC164" s="141"/>
      <c r="AD164" s="141"/>
      <c r="AE164" s="142" t="str">
        <f t="shared" si="189"/>
        <v/>
      </c>
      <c r="AF164" s="142"/>
      <c r="AG164" s="142" t="str">
        <f t="shared" si="190"/>
        <v/>
      </c>
      <c r="AH164" s="142"/>
      <c r="AI164" s="142" t="str">
        <f t="shared" si="191"/>
        <v/>
      </c>
      <c r="AJ164" s="143"/>
      <c r="AK164" s="144"/>
      <c r="AL164" s="142"/>
      <c r="AM164" s="142" t="str">
        <f t="shared" si="192"/>
        <v/>
      </c>
      <c r="AN164" s="142"/>
      <c r="AO164" s="142" t="str">
        <f t="shared" si="193"/>
        <v/>
      </c>
      <c r="AP164" s="142"/>
      <c r="AQ164" s="142" t="str">
        <f t="shared" si="194"/>
        <v/>
      </c>
      <c r="AR164" s="143"/>
      <c r="AS164" s="144"/>
      <c r="AT164" s="142"/>
      <c r="AU164" s="142" t="str">
        <f t="shared" si="200"/>
        <v/>
      </c>
      <c r="AV164" s="142"/>
      <c r="AW164" s="142" t="str">
        <f t="shared" si="201"/>
        <v/>
      </c>
      <c r="AX164" s="142"/>
      <c r="AY164" s="142" t="str">
        <f t="shared" si="202"/>
        <v/>
      </c>
      <c r="AZ164" s="143"/>
      <c r="BA164" s="144"/>
      <c r="BB164" s="142"/>
      <c r="BC164" s="142" t="str">
        <f t="shared" si="247"/>
        <v/>
      </c>
      <c r="BD164" s="142"/>
      <c r="BE164" s="142" t="str">
        <f t="shared" si="248"/>
        <v/>
      </c>
      <c r="BF164" s="142"/>
      <c r="BG164" s="142" t="str">
        <f t="shared" si="249"/>
        <v/>
      </c>
      <c r="BH164" s="143"/>
      <c r="BI164" s="144"/>
      <c r="BJ164" s="140"/>
      <c r="BK164" s="142">
        <f t="shared" si="250"/>
        <v>1</v>
      </c>
      <c r="BL164" s="142"/>
      <c r="BM164" s="142">
        <f t="shared" si="251"/>
        <v>0</v>
      </c>
      <c r="BN164" s="142"/>
      <c r="BO164" s="142">
        <f t="shared" si="252"/>
        <v>1</v>
      </c>
      <c r="BP164" s="143"/>
      <c r="BQ164" s="144"/>
      <c r="BR164" s="140"/>
      <c r="BS164" s="142" t="str">
        <f t="shared" si="221"/>
        <v/>
      </c>
      <c r="BT164" s="142"/>
      <c r="BU164" s="142" t="str">
        <f t="shared" si="222"/>
        <v/>
      </c>
      <c r="BV164" s="142"/>
      <c r="BW164" s="142" t="str">
        <f t="shared" si="223"/>
        <v/>
      </c>
      <c r="BX164" s="143"/>
      <c r="BY164" s="144"/>
      <c r="BZ164" s="145"/>
      <c r="CA164" s="142" t="str">
        <f t="shared" si="224"/>
        <v/>
      </c>
      <c r="CB164" s="142"/>
      <c r="CC164" s="142" t="str">
        <f t="shared" si="225"/>
        <v/>
      </c>
      <c r="CD164" s="142"/>
      <c r="CE164" s="142" t="str">
        <f t="shared" si="226"/>
        <v/>
      </c>
      <c r="CF164" s="143"/>
      <c r="CI164" s="142" t="str">
        <f t="shared" si="227"/>
        <v/>
      </c>
      <c r="CJ164" s="142"/>
      <c r="CK164" s="142" t="str">
        <f t="shared" si="228"/>
        <v/>
      </c>
      <c r="CL164" s="142"/>
      <c r="CM164" s="142" t="str">
        <f t="shared" si="229"/>
        <v/>
      </c>
      <c r="CN164" s="143"/>
      <c r="EF164" s="146" t="s">
        <v>63</v>
      </c>
      <c r="EG164" s="146" t="str">
        <f t="shared" si="188"/>
        <v>Service d'appoint interne à l'hôtel. Ce service doit être indiqué sur le livret d'accueil. Un distributeur de produits sucrés/salés valide l'item. Possibilité d'un plateau repas si mention sur le livret d'accueil.
Constat visuel
R</v>
      </c>
    </row>
    <row r="165" spans="1:137" s="136" customFormat="1" ht="129.75" customHeight="1" x14ac:dyDescent="0.25">
      <c r="B165" s="109" t="s">
        <v>68</v>
      </c>
      <c r="C165" s="405" t="s">
        <v>262</v>
      </c>
      <c r="D165" s="183" t="s">
        <v>337</v>
      </c>
      <c r="E165" s="109"/>
      <c r="F165" s="109">
        <f>VLOOKUP(H165,Feuil1!A$1:B$5,2,0)</f>
        <v>0.2</v>
      </c>
      <c r="G165" s="109">
        <f t="shared" si="241"/>
        <v>5</v>
      </c>
      <c r="H165" s="274" t="s">
        <v>168</v>
      </c>
      <c r="I165" s="137" t="s">
        <v>346</v>
      </c>
      <c r="J165" s="138">
        <v>32</v>
      </c>
      <c r="K165" s="138">
        <f>IF(J165&lt;&gt;"",MAX(K$1:K164)+1,"")</f>
        <v>136</v>
      </c>
      <c r="L165" s="281" t="s">
        <v>347</v>
      </c>
      <c r="M165" s="290">
        <v>1</v>
      </c>
      <c r="N165" s="283" t="s">
        <v>0</v>
      </c>
      <c r="O165" s="351"/>
      <c r="P165" s="333" t="str">
        <f t="shared" si="209"/>
        <v/>
      </c>
      <c r="Q165" s="281" t="s">
        <v>920</v>
      </c>
      <c r="R165" s="344" t="s">
        <v>72</v>
      </c>
      <c r="S165" s="139"/>
      <c r="U165" s="140">
        <f t="shared" si="242"/>
        <v>1</v>
      </c>
      <c r="V165" s="140">
        <f t="shared" si="243"/>
        <v>1</v>
      </c>
      <c r="W165" s="140">
        <f t="shared" si="244"/>
        <v>1</v>
      </c>
      <c r="X165" s="140"/>
      <c r="Y165" s="140">
        <f t="shared" si="245"/>
        <v>0</v>
      </c>
      <c r="Z165" s="140"/>
      <c r="AA165" s="140">
        <f t="shared" si="246"/>
        <v>1</v>
      </c>
      <c r="AB165" s="140"/>
      <c r="AC165" s="141"/>
      <c r="AD165" s="141"/>
      <c r="AE165" s="142" t="str">
        <f t="shared" si="189"/>
        <v/>
      </c>
      <c r="AF165" s="142"/>
      <c r="AG165" s="142" t="str">
        <f t="shared" si="190"/>
        <v/>
      </c>
      <c r="AH165" s="142"/>
      <c r="AI165" s="142" t="str">
        <f t="shared" si="191"/>
        <v/>
      </c>
      <c r="AJ165" s="143"/>
      <c r="AK165" s="144"/>
      <c r="AL165" s="142"/>
      <c r="AM165" s="142" t="str">
        <f t="shared" si="192"/>
        <v/>
      </c>
      <c r="AN165" s="142"/>
      <c r="AO165" s="142" t="str">
        <f t="shared" si="193"/>
        <v/>
      </c>
      <c r="AP165" s="142"/>
      <c r="AQ165" s="142" t="str">
        <f t="shared" si="194"/>
        <v/>
      </c>
      <c r="AR165" s="143"/>
      <c r="AS165" s="144"/>
      <c r="AT165" s="142"/>
      <c r="AU165" s="142" t="str">
        <f t="shared" si="200"/>
        <v/>
      </c>
      <c r="AV165" s="142"/>
      <c r="AW165" s="142" t="str">
        <f t="shared" si="201"/>
        <v/>
      </c>
      <c r="AX165" s="142"/>
      <c r="AY165" s="142" t="str">
        <f t="shared" si="202"/>
        <v/>
      </c>
      <c r="AZ165" s="143"/>
      <c r="BA165" s="144"/>
      <c r="BB165" s="142"/>
      <c r="BC165" s="142" t="str">
        <f t="shared" si="247"/>
        <v/>
      </c>
      <c r="BD165" s="142"/>
      <c r="BE165" s="142" t="str">
        <f t="shared" si="248"/>
        <v/>
      </c>
      <c r="BF165" s="142"/>
      <c r="BG165" s="142" t="str">
        <f t="shared" si="249"/>
        <v/>
      </c>
      <c r="BH165" s="143"/>
      <c r="BI165" s="144"/>
      <c r="BJ165" s="140"/>
      <c r="BK165" s="142">
        <f t="shared" si="250"/>
        <v>1</v>
      </c>
      <c r="BL165" s="142"/>
      <c r="BM165" s="142">
        <f t="shared" si="251"/>
        <v>0</v>
      </c>
      <c r="BN165" s="142"/>
      <c r="BO165" s="142">
        <f t="shared" si="252"/>
        <v>1</v>
      </c>
      <c r="BP165" s="143"/>
      <c r="BQ165" s="144"/>
      <c r="BR165" s="140"/>
      <c r="BS165" s="142" t="str">
        <f t="shared" si="221"/>
        <v/>
      </c>
      <c r="BT165" s="142"/>
      <c r="BU165" s="142" t="str">
        <f t="shared" si="222"/>
        <v/>
      </c>
      <c r="BV165" s="142"/>
      <c r="BW165" s="142" t="str">
        <f t="shared" si="223"/>
        <v/>
      </c>
      <c r="BX165" s="143"/>
      <c r="BY165" s="144"/>
      <c r="BZ165" s="145"/>
      <c r="CA165" s="142" t="str">
        <f t="shared" si="224"/>
        <v/>
      </c>
      <c r="CB165" s="142"/>
      <c r="CC165" s="142" t="str">
        <f t="shared" si="225"/>
        <v/>
      </c>
      <c r="CD165" s="142"/>
      <c r="CE165" s="142" t="str">
        <f t="shared" si="226"/>
        <v/>
      </c>
      <c r="CF165" s="143"/>
      <c r="CI165" s="142" t="str">
        <f t="shared" si="227"/>
        <v/>
      </c>
      <c r="CJ165" s="142"/>
      <c r="CK165" s="142" t="str">
        <f t="shared" si="228"/>
        <v/>
      </c>
      <c r="CL165" s="142"/>
      <c r="CM165" s="142" t="str">
        <f t="shared" si="229"/>
        <v/>
      </c>
      <c r="CN165" s="143"/>
      <c r="EF165" s="146" t="s">
        <v>63</v>
      </c>
      <c r="EG165" s="146" t="str">
        <f t="shared" si="188"/>
        <v>Exemples : fax, ordinateur, coffre fort, un porte-manteau/vestiaire, 1 moyen de communication, existence d'un business corner propre et en bon état, existence d'une salle de réunion pouvant accueillir 15 personnes au minimum propre et en bon état, prêt d'un parapluie, bagagerie, choix de livres ou de jeux de cartes et/ou de société, un espace de jeux pour les enfants, set à colorier, crayons, jeux vidéos, cartes de randonnée, fer et table à repasser, existence d'un local pour vélos propre et en bon état, existence d'un local pour skis propre et en bon état, etc.
Constat visuel
R</v>
      </c>
    </row>
    <row r="166" spans="1:137" s="136" customFormat="1" ht="76.5" customHeight="1" x14ac:dyDescent="0.25">
      <c r="B166" s="109" t="s">
        <v>68</v>
      </c>
      <c r="C166" s="405" t="s">
        <v>262</v>
      </c>
      <c r="D166" s="183" t="s">
        <v>337</v>
      </c>
      <c r="E166" s="109"/>
      <c r="F166" s="109">
        <f>VLOOKUP(H166,Feuil1!A$1:B$5,2,0)</f>
        <v>0.2</v>
      </c>
      <c r="G166" s="109">
        <f t="shared" si="241"/>
        <v>5</v>
      </c>
      <c r="H166" s="274" t="s">
        <v>168</v>
      </c>
      <c r="I166" s="137" t="s">
        <v>346</v>
      </c>
      <c r="J166" s="138">
        <v>32</v>
      </c>
      <c r="K166" s="138">
        <f>IF(J166&lt;&gt;"",MAX(K$1:K165)+1,"")</f>
        <v>137</v>
      </c>
      <c r="L166" s="281" t="s">
        <v>348</v>
      </c>
      <c r="M166" s="290">
        <v>3</v>
      </c>
      <c r="N166" s="283" t="s">
        <v>0</v>
      </c>
      <c r="O166" s="351"/>
      <c r="P166" s="333" t="str">
        <f t="shared" si="209"/>
        <v/>
      </c>
      <c r="Q166" s="281" t="s">
        <v>940</v>
      </c>
      <c r="R166" s="344" t="s">
        <v>72</v>
      </c>
      <c r="S166" s="139"/>
      <c r="U166" s="140">
        <f t="shared" si="242"/>
        <v>3</v>
      </c>
      <c r="V166" s="140">
        <f t="shared" si="243"/>
        <v>1</v>
      </c>
      <c r="W166" s="140">
        <f t="shared" si="244"/>
        <v>3</v>
      </c>
      <c r="X166" s="140"/>
      <c r="Y166" s="140">
        <f t="shared" si="245"/>
        <v>0</v>
      </c>
      <c r="Z166" s="140"/>
      <c r="AA166" s="140">
        <f t="shared" si="246"/>
        <v>3</v>
      </c>
      <c r="AB166" s="115"/>
      <c r="AC166" s="181"/>
      <c r="AD166" s="181"/>
      <c r="AE166" s="142" t="str">
        <f t="shared" si="189"/>
        <v/>
      </c>
      <c r="AF166" s="142"/>
      <c r="AG166" s="142" t="str">
        <f t="shared" si="190"/>
        <v/>
      </c>
      <c r="AH166" s="142"/>
      <c r="AI166" s="142" t="str">
        <f t="shared" si="191"/>
        <v/>
      </c>
      <c r="AJ166" s="143"/>
      <c r="AK166" s="144"/>
      <c r="AL166" s="142"/>
      <c r="AM166" s="142" t="str">
        <f t="shared" si="192"/>
        <v/>
      </c>
      <c r="AN166" s="142"/>
      <c r="AO166" s="142" t="str">
        <f t="shared" si="193"/>
        <v/>
      </c>
      <c r="AP166" s="142"/>
      <c r="AQ166" s="142" t="str">
        <f t="shared" si="194"/>
        <v/>
      </c>
      <c r="AR166" s="143"/>
      <c r="AS166" s="144"/>
      <c r="AT166" s="142"/>
      <c r="AU166" s="142" t="str">
        <f t="shared" si="200"/>
        <v/>
      </c>
      <c r="AV166" s="142"/>
      <c r="AW166" s="142" t="str">
        <f t="shared" si="201"/>
        <v/>
      </c>
      <c r="AX166" s="142"/>
      <c r="AY166" s="142" t="str">
        <f t="shared" si="202"/>
        <v/>
      </c>
      <c r="AZ166" s="143"/>
      <c r="BA166" s="144"/>
      <c r="BB166" s="142"/>
      <c r="BC166" s="142" t="str">
        <f t="shared" si="247"/>
        <v/>
      </c>
      <c r="BD166" s="142"/>
      <c r="BE166" s="142" t="str">
        <f t="shared" si="248"/>
        <v/>
      </c>
      <c r="BF166" s="142"/>
      <c r="BG166" s="142" t="str">
        <f t="shared" si="249"/>
        <v/>
      </c>
      <c r="BH166" s="143"/>
      <c r="BI166" s="144"/>
      <c r="BJ166" s="140"/>
      <c r="BK166" s="142">
        <f t="shared" si="250"/>
        <v>3</v>
      </c>
      <c r="BL166" s="142"/>
      <c r="BM166" s="142">
        <f t="shared" si="251"/>
        <v>0</v>
      </c>
      <c r="BN166" s="142"/>
      <c r="BO166" s="142">
        <f t="shared" si="252"/>
        <v>3</v>
      </c>
      <c r="BP166" s="143"/>
      <c r="BQ166" s="144"/>
      <c r="BR166" s="140"/>
      <c r="BS166" s="142" t="str">
        <f t="shared" si="221"/>
        <v/>
      </c>
      <c r="BT166" s="142"/>
      <c r="BU166" s="142" t="str">
        <f t="shared" si="222"/>
        <v/>
      </c>
      <c r="BV166" s="142"/>
      <c r="BW166" s="142" t="str">
        <f t="shared" si="223"/>
        <v/>
      </c>
      <c r="BX166" s="143"/>
      <c r="BY166" s="144"/>
      <c r="BZ166" s="145"/>
      <c r="CA166" s="142" t="str">
        <f t="shared" si="224"/>
        <v/>
      </c>
      <c r="CB166" s="142"/>
      <c r="CC166" s="142" t="str">
        <f t="shared" si="225"/>
        <v/>
      </c>
      <c r="CD166" s="142"/>
      <c r="CE166" s="142" t="str">
        <f t="shared" si="226"/>
        <v/>
      </c>
      <c r="CF166" s="143"/>
      <c r="CI166" s="142" t="str">
        <f t="shared" si="227"/>
        <v/>
      </c>
      <c r="CJ166" s="142"/>
      <c r="CK166" s="142" t="str">
        <f t="shared" si="228"/>
        <v/>
      </c>
      <c r="CL166" s="142"/>
      <c r="CM166" s="142" t="str">
        <f t="shared" si="229"/>
        <v/>
      </c>
      <c r="CN166" s="143"/>
      <c r="EF166" s="146" t="s">
        <v>63</v>
      </c>
      <c r="EG166" s="146" t="str">
        <f t="shared" si="188"/>
        <v>Exemples : adaptateurs électriques, chargeurs de batterie,  kit dentaire, kit rasage, kit couture,  éponge à chaussure, peigne, bonnet de douche, préservatif, serviette hygiénique, etc. Ces éléments sont à disposition sur demande en réception (gratuit ou payant) ou présents en chambre. 
Constat visuel
R</v>
      </c>
    </row>
    <row r="167" spans="1:137" s="136" customFormat="1" ht="38.25" customHeight="1" x14ac:dyDescent="0.25">
      <c r="B167" s="109" t="s">
        <v>68</v>
      </c>
      <c r="C167" s="405" t="s">
        <v>262</v>
      </c>
      <c r="D167" s="183" t="s">
        <v>337</v>
      </c>
      <c r="E167" s="109"/>
      <c r="F167" s="109">
        <f>VLOOKUP(H167,Feuil1!A$1:B$5,2,0)</f>
        <v>0.2</v>
      </c>
      <c r="G167" s="109">
        <f t="shared" si="241"/>
        <v>5</v>
      </c>
      <c r="H167" s="274" t="s">
        <v>168</v>
      </c>
      <c r="I167" s="185" t="s">
        <v>349</v>
      </c>
      <c r="J167" s="138">
        <v>50</v>
      </c>
      <c r="K167" s="138">
        <f>IF(J167&lt;&gt;"",MAX(K$1:K166)+1,"")</f>
        <v>138</v>
      </c>
      <c r="L167" s="334" t="s">
        <v>350</v>
      </c>
      <c r="M167" s="335">
        <v>1</v>
      </c>
      <c r="N167" s="336" t="s">
        <v>0</v>
      </c>
      <c r="O167" s="352"/>
      <c r="P167" s="337" t="str">
        <f t="shared" si="209"/>
        <v/>
      </c>
      <c r="Q167" s="334" t="s">
        <v>351</v>
      </c>
      <c r="R167" s="345" t="s">
        <v>72</v>
      </c>
      <c r="S167" s="139"/>
      <c r="U167" s="140">
        <f t="shared" si="242"/>
        <v>1</v>
      </c>
      <c r="V167" s="140">
        <f t="shared" si="243"/>
        <v>1</v>
      </c>
      <c r="W167" s="140">
        <f t="shared" si="244"/>
        <v>1</v>
      </c>
      <c r="X167" s="140"/>
      <c r="Y167" s="140">
        <f t="shared" si="245"/>
        <v>0</v>
      </c>
      <c r="Z167" s="140"/>
      <c r="AA167" s="140">
        <f t="shared" si="246"/>
        <v>1</v>
      </c>
      <c r="AB167" s="140"/>
      <c r="AC167" s="141"/>
      <c r="AD167" s="141"/>
      <c r="AE167" s="142" t="str">
        <f t="shared" si="189"/>
        <v/>
      </c>
      <c r="AF167" s="142"/>
      <c r="AG167" s="142" t="str">
        <f t="shared" si="190"/>
        <v/>
      </c>
      <c r="AH167" s="142"/>
      <c r="AI167" s="142" t="str">
        <f t="shared" si="191"/>
        <v/>
      </c>
      <c r="AJ167" s="143"/>
      <c r="AK167" s="144"/>
      <c r="AL167" s="142"/>
      <c r="AM167" s="142" t="str">
        <f t="shared" si="192"/>
        <v/>
      </c>
      <c r="AN167" s="142"/>
      <c r="AO167" s="142" t="str">
        <f t="shared" si="193"/>
        <v/>
      </c>
      <c r="AP167" s="142"/>
      <c r="AQ167" s="142" t="str">
        <f t="shared" si="194"/>
        <v/>
      </c>
      <c r="AR167" s="143"/>
      <c r="AS167" s="144"/>
      <c r="AT167" s="142"/>
      <c r="AU167" s="142" t="str">
        <f t="shared" si="200"/>
        <v/>
      </c>
      <c r="AV167" s="142"/>
      <c r="AW167" s="142" t="str">
        <f t="shared" si="201"/>
        <v/>
      </c>
      <c r="AX167" s="142"/>
      <c r="AY167" s="142" t="str">
        <f t="shared" si="202"/>
        <v/>
      </c>
      <c r="AZ167" s="143"/>
      <c r="BA167" s="144"/>
      <c r="BB167" s="142"/>
      <c r="BC167" s="142" t="str">
        <f t="shared" si="247"/>
        <v/>
      </c>
      <c r="BD167" s="142"/>
      <c r="BE167" s="142" t="str">
        <f t="shared" si="248"/>
        <v/>
      </c>
      <c r="BF167" s="142"/>
      <c r="BG167" s="142" t="str">
        <f t="shared" si="249"/>
        <v/>
      </c>
      <c r="BH167" s="143"/>
      <c r="BI167" s="144"/>
      <c r="BJ167" s="140"/>
      <c r="BK167" s="142">
        <f t="shared" si="250"/>
        <v>1</v>
      </c>
      <c r="BL167" s="142"/>
      <c r="BM167" s="142">
        <f t="shared" si="251"/>
        <v>0</v>
      </c>
      <c r="BN167" s="142"/>
      <c r="BO167" s="142">
        <f t="shared" si="252"/>
        <v>1</v>
      </c>
      <c r="BP167" s="143"/>
      <c r="BQ167" s="144"/>
      <c r="BR167" s="140"/>
      <c r="BS167" s="142" t="str">
        <f t="shared" si="221"/>
        <v/>
      </c>
      <c r="BT167" s="142"/>
      <c r="BU167" s="142" t="str">
        <f t="shared" si="222"/>
        <v/>
      </c>
      <c r="BV167" s="142"/>
      <c r="BW167" s="142" t="str">
        <f t="shared" si="223"/>
        <v/>
      </c>
      <c r="BX167" s="143"/>
      <c r="BY167" s="144"/>
      <c r="BZ167" s="145"/>
      <c r="CA167" s="142" t="str">
        <f t="shared" si="224"/>
        <v/>
      </c>
      <c r="CB167" s="142"/>
      <c r="CC167" s="142" t="str">
        <f t="shared" si="225"/>
        <v/>
      </c>
      <c r="CD167" s="142"/>
      <c r="CE167" s="142" t="str">
        <f t="shared" si="226"/>
        <v/>
      </c>
      <c r="CF167" s="143"/>
      <c r="CI167" s="142" t="str">
        <f t="shared" si="227"/>
        <v/>
      </c>
      <c r="CJ167" s="142"/>
      <c r="CK167" s="142" t="str">
        <f t="shared" si="228"/>
        <v/>
      </c>
      <c r="CL167" s="142"/>
      <c r="CM167" s="142" t="str">
        <f t="shared" si="229"/>
        <v/>
      </c>
      <c r="CN167" s="143"/>
      <c r="EF167" s="146" t="s">
        <v>63</v>
      </c>
      <c r="EG167" s="146" t="str">
        <f t="shared" si="188"/>
        <v>Point validé si mention sur le livret d'accueil ou accueil 24h/24 en réception.
Constat visuel
R</v>
      </c>
    </row>
    <row r="168" spans="1:137" s="157" customFormat="1" ht="18" customHeight="1" x14ac:dyDescent="0.25">
      <c r="B168" s="107"/>
      <c r="C168" s="405" t="s">
        <v>262</v>
      </c>
      <c r="D168" s="107"/>
      <c r="E168" s="107"/>
      <c r="F168" s="109" t="e">
        <f>VLOOKUP(H168,Feuil1!A$1:B$5,2,0)</f>
        <v>#N/A</v>
      </c>
      <c r="G168" s="107"/>
      <c r="H168" s="276"/>
      <c r="I168" s="182"/>
      <c r="J168" s="149"/>
      <c r="K168" s="131" t="str">
        <f>IF(J168&lt;&gt;"",MAX(K$1:K167)+1,"")</f>
        <v/>
      </c>
      <c r="L168" s="183" t="s">
        <v>352</v>
      </c>
      <c r="M168" s="132"/>
      <c r="N168" s="267"/>
      <c r="O168" s="440"/>
      <c r="P168" s="325" t="str">
        <f t="shared" si="209"/>
        <v/>
      </c>
      <c r="Q168" s="184"/>
      <c r="R168" s="184"/>
      <c r="S168" s="184"/>
      <c r="U168" s="150"/>
      <c r="V168" s="150"/>
      <c r="W168" s="150"/>
      <c r="X168" s="150"/>
      <c r="Y168" s="150"/>
      <c r="Z168" s="150"/>
      <c r="AA168" s="150"/>
      <c r="AB168" s="150"/>
      <c r="AC168" s="152"/>
      <c r="AD168" s="152"/>
      <c r="AE168" s="142" t="str">
        <f t="shared" si="189"/>
        <v/>
      </c>
      <c r="AF168" s="142"/>
      <c r="AG168" s="142" t="str">
        <f t="shared" si="190"/>
        <v/>
      </c>
      <c r="AH168" s="142"/>
      <c r="AI168" s="142" t="str">
        <f t="shared" si="191"/>
        <v/>
      </c>
      <c r="AJ168" s="143"/>
      <c r="AK168" s="155"/>
      <c r="AL168" s="153"/>
      <c r="AM168" s="142" t="str">
        <f t="shared" si="192"/>
        <v/>
      </c>
      <c r="AN168" s="142"/>
      <c r="AO168" s="142" t="str">
        <f t="shared" si="193"/>
        <v/>
      </c>
      <c r="AP168" s="142"/>
      <c r="AQ168" s="142" t="str">
        <f t="shared" si="194"/>
        <v/>
      </c>
      <c r="AR168" s="143"/>
      <c r="AS168" s="155"/>
      <c r="AT168" s="153"/>
      <c r="AU168" s="142" t="str">
        <f t="shared" si="200"/>
        <v/>
      </c>
      <c r="AV168" s="142"/>
      <c r="AW168" s="142" t="str">
        <f t="shared" si="201"/>
        <v/>
      </c>
      <c r="AX168" s="142"/>
      <c r="AY168" s="142" t="str">
        <f t="shared" si="202"/>
        <v/>
      </c>
      <c r="AZ168" s="143"/>
      <c r="BA168" s="155"/>
      <c r="BB168" s="153"/>
      <c r="BC168" s="153"/>
      <c r="BD168" s="153"/>
      <c r="BE168" s="153"/>
      <c r="BF168" s="153"/>
      <c r="BG168" s="153"/>
      <c r="BH168" s="154"/>
      <c r="BI168" s="155"/>
      <c r="BJ168" s="150"/>
      <c r="BK168" s="153"/>
      <c r="BL168" s="153"/>
      <c r="BM168" s="153"/>
      <c r="BN168" s="153"/>
      <c r="BO168" s="153"/>
      <c r="BP168" s="154"/>
      <c r="BQ168" s="155"/>
      <c r="BR168" s="150"/>
      <c r="BS168" s="153" t="str">
        <f t="shared" si="221"/>
        <v/>
      </c>
      <c r="BT168" s="153"/>
      <c r="BU168" s="153" t="str">
        <f t="shared" si="222"/>
        <v/>
      </c>
      <c r="BV168" s="153"/>
      <c r="BW168" s="153" t="str">
        <f t="shared" si="223"/>
        <v/>
      </c>
      <c r="BX168" s="154"/>
      <c r="BY168" s="155"/>
      <c r="BZ168" s="156"/>
      <c r="CA168" s="153" t="str">
        <f t="shared" si="224"/>
        <v/>
      </c>
      <c r="CB168" s="153"/>
      <c r="CC168" s="153" t="str">
        <f t="shared" si="225"/>
        <v/>
      </c>
      <c r="CD168" s="153"/>
      <c r="CE168" s="153" t="str">
        <f t="shared" si="226"/>
        <v/>
      </c>
      <c r="CF168" s="154"/>
      <c r="CI168" s="153" t="str">
        <f t="shared" si="227"/>
        <v/>
      </c>
      <c r="CJ168" s="153"/>
      <c r="CK168" s="153" t="str">
        <f t="shared" si="228"/>
        <v/>
      </c>
      <c r="CL168" s="153"/>
      <c r="CM168" s="153" t="str">
        <f t="shared" si="229"/>
        <v/>
      </c>
      <c r="CN168" s="154"/>
      <c r="EF168" s="146" t="s">
        <v>63</v>
      </c>
      <c r="EG168" s="146" t="str">
        <f t="shared" si="188"/>
        <v xml:space="preserve">
</v>
      </c>
    </row>
    <row r="169" spans="1:137" s="136" customFormat="1" ht="54" customHeight="1" x14ac:dyDescent="0.25">
      <c r="A169" s="253">
        <v>33</v>
      </c>
      <c r="B169" s="318" t="s">
        <v>68</v>
      </c>
      <c r="C169" s="405" t="s">
        <v>262</v>
      </c>
      <c r="D169" s="183" t="s">
        <v>352</v>
      </c>
      <c r="E169" s="109"/>
      <c r="F169" s="109">
        <f>VLOOKUP(H169,Feuil1!A$1:B$5,2,0)</f>
        <v>0.25</v>
      </c>
      <c r="G169" s="109">
        <f>IF(H169="Information et Communication",1,IF(H169="Savoir-faire Savoir-être",2,IF(H169="Confort et hygiène",3,IF(H169="Qualité de la prestation",5,IF(H169="Développement Durable",4)))))</f>
        <v>3</v>
      </c>
      <c r="H169" s="274" t="s">
        <v>174</v>
      </c>
      <c r="I169" s="185" t="s">
        <v>353</v>
      </c>
      <c r="J169" s="138">
        <v>90</v>
      </c>
      <c r="K169" s="138">
        <f>IF(J169&lt;&gt;"",MAX(K$1:K168)+1,"")</f>
        <v>139</v>
      </c>
      <c r="L169" s="329" t="s">
        <v>937</v>
      </c>
      <c r="M169" s="330">
        <v>1</v>
      </c>
      <c r="N169" s="331" t="s">
        <v>0</v>
      </c>
      <c r="O169" s="439"/>
      <c r="P169" s="332" t="str">
        <f t="shared" si="209"/>
        <v/>
      </c>
      <c r="Q169" s="329" t="s">
        <v>938</v>
      </c>
      <c r="R169" s="343" t="s">
        <v>72</v>
      </c>
      <c r="S169" s="139"/>
      <c r="U169" s="140">
        <f>M169</f>
        <v>1</v>
      </c>
      <c r="V169" s="140">
        <f>IF(N169="OUI",1,IF(N169="NON",0,IF(N169="Non Mesuré","",0)))</f>
        <v>1</v>
      </c>
      <c r="W169" s="140">
        <f>IF(N169&lt;&gt;"Non Mesuré",U169*V169,"")</f>
        <v>1</v>
      </c>
      <c r="X169" s="140"/>
      <c r="Y169" s="140">
        <f>IF(N169="Non Mesuré",U169,0)</f>
        <v>0</v>
      </c>
      <c r="Z169" s="140"/>
      <c r="AA169" s="140">
        <f>U169-Y169</f>
        <v>1</v>
      </c>
      <c r="AB169" s="115"/>
      <c r="AC169" s="181"/>
      <c r="AD169" s="181"/>
      <c r="AE169" s="142" t="str">
        <f t="shared" si="189"/>
        <v/>
      </c>
      <c r="AF169" s="142"/>
      <c r="AG169" s="142" t="str">
        <f t="shared" si="190"/>
        <v/>
      </c>
      <c r="AH169" s="142"/>
      <c r="AI169" s="142" t="str">
        <f t="shared" si="191"/>
        <v/>
      </c>
      <c r="AJ169" s="143"/>
      <c r="AK169" s="144"/>
      <c r="AL169" s="142"/>
      <c r="AM169" s="142" t="str">
        <f t="shared" si="192"/>
        <v/>
      </c>
      <c r="AN169" s="142"/>
      <c r="AO169" s="142" t="str">
        <f t="shared" si="193"/>
        <v/>
      </c>
      <c r="AP169" s="142"/>
      <c r="AQ169" s="142" t="str">
        <f t="shared" si="194"/>
        <v/>
      </c>
      <c r="AR169" s="143"/>
      <c r="AS169" s="144"/>
      <c r="AT169" s="142"/>
      <c r="AU169" s="142">
        <f t="shared" si="200"/>
        <v>1</v>
      </c>
      <c r="AV169" s="142"/>
      <c r="AW169" s="142">
        <f t="shared" si="201"/>
        <v>0</v>
      </c>
      <c r="AX169" s="142"/>
      <c r="AY169" s="142">
        <f t="shared" si="202"/>
        <v>1</v>
      </c>
      <c r="AZ169" s="143"/>
      <c r="BA169" s="144"/>
      <c r="BB169" s="142"/>
      <c r="BC169" s="142" t="str">
        <f t="shared" ref="BC169:BC174" si="253">IF(G169=4,W169,"")</f>
        <v/>
      </c>
      <c r="BD169" s="142"/>
      <c r="BE169" s="142" t="str">
        <f t="shared" ref="BE169:BE174" si="254">IF(G169=4,Y169,"")</f>
        <v/>
      </c>
      <c r="BF169" s="142"/>
      <c r="BG169" s="142" t="str">
        <f t="shared" ref="BG169:BG174" si="255">IF(G169=4,AA169,"")</f>
        <v/>
      </c>
      <c r="BH169" s="143"/>
      <c r="BI169" s="144"/>
      <c r="BJ169" s="140"/>
      <c r="BK169" s="142" t="str">
        <f t="shared" ref="BK169:BK174" si="256">IF(G169=5,W169,"")</f>
        <v/>
      </c>
      <c r="BL169" s="142"/>
      <c r="BM169" s="142" t="str">
        <f t="shared" ref="BM169:BM174" si="257">IF(G169=5,Y169,"")</f>
        <v/>
      </c>
      <c r="BN169" s="142"/>
      <c r="BO169" s="142" t="str">
        <f t="shared" ref="BO169:BO174" si="258">IF(G169=5,AA169,"")</f>
        <v/>
      </c>
      <c r="BP169" s="143"/>
      <c r="BQ169" s="144"/>
      <c r="BR169" s="140"/>
      <c r="BS169" s="142" t="str">
        <f t="shared" si="221"/>
        <v/>
      </c>
      <c r="BT169" s="142"/>
      <c r="BU169" s="142" t="str">
        <f t="shared" si="222"/>
        <v/>
      </c>
      <c r="BV169" s="142"/>
      <c r="BW169" s="142" t="str">
        <f t="shared" si="223"/>
        <v/>
      </c>
      <c r="BX169" s="143"/>
      <c r="BY169" s="144"/>
      <c r="BZ169" s="145"/>
      <c r="CA169" s="142" t="str">
        <f t="shared" si="224"/>
        <v/>
      </c>
      <c r="CB169" s="142"/>
      <c r="CC169" s="142" t="str">
        <f t="shared" si="225"/>
        <v/>
      </c>
      <c r="CD169" s="142"/>
      <c r="CE169" s="142" t="str">
        <f t="shared" si="226"/>
        <v/>
      </c>
      <c r="CF169" s="143"/>
      <c r="CI169" s="142">
        <f t="shared" si="227"/>
        <v>1</v>
      </c>
      <c r="CJ169" s="142"/>
      <c r="CK169" s="142">
        <f t="shared" si="228"/>
        <v>0</v>
      </c>
      <c r="CL169" s="142"/>
      <c r="CM169" s="142">
        <f t="shared" si="229"/>
        <v>1</v>
      </c>
      <c r="CN169" s="143"/>
      <c r="EF169" s="146" t="s">
        <v>63</v>
      </c>
      <c r="EG169" s="146" t="str">
        <f t="shared" si="188"/>
        <v>Exemples d'équipements : table à langer, vaisselle adaptée, possibilité de réchauffer la nourriture, kits de bienvenue enfants (coloriage, attention particulière pour les enfants), lit bébé , chaise haute.
Constat visuel
R</v>
      </c>
    </row>
    <row r="170" spans="1:137" s="136" customFormat="1" ht="39.75" customHeight="1" x14ac:dyDescent="0.25">
      <c r="A170" s="254"/>
      <c r="B170" s="318" t="s">
        <v>68</v>
      </c>
      <c r="C170" s="405" t="s">
        <v>262</v>
      </c>
      <c r="D170" s="183" t="s">
        <v>352</v>
      </c>
      <c r="E170" s="109"/>
      <c r="F170" s="109">
        <f>VLOOKUP(H170,Feuil1!A$1:B$5,2,0)</f>
        <v>0.2</v>
      </c>
      <c r="G170" s="109">
        <f>IF(H170="Information et Communication",1,IF(H170="Savoir-faire Savoir-être",2,IF(H170="Confort et hygiène",3,IF(H170="Qualité de la prestation",5,IF(H170="Développement Durable",4)))))</f>
        <v>5</v>
      </c>
      <c r="H170" s="274" t="s">
        <v>168</v>
      </c>
      <c r="I170" s="180" t="s">
        <v>354</v>
      </c>
      <c r="J170" s="326">
        <v>86</v>
      </c>
      <c r="K170" s="138">
        <f>IF(J170&lt;&gt;"",MAX(K$1:K169)+1,"")</f>
        <v>140</v>
      </c>
      <c r="L170" s="281" t="s">
        <v>355</v>
      </c>
      <c r="M170" s="290">
        <v>1</v>
      </c>
      <c r="N170" s="283" t="s">
        <v>0</v>
      </c>
      <c r="O170" s="351"/>
      <c r="P170" s="333" t="str">
        <f t="shared" si="209"/>
        <v/>
      </c>
      <c r="Q170" s="281"/>
      <c r="R170" s="281" t="s">
        <v>72</v>
      </c>
      <c r="S170" s="139"/>
      <c r="U170" s="140">
        <f>M170</f>
        <v>1</v>
      </c>
      <c r="V170" s="140">
        <f>IF(N170="OUI",1,IF(N170="NON",0,IF(N170="Non Mesuré","",0)))</f>
        <v>1</v>
      </c>
      <c r="W170" s="140">
        <f>IF(N170&lt;&gt;"Non Mesuré",U170*V170,"")</f>
        <v>1</v>
      </c>
      <c r="X170" s="140"/>
      <c r="Y170" s="140">
        <f>IF(N170="Non Mesuré",U170,0)</f>
        <v>0</v>
      </c>
      <c r="Z170" s="140"/>
      <c r="AA170" s="140">
        <f>U170-Y170</f>
        <v>1</v>
      </c>
      <c r="AB170" s="140"/>
      <c r="AC170" s="141"/>
      <c r="AD170" s="141"/>
      <c r="AE170" s="142" t="str">
        <f t="shared" si="189"/>
        <v/>
      </c>
      <c r="AF170" s="142"/>
      <c r="AG170" s="142" t="str">
        <f t="shared" si="190"/>
        <v/>
      </c>
      <c r="AH170" s="142"/>
      <c r="AI170" s="142" t="str">
        <f t="shared" si="191"/>
        <v/>
      </c>
      <c r="AJ170" s="143"/>
      <c r="AK170" s="144"/>
      <c r="AL170" s="142"/>
      <c r="AM170" s="142" t="str">
        <f t="shared" si="192"/>
        <v/>
      </c>
      <c r="AN170" s="142"/>
      <c r="AO170" s="142" t="str">
        <f t="shared" si="193"/>
        <v/>
      </c>
      <c r="AP170" s="142"/>
      <c r="AQ170" s="142" t="str">
        <f t="shared" si="194"/>
        <v/>
      </c>
      <c r="AR170" s="143"/>
      <c r="AS170" s="144"/>
      <c r="AT170" s="142"/>
      <c r="AU170" s="142" t="str">
        <f t="shared" si="200"/>
        <v/>
      </c>
      <c r="AV170" s="142"/>
      <c r="AW170" s="142" t="str">
        <f t="shared" si="201"/>
        <v/>
      </c>
      <c r="AX170" s="142"/>
      <c r="AY170" s="142" t="str">
        <f t="shared" si="202"/>
        <v/>
      </c>
      <c r="AZ170" s="143"/>
      <c r="BA170" s="144"/>
      <c r="BB170" s="142"/>
      <c r="BC170" s="142" t="str">
        <f t="shared" si="253"/>
        <v/>
      </c>
      <c r="BD170" s="142"/>
      <c r="BE170" s="142" t="str">
        <f t="shared" si="254"/>
        <v/>
      </c>
      <c r="BF170" s="142"/>
      <c r="BG170" s="142" t="str">
        <f t="shared" si="255"/>
        <v/>
      </c>
      <c r="BH170" s="143"/>
      <c r="BI170" s="144"/>
      <c r="BJ170" s="140"/>
      <c r="BK170" s="142">
        <f t="shared" si="256"/>
        <v>1</v>
      </c>
      <c r="BL170" s="142"/>
      <c r="BM170" s="142">
        <f t="shared" si="257"/>
        <v>0</v>
      </c>
      <c r="BN170" s="142"/>
      <c r="BO170" s="142">
        <f t="shared" si="258"/>
        <v>1</v>
      </c>
      <c r="BP170" s="143"/>
      <c r="BQ170" s="144"/>
      <c r="BR170" s="140"/>
      <c r="BS170" s="142" t="str">
        <f t="shared" si="221"/>
        <v/>
      </c>
      <c r="BT170" s="142"/>
      <c r="BU170" s="142" t="str">
        <f t="shared" si="222"/>
        <v/>
      </c>
      <c r="BV170" s="142"/>
      <c r="BW170" s="142" t="str">
        <f t="shared" si="223"/>
        <v/>
      </c>
      <c r="BX170" s="143"/>
      <c r="BY170" s="144"/>
      <c r="BZ170" s="145"/>
      <c r="CA170" s="142" t="str">
        <f t="shared" si="224"/>
        <v/>
      </c>
      <c r="CB170" s="142"/>
      <c r="CC170" s="142" t="str">
        <f t="shared" si="225"/>
        <v/>
      </c>
      <c r="CD170" s="142"/>
      <c r="CE170" s="142" t="str">
        <f t="shared" si="226"/>
        <v/>
      </c>
      <c r="CF170" s="143"/>
      <c r="CI170" s="142" t="str">
        <f t="shared" si="227"/>
        <v/>
      </c>
      <c r="CJ170" s="142"/>
      <c r="CK170" s="142" t="str">
        <f t="shared" si="228"/>
        <v/>
      </c>
      <c r="CL170" s="142"/>
      <c r="CM170" s="142" t="str">
        <f t="shared" si="229"/>
        <v/>
      </c>
      <c r="CN170" s="143"/>
      <c r="EF170" s="146" t="s">
        <v>63</v>
      </c>
      <c r="EG170" s="146" t="str">
        <f t="shared" si="188"/>
        <v xml:space="preserve">
Constat visuel
R</v>
      </c>
    </row>
    <row r="171" spans="1:137" s="136" customFormat="1" ht="36" customHeight="1" x14ac:dyDescent="0.25">
      <c r="A171" s="254">
        <v>31</v>
      </c>
      <c r="B171" s="319" t="s">
        <v>58</v>
      </c>
      <c r="C171" s="405" t="s">
        <v>262</v>
      </c>
      <c r="D171" s="183" t="s">
        <v>352</v>
      </c>
      <c r="E171" s="109"/>
      <c r="F171" s="109">
        <f>VLOOKUP(H171,Feuil1!A$1:B$5,2,0)</f>
        <v>0.25</v>
      </c>
      <c r="G171" s="109">
        <f>IF(H171="Information et Communication",1,IF(H171="Savoir-faire Savoir-être",2,IF(H171="Confort et hygiène",3,IF(H171="Qualité de la prestation",5,IF(H171="Développement Durable",4)))))</f>
        <v>3</v>
      </c>
      <c r="H171" s="274" t="s">
        <v>174</v>
      </c>
      <c r="I171" s="185" t="s">
        <v>356</v>
      </c>
      <c r="J171" s="138">
        <v>90</v>
      </c>
      <c r="K171" s="138">
        <f>IF(J171&lt;&gt;"",MAX(K$1:K170)+1,"")</f>
        <v>141</v>
      </c>
      <c r="L171" s="281" t="s">
        <v>357</v>
      </c>
      <c r="M171" s="290">
        <v>3</v>
      </c>
      <c r="N171" s="283" t="s">
        <v>75</v>
      </c>
      <c r="O171" s="351"/>
      <c r="P171" s="333" t="str">
        <f t="shared" si="209"/>
        <v/>
      </c>
      <c r="Q171" s="281" t="s">
        <v>358</v>
      </c>
      <c r="R171" s="344" t="s">
        <v>72</v>
      </c>
      <c r="S171" s="139"/>
      <c r="U171" s="140">
        <f>M171</f>
        <v>3</v>
      </c>
      <c r="V171" s="140">
        <f>IF(N171="Très Satisfaisant",1,IF(N171="Satisfaisant",0.75,IF(N171="Insatisfaisant",0.25,IF(N171="Très Insatisfaisant",0,IF(N171="Non Mesuré","",0)))))</f>
        <v>1</v>
      </c>
      <c r="W171" s="140">
        <f>IF(N171&lt;&gt;"Non Mesuré",U171*V171,"")</f>
        <v>3</v>
      </c>
      <c r="X171" s="140"/>
      <c r="Y171" s="140">
        <f>IF(N171="Non Mesuré",U171,0)</f>
        <v>0</v>
      </c>
      <c r="Z171" s="140"/>
      <c r="AA171" s="140">
        <f>U171-Y171</f>
        <v>3</v>
      </c>
      <c r="AB171" s="115"/>
      <c r="AC171" s="181"/>
      <c r="AD171" s="181"/>
      <c r="AE171" s="142" t="str">
        <f t="shared" si="189"/>
        <v/>
      </c>
      <c r="AF171" s="142"/>
      <c r="AG171" s="142" t="str">
        <f t="shared" si="190"/>
        <v/>
      </c>
      <c r="AH171" s="142"/>
      <c r="AI171" s="142" t="str">
        <f t="shared" si="191"/>
        <v/>
      </c>
      <c r="AJ171" s="143"/>
      <c r="AK171" s="144"/>
      <c r="AL171" s="142"/>
      <c r="AM171" s="142" t="str">
        <f t="shared" si="192"/>
        <v/>
      </c>
      <c r="AN171" s="142"/>
      <c r="AO171" s="142" t="str">
        <f t="shared" si="193"/>
        <v/>
      </c>
      <c r="AP171" s="142"/>
      <c r="AQ171" s="142" t="str">
        <f t="shared" si="194"/>
        <v/>
      </c>
      <c r="AR171" s="143"/>
      <c r="AS171" s="144"/>
      <c r="AT171" s="142"/>
      <c r="AU171" s="142">
        <f t="shared" si="200"/>
        <v>3</v>
      </c>
      <c r="AV171" s="142"/>
      <c r="AW171" s="142">
        <f t="shared" si="201"/>
        <v>0</v>
      </c>
      <c r="AX171" s="142"/>
      <c r="AY171" s="142">
        <f t="shared" si="202"/>
        <v>3</v>
      </c>
      <c r="AZ171" s="143"/>
      <c r="BA171" s="144"/>
      <c r="BB171" s="142"/>
      <c r="BC171" s="142" t="str">
        <f t="shared" si="253"/>
        <v/>
      </c>
      <c r="BD171" s="142"/>
      <c r="BE171" s="142" t="str">
        <f t="shared" si="254"/>
        <v/>
      </c>
      <c r="BF171" s="142"/>
      <c r="BG171" s="142" t="str">
        <f t="shared" si="255"/>
        <v/>
      </c>
      <c r="BH171" s="143"/>
      <c r="BI171" s="144"/>
      <c r="BJ171" s="140"/>
      <c r="BK171" s="142" t="str">
        <f t="shared" si="256"/>
        <v/>
      </c>
      <c r="BL171" s="142"/>
      <c r="BM171" s="142" t="str">
        <f t="shared" si="257"/>
        <v/>
      </c>
      <c r="BN171" s="142"/>
      <c r="BO171" s="142" t="str">
        <f t="shared" si="258"/>
        <v/>
      </c>
      <c r="BP171" s="143"/>
      <c r="BQ171" s="144"/>
      <c r="BR171" s="140"/>
      <c r="BS171" s="142">
        <f t="shared" si="221"/>
        <v>3</v>
      </c>
      <c r="BT171" s="142"/>
      <c r="BU171" s="142">
        <f t="shared" si="222"/>
        <v>0</v>
      </c>
      <c r="BV171" s="142"/>
      <c r="BW171" s="142">
        <f t="shared" si="223"/>
        <v>3</v>
      </c>
      <c r="BX171" s="143"/>
      <c r="BY171" s="144"/>
      <c r="BZ171" s="145"/>
      <c r="CA171" s="142" t="str">
        <f t="shared" si="224"/>
        <v/>
      </c>
      <c r="CB171" s="142"/>
      <c r="CC171" s="142" t="str">
        <f t="shared" si="225"/>
        <v/>
      </c>
      <c r="CD171" s="142"/>
      <c r="CE171" s="142" t="str">
        <f t="shared" si="226"/>
        <v/>
      </c>
      <c r="CF171" s="143"/>
      <c r="CI171" s="142" t="str">
        <f t="shared" si="227"/>
        <v/>
      </c>
      <c r="CJ171" s="142"/>
      <c r="CK171" s="142" t="str">
        <f t="shared" si="228"/>
        <v/>
      </c>
      <c r="CL171" s="142"/>
      <c r="CM171" s="142" t="str">
        <f t="shared" si="229"/>
        <v/>
      </c>
      <c r="CN171" s="143"/>
      <c r="EF171" s="146" t="s">
        <v>63</v>
      </c>
      <c r="EG171" s="146" t="str">
        <f t="shared" si="188"/>
        <v>NM si absence d'espaces et d'équipements spécifiques. L'auditeur vérifie que le lit et le linge de lit sont propres et en bon état.
Constat visuel
NR</v>
      </c>
    </row>
    <row r="172" spans="1:137" s="136" customFormat="1" ht="57.75" customHeight="1" x14ac:dyDescent="0.25">
      <c r="A172" s="254">
        <v>32</v>
      </c>
      <c r="B172" s="319" t="s">
        <v>68</v>
      </c>
      <c r="C172" s="405" t="s">
        <v>262</v>
      </c>
      <c r="D172" s="183" t="s">
        <v>352</v>
      </c>
      <c r="E172" s="109"/>
      <c r="F172" s="109">
        <f>VLOOKUP(H172,Feuil1!A$1:B$5,2,0)</f>
        <v>0.25</v>
      </c>
      <c r="G172" s="109">
        <f>IF(H172="Information et Communication",1,IF(H172="Savoir-faire Savoir-être",2,IF(H172="Confort et hygiène",3,IF(H172="Qualité de la prestation",5,IF(H172="Développement Durable",4)))))</f>
        <v>3</v>
      </c>
      <c r="H172" s="274" t="s">
        <v>174</v>
      </c>
      <c r="I172" s="185" t="s">
        <v>356</v>
      </c>
      <c r="J172" s="138">
        <v>90</v>
      </c>
      <c r="K172" s="138">
        <f>IF(J172&lt;&gt;"",MAX(K$1:K171)+1,"")</f>
        <v>142</v>
      </c>
      <c r="L172" s="281" t="s">
        <v>359</v>
      </c>
      <c r="M172" s="290">
        <v>3</v>
      </c>
      <c r="N172" s="283" t="s">
        <v>75</v>
      </c>
      <c r="O172" s="351"/>
      <c r="P172" s="333" t="str">
        <f t="shared" si="209"/>
        <v/>
      </c>
      <c r="Q172" s="281" t="s">
        <v>360</v>
      </c>
      <c r="R172" s="344" t="s">
        <v>72</v>
      </c>
      <c r="S172" s="139"/>
      <c r="U172" s="140">
        <f>M172</f>
        <v>3</v>
      </c>
      <c r="V172" s="140">
        <f>IF(N172="Très Satisfaisant",1,IF(N172="Satisfaisant",0.75,IF(N172="Insatisfaisant",0.25,IF(N172="Très Insatisfaisant",0,IF(N172="Non Mesuré","",0)))))</f>
        <v>1</v>
      </c>
      <c r="W172" s="140">
        <f>IF(N172&lt;&gt;"Non Mesuré",U172*V172,"")</f>
        <v>3</v>
      </c>
      <c r="X172" s="140"/>
      <c r="Y172" s="140">
        <f>IF(N172="Non Mesuré",U172,0)</f>
        <v>0</v>
      </c>
      <c r="Z172" s="140"/>
      <c r="AA172" s="140">
        <f>U172-Y172</f>
        <v>3</v>
      </c>
      <c r="AB172" s="115"/>
      <c r="AC172" s="181"/>
      <c r="AD172" s="181"/>
      <c r="AE172" s="142" t="str">
        <f t="shared" si="189"/>
        <v/>
      </c>
      <c r="AF172" s="142"/>
      <c r="AG172" s="142" t="str">
        <f t="shared" si="190"/>
        <v/>
      </c>
      <c r="AH172" s="142"/>
      <c r="AI172" s="142" t="str">
        <f t="shared" si="191"/>
        <v/>
      </c>
      <c r="AJ172" s="143"/>
      <c r="AK172" s="144"/>
      <c r="AL172" s="142"/>
      <c r="AM172" s="142" t="str">
        <f t="shared" si="192"/>
        <v/>
      </c>
      <c r="AN172" s="142"/>
      <c r="AO172" s="142" t="str">
        <f t="shared" si="193"/>
        <v/>
      </c>
      <c r="AP172" s="142"/>
      <c r="AQ172" s="142" t="str">
        <f t="shared" si="194"/>
        <v/>
      </c>
      <c r="AR172" s="143"/>
      <c r="AS172" s="144"/>
      <c r="AT172" s="142"/>
      <c r="AU172" s="142">
        <f t="shared" si="200"/>
        <v>3</v>
      </c>
      <c r="AV172" s="142"/>
      <c r="AW172" s="142">
        <f t="shared" si="201"/>
        <v>0</v>
      </c>
      <c r="AX172" s="142"/>
      <c r="AY172" s="142">
        <f t="shared" si="202"/>
        <v>3</v>
      </c>
      <c r="AZ172" s="143"/>
      <c r="BA172" s="144"/>
      <c r="BB172" s="142"/>
      <c r="BC172" s="142" t="str">
        <f t="shared" si="253"/>
        <v/>
      </c>
      <c r="BD172" s="142"/>
      <c r="BE172" s="142" t="str">
        <f t="shared" si="254"/>
        <v/>
      </c>
      <c r="BF172" s="142"/>
      <c r="BG172" s="142" t="str">
        <f t="shared" si="255"/>
        <v/>
      </c>
      <c r="BH172" s="143"/>
      <c r="BI172" s="144"/>
      <c r="BJ172" s="140"/>
      <c r="BK172" s="142" t="str">
        <f t="shared" si="256"/>
        <v/>
      </c>
      <c r="BL172" s="142"/>
      <c r="BM172" s="142" t="str">
        <f t="shared" si="257"/>
        <v/>
      </c>
      <c r="BN172" s="142"/>
      <c r="BO172" s="142" t="str">
        <f t="shared" si="258"/>
        <v/>
      </c>
      <c r="BP172" s="143"/>
      <c r="BQ172" s="144"/>
      <c r="BR172" s="140"/>
      <c r="BS172" s="142" t="str">
        <f t="shared" si="221"/>
        <v/>
      </c>
      <c r="BT172" s="142"/>
      <c r="BU172" s="142" t="str">
        <f t="shared" si="222"/>
        <v/>
      </c>
      <c r="BV172" s="142"/>
      <c r="BW172" s="142" t="str">
        <f t="shared" si="223"/>
        <v/>
      </c>
      <c r="BX172" s="143"/>
      <c r="BY172" s="144"/>
      <c r="BZ172" s="145"/>
      <c r="CA172" s="142">
        <f t="shared" si="224"/>
        <v>3</v>
      </c>
      <c r="CB172" s="142"/>
      <c r="CC172" s="142">
        <f t="shared" si="225"/>
        <v>0</v>
      </c>
      <c r="CD172" s="142"/>
      <c r="CE172" s="142">
        <f t="shared" si="226"/>
        <v>3</v>
      </c>
      <c r="CF172" s="143"/>
      <c r="CI172" s="142" t="str">
        <f t="shared" si="227"/>
        <v/>
      </c>
      <c r="CJ172" s="142"/>
      <c r="CK172" s="142" t="str">
        <f t="shared" si="228"/>
        <v/>
      </c>
      <c r="CL172" s="142"/>
      <c r="CM172" s="142" t="str">
        <f t="shared" si="229"/>
        <v/>
      </c>
      <c r="CN172" s="143"/>
      <c r="EF172" s="146" t="s">
        <v>63</v>
      </c>
      <c r="EG172" s="146" t="str">
        <f t="shared" si="188"/>
        <v>NM si absence d'espaces et d'équipements spécifiques. Exemples d'équipements : chaise haute, table à langer, vaisselle adaptée, possibilité de réchauffer la nourriture, lit pour enfant...
Constat visuel
R</v>
      </c>
    </row>
    <row r="173" spans="1:137" s="136" customFormat="1" ht="52.5" customHeight="1" x14ac:dyDescent="0.25">
      <c r="A173" s="255"/>
      <c r="B173" s="320" t="s">
        <v>68</v>
      </c>
      <c r="C173" s="405" t="s">
        <v>262</v>
      </c>
      <c r="D173" s="183" t="s">
        <v>352</v>
      </c>
      <c r="E173" s="109"/>
      <c r="F173" s="109">
        <f>VLOOKUP(H173,Feuil1!A$1:B$5,2,0)</f>
        <v>0.1</v>
      </c>
      <c r="G173" s="109">
        <f>IF(H173="Information et Communication",1,IF(H173="Savoir-faire Savoir-être",2,IF(H173="Confort et hygiène",3,IF(H173="Qualité de la prestation",5,IF(H173="Développement Durable",4)))))</f>
        <v>1</v>
      </c>
      <c r="H173" s="274" t="s">
        <v>59</v>
      </c>
      <c r="I173" s="137" t="s">
        <v>361</v>
      </c>
      <c r="J173" s="138">
        <v>89</v>
      </c>
      <c r="K173" s="138">
        <f>IF(J173&lt;&gt;"",MAX(K$1:K172)+1,"")</f>
        <v>143</v>
      </c>
      <c r="L173" s="374" t="s">
        <v>362</v>
      </c>
      <c r="M173" s="375">
        <v>1</v>
      </c>
      <c r="N173" s="373" t="s">
        <v>0</v>
      </c>
      <c r="O173" s="441"/>
      <c r="P173" s="376" t="str">
        <f t="shared" si="209"/>
        <v/>
      </c>
      <c r="Q173" s="374" t="s">
        <v>363</v>
      </c>
      <c r="R173" s="374" t="s">
        <v>72</v>
      </c>
      <c r="S173" s="139"/>
      <c r="U173" s="140">
        <f>M173</f>
        <v>1</v>
      </c>
      <c r="V173" s="140">
        <f>IF(N173="OUI",1,IF(N173="NON",0,IF(N173="Non Mesuré","",0)))</f>
        <v>1</v>
      </c>
      <c r="W173" s="140">
        <f>IF(N173&lt;&gt;"Non Mesuré",U173*V173,"")</f>
        <v>1</v>
      </c>
      <c r="X173" s="140"/>
      <c r="Y173" s="140">
        <f>IF(N173="Non Mesuré",U173,0)</f>
        <v>0</v>
      </c>
      <c r="Z173" s="140"/>
      <c r="AA173" s="140">
        <f>U173-Y173</f>
        <v>1</v>
      </c>
      <c r="AB173" s="140"/>
      <c r="AC173" s="141"/>
      <c r="AD173" s="141"/>
      <c r="AE173" s="142">
        <f t="shared" si="189"/>
        <v>1</v>
      </c>
      <c r="AF173" s="142"/>
      <c r="AG173" s="142">
        <f t="shared" si="190"/>
        <v>0</v>
      </c>
      <c r="AH173" s="142"/>
      <c r="AI173" s="142">
        <f t="shared" si="191"/>
        <v>1</v>
      </c>
      <c r="AJ173" s="143"/>
      <c r="AK173" s="144"/>
      <c r="AL173" s="142"/>
      <c r="AM173" s="142" t="str">
        <f t="shared" si="192"/>
        <v/>
      </c>
      <c r="AN173" s="142"/>
      <c r="AO173" s="142" t="str">
        <f t="shared" si="193"/>
        <v/>
      </c>
      <c r="AP173" s="142"/>
      <c r="AQ173" s="142" t="str">
        <f t="shared" si="194"/>
        <v/>
      </c>
      <c r="AR173" s="143"/>
      <c r="AS173" s="144"/>
      <c r="AT173" s="142"/>
      <c r="AU173" s="142" t="str">
        <f t="shared" si="200"/>
        <v/>
      </c>
      <c r="AV173" s="142"/>
      <c r="AW173" s="142" t="str">
        <f t="shared" si="201"/>
        <v/>
      </c>
      <c r="AX173" s="142"/>
      <c r="AY173" s="142" t="str">
        <f t="shared" si="202"/>
        <v/>
      </c>
      <c r="AZ173" s="143"/>
      <c r="BA173" s="144"/>
      <c r="BB173" s="142"/>
      <c r="BC173" s="142" t="str">
        <f t="shared" si="253"/>
        <v/>
      </c>
      <c r="BD173" s="142"/>
      <c r="BE173" s="142" t="str">
        <f t="shared" si="254"/>
        <v/>
      </c>
      <c r="BF173" s="142"/>
      <c r="BG173" s="142" t="str">
        <f t="shared" si="255"/>
        <v/>
      </c>
      <c r="BH173" s="143"/>
      <c r="BI173" s="144"/>
      <c r="BJ173" s="140"/>
      <c r="BK173" s="142" t="str">
        <f t="shared" si="256"/>
        <v/>
      </c>
      <c r="BL173" s="142"/>
      <c r="BM173" s="142" t="str">
        <f t="shared" si="257"/>
        <v/>
      </c>
      <c r="BN173" s="142"/>
      <c r="BO173" s="142" t="str">
        <f t="shared" si="258"/>
        <v/>
      </c>
      <c r="BP173" s="143"/>
      <c r="BQ173" s="144"/>
      <c r="BR173" s="140"/>
      <c r="BS173" s="142" t="str">
        <f t="shared" si="221"/>
        <v/>
      </c>
      <c r="BT173" s="142"/>
      <c r="BU173" s="142" t="str">
        <f t="shared" si="222"/>
        <v/>
      </c>
      <c r="BV173" s="142"/>
      <c r="BW173" s="142" t="str">
        <f t="shared" si="223"/>
        <v/>
      </c>
      <c r="BX173" s="143"/>
      <c r="BY173" s="144"/>
      <c r="BZ173" s="145"/>
      <c r="CA173" s="142" t="str">
        <f t="shared" si="224"/>
        <v/>
      </c>
      <c r="CB173" s="142"/>
      <c r="CC173" s="142" t="str">
        <f t="shared" si="225"/>
        <v/>
      </c>
      <c r="CD173" s="142"/>
      <c r="CE173" s="142" t="str">
        <f t="shared" si="226"/>
        <v/>
      </c>
      <c r="CF173" s="143"/>
      <c r="CI173" s="142" t="str">
        <f t="shared" si="227"/>
        <v/>
      </c>
      <c r="CJ173" s="142"/>
      <c r="CK173" s="142" t="str">
        <f t="shared" si="228"/>
        <v/>
      </c>
      <c r="CL173" s="142"/>
      <c r="CM173" s="142" t="str">
        <f t="shared" si="229"/>
        <v/>
      </c>
      <c r="CN173" s="143"/>
      <c r="EF173" s="146" t="s">
        <v>63</v>
      </c>
      <c r="EG173" s="146" t="str">
        <f t="shared" si="188"/>
        <v>NM si absence d'espaces spécifiques.
Constat visuel
R</v>
      </c>
    </row>
    <row r="174" spans="1:137" s="136" customFormat="1" ht="30" customHeight="1" x14ac:dyDescent="0.2">
      <c r="B174" s="109"/>
      <c r="C174" s="109"/>
      <c r="D174" s="109"/>
      <c r="E174" s="109"/>
      <c r="F174" s="109" t="e">
        <f>VLOOKUP(H174,Feuil1!A$1:B$5,2,0)</f>
        <v>#N/A</v>
      </c>
      <c r="G174" s="109"/>
      <c r="H174" s="271"/>
      <c r="I174" s="406"/>
      <c r="J174" s="138"/>
      <c r="K174" s="428" t="str">
        <f>IF(J174&lt;&gt;"",MAX(K$1:K173)+1,"")</f>
        <v/>
      </c>
      <c r="L174" s="429" t="s">
        <v>364</v>
      </c>
      <c r="M174" s="430" t="s">
        <v>31</v>
      </c>
      <c r="N174" s="431" t="s">
        <v>32</v>
      </c>
      <c r="O174" s="434" t="s">
        <v>33</v>
      </c>
      <c r="P174" s="432" t="str">
        <f t="shared" si="209"/>
        <v/>
      </c>
      <c r="Q174" s="428" t="s">
        <v>34</v>
      </c>
      <c r="R174" s="428" t="s">
        <v>809</v>
      </c>
      <c r="S174" s="139"/>
      <c r="U174" s="140"/>
      <c r="V174" s="140"/>
      <c r="W174" s="140"/>
      <c r="X174" s="140">
        <f>SUM(W123:W173)</f>
        <v>100</v>
      </c>
      <c r="Y174" s="145"/>
      <c r="Z174" s="140">
        <f>SUM(Y123:Y173)</f>
        <v>0</v>
      </c>
      <c r="AA174" s="145"/>
      <c r="AB174" s="140">
        <f>SUM(AA123:AA173)</f>
        <v>100</v>
      </c>
      <c r="AC174" s="141">
        <f>X174/AB174</f>
        <v>1</v>
      </c>
      <c r="AD174" s="181"/>
      <c r="AE174" s="142" t="str">
        <f t="shared" si="189"/>
        <v/>
      </c>
      <c r="AF174" s="142"/>
      <c r="AG174" s="142" t="str">
        <f t="shared" si="190"/>
        <v/>
      </c>
      <c r="AH174" s="142"/>
      <c r="AI174" s="142" t="str">
        <f t="shared" si="191"/>
        <v/>
      </c>
      <c r="AJ174" s="143"/>
      <c r="AK174" s="144"/>
      <c r="AL174" s="142"/>
      <c r="AM174" s="142" t="str">
        <f t="shared" si="192"/>
        <v/>
      </c>
      <c r="AN174" s="142"/>
      <c r="AO174" s="142" t="str">
        <f t="shared" si="193"/>
        <v/>
      </c>
      <c r="AP174" s="142"/>
      <c r="AQ174" s="142" t="str">
        <f t="shared" si="194"/>
        <v/>
      </c>
      <c r="AR174" s="143"/>
      <c r="AS174" s="144"/>
      <c r="AT174" s="142"/>
      <c r="AU174" s="142" t="str">
        <f t="shared" si="200"/>
        <v/>
      </c>
      <c r="AV174" s="142"/>
      <c r="AW174" s="142" t="str">
        <f t="shared" si="201"/>
        <v/>
      </c>
      <c r="AX174" s="142"/>
      <c r="AY174" s="142" t="str">
        <f t="shared" si="202"/>
        <v/>
      </c>
      <c r="AZ174" s="143"/>
      <c r="BA174" s="144"/>
      <c r="BB174" s="142"/>
      <c r="BC174" s="142" t="str">
        <f t="shared" si="253"/>
        <v/>
      </c>
      <c r="BD174" s="142"/>
      <c r="BE174" s="142" t="str">
        <f t="shared" si="254"/>
        <v/>
      </c>
      <c r="BF174" s="142"/>
      <c r="BG174" s="142" t="str">
        <f t="shared" si="255"/>
        <v/>
      </c>
      <c r="BH174" s="143"/>
      <c r="BI174" s="144"/>
      <c r="BJ174" s="140"/>
      <c r="BK174" s="142" t="str">
        <f t="shared" si="256"/>
        <v/>
      </c>
      <c r="BL174" s="142"/>
      <c r="BM174" s="142" t="str">
        <f t="shared" si="257"/>
        <v/>
      </c>
      <c r="BN174" s="142"/>
      <c r="BO174" s="142" t="str">
        <f t="shared" si="258"/>
        <v/>
      </c>
      <c r="BP174" s="143"/>
      <c r="BQ174" s="144"/>
      <c r="BR174" s="140"/>
      <c r="BS174" s="142" t="str">
        <f t="shared" si="221"/>
        <v/>
      </c>
      <c r="BT174" s="142"/>
      <c r="BU174" s="142" t="str">
        <f t="shared" si="222"/>
        <v/>
      </c>
      <c r="BV174" s="142"/>
      <c r="BW174" s="142" t="str">
        <f t="shared" si="223"/>
        <v/>
      </c>
      <c r="BX174" s="143"/>
      <c r="BY174" s="144"/>
      <c r="BZ174" s="145"/>
      <c r="CA174" s="142" t="str">
        <f t="shared" si="224"/>
        <v/>
      </c>
      <c r="CB174" s="142"/>
      <c r="CC174" s="142" t="str">
        <f t="shared" si="225"/>
        <v/>
      </c>
      <c r="CD174" s="142"/>
      <c r="CE174" s="142" t="str">
        <f t="shared" si="226"/>
        <v/>
      </c>
      <c r="CF174" s="143"/>
      <c r="CI174" s="142" t="str">
        <f t="shared" si="227"/>
        <v/>
      </c>
      <c r="CJ174" s="142"/>
      <c r="CK174" s="142" t="str">
        <f t="shared" si="228"/>
        <v/>
      </c>
      <c r="CL174" s="142"/>
      <c r="CM174" s="142" t="str">
        <f t="shared" si="229"/>
        <v/>
      </c>
      <c r="CN174" s="143"/>
      <c r="EF174" s="146" t="s">
        <v>63</v>
      </c>
      <c r="EG174" s="146" t="str">
        <f t="shared" si="188"/>
        <v xml:space="preserve">Guide d'interprétation
Type de constat
</v>
      </c>
    </row>
    <row r="175" spans="1:137" s="157" customFormat="1" ht="30" customHeight="1" x14ac:dyDescent="0.25">
      <c r="B175" s="107"/>
      <c r="C175" s="107"/>
      <c r="D175" s="107"/>
      <c r="E175" s="107"/>
      <c r="F175" s="109" t="e">
        <f>VLOOKUP(H175,Feuil1!A$1:B$5,2,0)</f>
        <v>#N/A</v>
      </c>
      <c r="G175" s="107"/>
      <c r="H175" s="276"/>
      <c r="I175" s="182"/>
      <c r="J175" s="149"/>
      <c r="K175" s="131" t="str">
        <f>IF(J175&lt;&gt;"",MAX(K$1:K174)+1,"")</f>
        <v/>
      </c>
      <c r="L175" s="183" t="s">
        <v>365</v>
      </c>
      <c r="M175" s="132"/>
      <c r="N175" s="267"/>
      <c r="O175" s="440"/>
      <c r="P175" s="325" t="str">
        <f t="shared" si="209"/>
        <v/>
      </c>
      <c r="Q175" s="183" t="s">
        <v>366</v>
      </c>
      <c r="R175" s="184"/>
      <c r="S175" s="184"/>
      <c r="U175" s="174"/>
      <c r="V175" s="174"/>
      <c r="W175" s="174"/>
      <c r="X175" s="175"/>
      <c r="Y175" s="174"/>
      <c r="Z175" s="174"/>
      <c r="AA175" s="174"/>
      <c r="AB175" s="174"/>
      <c r="AC175" s="176"/>
      <c r="AD175" s="166"/>
      <c r="AE175" s="142" t="str">
        <f t="shared" si="189"/>
        <v/>
      </c>
      <c r="AF175" s="142"/>
      <c r="AG175" s="142" t="str">
        <f t="shared" si="190"/>
        <v/>
      </c>
      <c r="AH175" s="142"/>
      <c r="AI175" s="142" t="str">
        <f t="shared" si="191"/>
        <v/>
      </c>
      <c r="AJ175" s="143"/>
      <c r="AK175" s="155"/>
      <c r="AL175" s="153"/>
      <c r="AM175" s="142" t="str">
        <f t="shared" si="192"/>
        <v/>
      </c>
      <c r="AN175" s="142"/>
      <c r="AO175" s="142" t="str">
        <f t="shared" si="193"/>
        <v/>
      </c>
      <c r="AP175" s="142"/>
      <c r="AQ175" s="142" t="str">
        <f t="shared" si="194"/>
        <v/>
      </c>
      <c r="AR175" s="143"/>
      <c r="AS175" s="155"/>
      <c r="AT175" s="153"/>
      <c r="AU175" s="142" t="str">
        <f t="shared" si="200"/>
        <v/>
      </c>
      <c r="AV175" s="142"/>
      <c r="AW175" s="142" t="str">
        <f t="shared" si="201"/>
        <v/>
      </c>
      <c r="AX175" s="142"/>
      <c r="AY175" s="142" t="str">
        <f t="shared" si="202"/>
        <v/>
      </c>
      <c r="AZ175" s="143"/>
      <c r="BA175" s="155"/>
      <c r="BB175" s="153"/>
      <c r="BC175" s="153"/>
      <c r="BD175" s="153"/>
      <c r="BE175" s="153"/>
      <c r="BF175" s="153"/>
      <c r="BG175" s="153"/>
      <c r="BH175" s="154"/>
      <c r="BI175" s="155"/>
      <c r="BJ175" s="150"/>
      <c r="BK175" s="153"/>
      <c r="BL175" s="153"/>
      <c r="BM175" s="153"/>
      <c r="BN175" s="153"/>
      <c r="BO175" s="153"/>
      <c r="BP175" s="154"/>
      <c r="BQ175" s="155"/>
      <c r="BR175" s="150"/>
      <c r="BS175" s="153" t="str">
        <f t="shared" si="221"/>
        <v/>
      </c>
      <c r="BT175" s="153"/>
      <c r="BU175" s="153" t="str">
        <f t="shared" si="222"/>
        <v/>
      </c>
      <c r="BV175" s="153"/>
      <c r="BW175" s="153" t="str">
        <f t="shared" si="223"/>
        <v/>
      </c>
      <c r="BX175" s="154"/>
      <c r="BY175" s="155"/>
      <c r="BZ175" s="156"/>
      <c r="CA175" s="153" t="str">
        <f t="shared" si="224"/>
        <v/>
      </c>
      <c r="CB175" s="153"/>
      <c r="CC175" s="153" t="str">
        <f t="shared" si="225"/>
        <v/>
      </c>
      <c r="CD175" s="153"/>
      <c r="CE175" s="153" t="str">
        <f t="shared" si="226"/>
        <v/>
      </c>
      <c r="CF175" s="154"/>
      <c r="CI175" s="153" t="str">
        <f t="shared" si="227"/>
        <v/>
      </c>
      <c r="CJ175" s="153"/>
      <c r="CK175" s="153" t="str">
        <f t="shared" si="228"/>
        <v/>
      </c>
      <c r="CL175" s="153"/>
      <c r="CM175" s="153" t="str">
        <f t="shared" si="229"/>
        <v/>
      </c>
      <c r="CN175" s="154"/>
      <c r="EF175" s="146" t="s">
        <v>63</v>
      </c>
      <c r="EG175" s="146" t="str">
        <f t="shared" si="188"/>
        <v xml:space="preserve">Indiquer le n° de la chambre concernée pour chaque commentaire.
</v>
      </c>
    </row>
    <row r="176" spans="1:137" s="136" customFormat="1" ht="53.25" customHeight="1" x14ac:dyDescent="0.25">
      <c r="B176" s="109" t="s">
        <v>58</v>
      </c>
      <c r="C176" s="405" t="s">
        <v>364</v>
      </c>
      <c r="D176" s="183" t="s">
        <v>365</v>
      </c>
      <c r="E176" s="109"/>
      <c r="F176" s="109">
        <f>VLOOKUP(H176,Feuil1!A$1:B$5,2,0)</f>
        <v>0.2</v>
      </c>
      <c r="G176" s="109">
        <f t="shared" ref="G176:G191" si="259">IF(H176="Information et Communication",1,IF(H176="Savoir-faire Savoir-être",2,IF(H176="Confort et hygiène",3,IF(H176="Qualité de la prestation",5,IF(H176="Développement Durable",4)))))</f>
        <v>5</v>
      </c>
      <c r="H176" s="274" t="s">
        <v>168</v>
      </c>
      <c r="I176" s="180" t="s">
        <v>367</v>
      </c>
      <c r="J176" s="138">
        <v>46</v>
      </c>
      <c r="K176" s="138">
        <f>IF(J176&lt;&gt;"",MAX(K$1:K175)+1,"")</f>
        <v>144</v>
      </c>
      <c r="L176" s="329" t="s">
        <v>368</v>
      </c>
      <c r="M176" s="330">
        <v>3</v>
      </c>
      <c r="N176" s="331" t="s">
        <v>0</v>
      </c>
      <c r="O176" s="439"/>
      <c r="P176" s="332" t="str">
        <f t="shared" si="209"/>
        <v/>
      </c>
      <c r="Q176" s="329" t="s">
        <v>369</v>
      </c>
      <c r="R176" s="329" t="s">
        <v>72</v>
      </c>
      <c r="S176" s="139"/>
      <c r="U176" s="140">
        <f t="shared" ref="U176:U191" si="260">M176</f>
        <v>3</v>
      </c>
      <c r="V176" s="140">
        <f t="shared" ref="V176:V183" si="261">IF(N176="OUI",1,IF(N176="NON",0,IF(N176="Non Mesuré","",0)))</f>
        <v>1</v>
      </c>
      <c r="W176" s="140">
        <f t="shared" ref="W176:W191" si="262">IF(N176&lt;&gt;"Non Mesuré",U176*V176,"")</f>
        <v>3</v>
      </c>
      <c r="X176" s="140"/>
      <c r="Y176" s="140">
        <f t="shared" ref="Y176:Y191" si="263">IF(N176="Non Mesuré",U176,0)</f>
        <v>0</v>
      </c>
      <c r="Z176" s="140"/>
      <c r="AA176" s="140">
        <f t="shared" ref="AA176:AA191" si="264">U176-Y176</f>
        <v>3</v>
      </c>
      <c r="AB176" s="115"/>
      <c r="AC176" s="181"/>
      <c r="AD176" s="181"/>
      <c r="AE176" s="142" t="str">
        <f t="shared" si="189"/>
        <v/>
      </c>
      <c r="AF176" s="142"/>
      <c r="AG176" s="142" t="str">
        <f t="shared" si="190"/>
        <v/>
      </c>
      <c r="AH176" s="142"/>
      <c r="AI176" s="142" t="str">
        <f t="shared" si="191"/>
        <v/>
      </c>
      <c r="AJ176" s="143"/>
      <c r="AK176" s="144"/>
      <c r="AL176" s="142"/>
      <c r="AM176" s="142" t="str">
        <f t="shared" si="192"/>
        <v/>
      </c>
      <c r="AN176" s="142"/>
      <c r="AO176" s="142" t="str">
        <f t="shared" si="193"/>
        <v/>
      </c>
      <c r="AP176" s="142"/>
      <c r="AQ176" s="142" t="str">
        <f t="shared" si="194"/>
        <v/>
      </c>
      <c r="AR176" s="143"/>
      <c r="AS176" s="144"/>
      <c r="AT176" s="142"/>
      <c r="AU176" s="142" t="str">
        <f t="shared" si="200"/>
        <v/>
      </c>
      <c r="AV176" s="142"/>
      <c r="AW176" s="142" t="str">
        <f t="shared" si="201"/>
        <v/>
      </c>
      <c r="AX176" s="142"/>
      <c r="AY176" s="142" t="str">
        <f t="shared" si="202"/>
        <v/>
      </c>
      <c r="AZ176" s="143"/>
      <c r="BA176" s="144"/>
      <c r="BB176" s="142"/>
      <c r="BC176" s="142" t="str">
        <f t="shared" ref="BC176:BC191" si="265">IF(G176=4,W176,"")</f>
        <v/>
      </c>
      <c r="BD176" s="142"/>
      <c r="BE176" s="142" t="str">
        <f t="shared" ref="BE176:BE191" si="266">IF(G176=4,Y176,"")</f>
        <v/>
      </c>
      <c r="BF176" s="142"/>
      <c r="BG176" s="142" t="str">
        <f t="shared" ref="BG176:BG191" si="267">IF(G176=4,AA176,"")</f>
        <v/>
      </c>
      <c r="BH176" s="143"/>
      <c r="BI176" s="144"/>
      <c r="BJ176" s="140"/>
      <c r="BK176" s="142">
        <f t="shared" ref="BK176:BK191" si="268">IF(G176=5,W176,"")</f>
        <v>3</v>
      </c>
      <c r="BL176" s="142"/>
      <c r="BM176" s="142">
        <f t="shared" ref="BM176:BM191" si="269">IF(G176=5,Y176,"")</f>
        <v>0</v>
      </c>
      <c r="BN176" s="142"/>
      <c r="BO176" s="142">
        <f t="shared" ref="BO176:BO191" si="270">IF(G176=5,AA176,"")</f>
        <v>3</v>
      </c>
      <c r="BP176" s="143"/>
      <c r="BQ176" s="144"/>
      <c r="BR176" s="140"/>
      <c r="BS176" s="142" t="str">
        <f t="shared" si="221"/>
        <v/>
      </c>
      <c r="BT176" s="142"/>
      <c r="BU176" s="142" t="str">
        <f t="shared" si="222"/>
        <v/>
      </c>
      <c r="BV176" s="142"/>
      <c r="BW176" s="142" t="str">
        <f t="shared" si="223"/>
        <v/>
      </c>
      <c r="BX176" s="143"/>
      <c r="BY176" s="144"/>
      <c r="BZ176" s="145"/>
      <c r="CA176" s="142" t="str">
        <f t="shared" si="224"/>
        <v/>
      </c>
      <c r="CB176" s="142"/>
      <c r="CC176" s="142" t="str">
        <f t="shared" si="225"/>
        <v/>
      </c>
      <c r="CD176" s="142"/>
      <c r="CE176" s="142" t="str">
        <f t="shared" si="226"/>
        <v/>
      </c>
      <c r="CF176" s="143"/>
      <c r="CI176" s="142" t="str">
        <f t="shared" si="227"/>
        <v/>
      </c>
      <c r="CJ176" s="142"/>
      <c r="CK176" s="142" t="str">
        <f t="shared" si="228"/>
        <v/>
      </c>
      <c r="CL176" s="142"/>
      <c r="CM176" s="142" t="str">
        <f t="shared" si="229"/>
        <v/>
      </c>
      <c r="CN176" s="143"/>
      <c r="EF176" s="146" t="s">
        <v>63</v>
      </c>
      <c r="EG176" s="146" t="str">
        <f t="shared" si="188"/>
        <v>Impression générale sur l'ensemble de la chambre. Absence d'élément dépareillé ou disgracieux (fils électriques apparents sur les murs, raccord de peinture ou électrique apparent, équipement obsolète, etc.). Prise en compte de l'harmonie des textiles.
Constat visuel
NR</v>
      </c>
    </row>
    <row r="177" spans="1:137" s="136" customFormat="1" ht="22.5" customHeight="1" x14ac:dyDescent="0.25">
      <c r="B177" s="109" t="s">
        <v>58</v>
      </c>
      <c r="C177" s="405" t="s">
        <v>364</v>
      </c>
      <c r="D177" s="183" t="s">
        <v>365</v>
      </c>
      <c r="E177" s="109"/>
      <c r="F177" s="109">
        <f>VLOOKUP(H177,Feuil1!A$1:B$5,2,0)</f>
        <v>0.2</v>
      </c>
      <c r="G177" s="109">
        <f t="shared" si="259"/>
        <v>5</v>
      </c>
      <c r="H177" s="274" t="s">
        <v>168</v>
      </c>
      <c r="I177" s="180" t="s">
        <v>367</v>
      </c>
      <c r="J177" s="138">
        <v>46</v>
      </c>
      <c r="K177" s="138">
        <f>IF(J177&lt;&gt;"",MAX(K$1:K176)+1,"")</f>
        <v>145</v>
      </c>
      <c r="L177" s="281" t="s">
        <v>370</v>
      </c>
      <c r="M177" s="290">
        <v>3</v>
      </c>
      <c r="N177" s="283" t="s">
        <v>0</v>
      </c>
      <c r="O177" s="351"/>
      <c r="P177" s="333" t="str">
        <f t="shared" si="209"/>
        <v/>
      </c>
      <c r="Q177" s="281" t="s">
        <v>371</v>
      </c>
      <c r="R177" s="281" t="s">
        <v>72</v>
      </c>
      <c r="S177" s="139"/>
      <c r="U177" s="140">
        <f t="shared" si="260"/>
        <v>3</v>
      </c>
      <c r="V177" s="140">
        <f t="shared" si="261"/>
        <v>1</v>
      </c>
      <c r="W177" s="140">
        <f t="shared" si="262"/>
        <v>3</v>
      </c>
      <c r="X177" s="140"/>
      <c r="Y177" s="140">
        <f t="shared" si="263"/>
        <v>0</v>
      </c>
      <c r="Z177" s="140"/>
      <c r="AA177" s="140">
        <f t="shared" si="264"/>
        <v>3</v>
      </c>
      <c r="AB177" s="115"/>
      <c r="AC177" s="181"/>
      <c r="AD177" s="181"/>
      <c r="AE177" s="142" t="str">
        <f t="shared" si="189"/>
        <v/>
      </c>
      <c r="AF177" s="142"/>
      <c r="AG177" s="142" t="str">
        <f t="shared" si="190"/>
        <v/>
      </c>
      <c r="AH177" s="142"/>
      <c r="AI177" s="142" t="str">
        <f t="shared" si="191"/>
        <v/>
      </c>
      <c r="AJ177" s="143"/>
      <c r="AK177" s="144"/>
      <c r="AL177" s="142"/>
      <c r="AM177" s="142" t="str">
        <f t="shared" si="192"/>
        <v/>
      </c>
      <c r="AN177" s="142"/>
      <c r="AO177" s="142" t="str">
        <f t="shared" si="193"/>
        <v/>
      </c>
      <c r="AP177" s="142"/>
      <c r="AQ177" s="142" t="str">
        <f t="shared" si="194"/>
        <v/>
      </c>
      <c r="AR177" s="143"/>
      <c r="AS177" s="144"/>
      <c r="AT177" s="142"/>
      <c r="AU177" s="142" t="str">
        <f t="shared" si="200"/>
        <v/>
      </c>
      <c r="AV177" s="142"/>
      <c r="AW177" s="142" t="str">
        <f t="shared" si="201"/>
        <v/>
      </c>
      <c r="AX177" s="142"/>
      <c r="AY177" s="142" t="str">
        <f t="shared" si="202"/>
        <v/>
      </c>
      <c r="AZ177" s="143"/>
      <c r="BA177" s="144"/>
      <c r="BB177" s="142"/>
      <c r="BC177" s="142" t="str">
        <f t="shared" si="265"/>
        <v/>
      </c>
      <c r="BD177" s="142"/>
      <c r="BE177" s="142" t="str">
        <f t="shared" si="266"/>
        <v/>
      </c>
      <c r="BF177" s="142"/>
      <c r="BG177" s="142" t="str">
        <f t="shared" si="267"/>
        <v/>
      </c>
      <c r="BH177" s="143"/>
      <c r="BI177" s="144"/>
      <c r="BJ177" s="140"/>
      <c r="BK177" s="142">
        <f t="shared" si="268"/>
        <v>3</v>
      </c>
      <c r="BL177" s="142"/>
      <c r="BM177" s="142">
        <f t="shared" si="269"/>
        <v>0</v>
      </c>
      <c r="BN177" s="142"/>
      <c r="BO177" s="142">
        <f t="shared" si="270"/>
        <v>3</v>
      </c>
      <c r="BP177" s="143"/>
      <c r="BQ177" s="144"/>
      <c r="BR177" s="140"/>
      <c r="BS177" s="142" t="str">
        <f t="shared" si="221"/>
        <v/>
      </c>
      <c r="BT177" s="142"/>
      <c r="BU177" s="142" t="str">
        <f t="shared" si="222"/>
        <v/>
      </c>
      <c r="BV177" s="142"/>
      <c r="BW177" s="142" t="str">
        <f t="shared" si="223"/>
        <v/>
      </c>
      <c r="BX177" s="143"/>
      <c r="BY177" s="144"/>
      <c r="BZ177" s="145"/>
      <c r="CA177" s="142" t="str">
        <f t="shared" si="224"/>
        <v/>
      </c>
      <c r="CB177" s="142"/>
      <c r="CC177" s="142" t="str">
        <f t="shared" si="225"/>
        <v/>
      </c>
      <c r="CD177" s="142"/>
      <c r="CE177" s="142" t="str">
        <f t="shared" si="226"/>
        <v/>
      </c>
      <c r="CF177" s="143"/>
      <c r="CI177" s="142" t="str">
        <f t="shared" si="227"/>
        <v/>
      </c>
      <c r="CJ177" s="142"/>
      <c r="CK177" s="142" t="str">
        <f t="shared" si="228"/>
        <v/>
      </c>
      <c r="CL177" s="142"/>
      <c r="CM177" s="142" t="str">
        <f t="shared" si="229"/>
        <v/>
      </c>
      <c r="CN177" s="143"/>
      <c r="EF177" s="146" t="s">
        <v>63</v>
      </c>
      <c r="EG177" s="146" t="str">
        <f t="shared" si="188"/>
        <v>Absence de décoration surannée.
Constat visuel
NR</v>
      </c>
    </row>
    <row r="178" spans="1:137" s="136" customFormat="1" ht="36" customHeight="1" x14ac:dyDescent="0.25">
      <c r="A178" s="136">
        <v>33</v>
      </c>
      <c r="B178" s="109" t="s">
        <v>58</v>
      </c>
      <c r="C178" s="405" t="s">
        <v>364</v>
      </c>
      <c r="D178" s="183" t="s">
        <v>365</v>
      </c>
      <c r="E178" s="109"/>
      <c r="F178" s="109">
        <f>VLOOKUP(H178,Feuil1!A$1:B$5,2,0)</f>
        <v>0.25</v>
      </c>
      <c r="G178" s="109">
        <f t="shared" si="259"/>
        <v>3</v>
      </c>
      <c r="H178" s="274" t="s">
        <v>174</v>
      </c>
      <c r="I178" s="185" t="s">
        <v>372</v>
      </c>
      <c r="J178" s="138">
        <v>53</v>
      </c>
      <c r="K178" s="138">
        <f>IF(J178&lt;&gt;"",MAX(K$1:K177)+1,"")</f>
        <v>146</v>
      </c>
      <c r="L178" s="281" t="s">
        <v>373</v>
      </c>
      <c r="M178" s="290">
        <v>3</v>
      </c>
      <c r="N178" s="283" t="s">
        <v>0</v>
      </c>
      <c r="O178" s="351"/>
      <c r="P178" s="333" t="str">
        <f t="shared" si="209"/>
        <v/>
      </c>
      <c r="Q178" s="281" t="s">
        <v>374</v>
      </c>
      <c r="R178" s="281" t="s">
        <v>72</v>
      </c>
      <c r="S178" s="139"/>
      <c r="U178" s="140">
        <f t="shared" si="260"/>
        <v>3</v>
      </c>
      <c r="V178" s="140">
        <f t="shared" si="261"/>
        <v>1</v>
      </c>
      <c r="W178" s="140">
        <f t="shared" si="262"/>
        <v>3</v>
      </c>
      <c r="X178" s="140"/>
      <c r="Y178" s="140">
        <f t="shared" si="263"/>
        <v>0</v>
      </c>
      <c r="Z178" s="140"/>
      <c r="AA178" s="140">
        <f t="shared" si="264"/>
        <v>3</v>
      </c>
      <c r="AB178" s="140"/>
      <c r="AC178" s="141"/>
      <c r="AD178" s="141"/>
      <c r="AE178" s="142" t="str">
        <f t="shared" si="189"/>
        <v/>
      </c>
      <c r="AF178" s="142"/>
      <c r="AG178" s="142" t="str">
        <f t="shared" si="190"/>
        <v/>
      </c>
      <c r="AH178" s="142"/>
      <c r="AI178" s="142" t="str">
        <f t="shared" si="191"/>
        <v/>
      </c>
      <c r="AJ178" s="143"/>
      <c r="AK178" s="144"/>
      <c r="AL178" s="142"/>
      <c r="AM178" s="142" t="str">
        <f t="shared" si="192"/>
        <v/>
      </c>
      <c r="AN178" s="142"/>
      <c r="AO178" s="142" t="str">
        <f t="shared" si="193"/>
        <v/>
      </c>
      <c r="AP178" s="142"/>
      <c r="AQ178" s="142" t="str">
        <f t="shared" si="194"/>
        <v/>
      </c>
      <c r="AR178" s="143"/>
      <c r="AS178" s="144"/>
      <c r="AT178" s="142"/>
      <c r="AU178" s="142">
        <f t="shared" si="200"/>
        <v>3</v>
      </c>
      <c r="AV178" s="142"/>
      <c r="AW178" s="142">
        <f t="shared" si="201"/>
        <v>0</v>
      </c>
      <c r="AX178" s="142"/>
      <c r="AY178" s="142">
        <f t="shared" si="202"/>
        <v>3</v>
      </c>
      <c r="AZ178" s="143"/>
      <c r="BA178" s="144"/>
      <c r="BB178" s="142"/>
      <c r="BC178" s="142" t="str">
        <f t="shared" si="265"/>
        <v/>
      </c>
      <c r="BD178" s="142"/>
      <c r="BE178" s="142" t="str">
        <f t="shared" si="266"/>
        <v/>
      </c>
      <c r="BF178" s="142"/>
      <c r="BG178" s="142" t="str">
        <f t="shared" si="267"/>
        <v/>
      </c>
      <c r="BH178" s="143"/>
      <c r="BI178" s="144"/>
      <c r="BJ178" s="140"/>
      <c r="BK178" s="142" t="str">
        <f t="shared" si="268"/>
        <v/>
      </c>
      <c r="BL178" s="142"/>
      <c r="BM178" s="142" t="str">
        <f t="shared" si="269"/>
        <v/>
      </c>
      <c r="BN178" s="142"/>
      <c r="BO178" s="142" t="str">
        <f t="shared" si="270"/>
        <v/>
      </c>
      <c r="BP178" s="143"/>
      <c r="BQ178" s="144"/>
      <c r="BR178" s="140"/>
      <c r="BS178" s="142" t="str">
        <f t="shared" si="221"/>
        <v/>
      </c>
      <c r="BT178" s="142"/>
      <c r="BU178" s="142" t="str">
        <f t="shared" si="222"/>
        <v/>
      </c>
      <c r="BV178" s="142"/>
      <c r="BW178" s="142" t="str">
        <f t="shared" si="223"/>
        <v/>
      </c>
      <c r="BX178" s="143"/>
      <c r="BY178" s="144"/>
      <c r="BZ178" s="145"/>
      <c r="CA178" s="142" t="str">
        <f t="shared" si="224"/>
        <v/>
      </c>
      <c r="CB178" s="142"/>
      <c r="CC178" s="142" t="str">
        <f t="shared" si="225"/>
        <v/>
      </c>
      <c r="CD178" s="142"/>
      <c r="CE178" s="142" t="str">
        <f t="shared" si="226"/>
        <v/>
      </c>
      <c r="CF178" s="143"/>
      <c r="CI178" s="142">
        <f t="shared" si="227"/>
        <v>3</v>
      </c>
      <c r="CJ178" s="142"/>
      <c r="CK178" s="142">
        <f t="shared" si="228"/>
        <v>0</v>
      </c>
      <c r="CL178" s="142"/>
      <c r="CM178" s="142">
        <f t="shared" si="229"/>
        <v>3</v>
      </c>
      <c r="CN178" s="143"/>
      <c r="EF178" s="146" t="s">
        <v>63</v>
      </c>
      <c r="EG178" s="146" t="str">
        <f t="shared" si="188"/>
        <v>Ne concerne que la chambre de l'auditeur. L'auditeur mesure la température avec un thermomètre.
Constat visuel
NR</v>
      </c>
    </row>
    <row r="179" spans="1:137" s="186" customFormat="1" ht="36" customHeight="1" x14ac:dyDescent="0.25">
      <c r="A179" s="186">
        <v>33</v>
      </c>
      <c r="B179" s="109" t="s">
        <v>58</v>
      </c>
      <c r="C179" s="405" t="s">
        <v>364</v>
      </c>
      <c r="D179" s="183" t="s">
        <v>365</v>
      </c>
      <c r="E179" s="109"/>
      <c r="F179" s="109">
        <f>VLOOKUP(H179,Feuil1!A$1:B$5,2,0)</f>
        <v>0.25</v>
      </c>
      <c r="G179" s="179">
        <f t="shared" si="259"/>
        <v>3</v>
      </c>
      <c r="H179" s="277" t="s">
        <v>174</v>
      </c>
      <c r="I179" s="180" t="s">
        <v>375</v>
      </c>
      <c r="J179" s="138">
        <v>54</v>
      </c>
      <c r="K179" s="138">
        <f>IF(J179&lt;&gt;"",MAX(K$1:K178)+1,"")</f>
        <v>147</v>
      </c>
      <c r="L179" s="281" t="s">
        <v>376</v>
      </c>
      <c r="M179" s="290">
        <v>3</v>
      </c>
      <c r="N179" s="283" t="s">
        <v>0</v>
      </c>
      <c r="O179" s="351"/>
      <c r="P179" s="333" t="str">
        <f t="shared" si="209"/>
        <v/>
      </c>
      <c r="Q179" s="281" t="s">
        <v>377</v>
      </c>
      <c r="R179" s="281" t="s">
        <v>72</v>
      </c>
      <c r="S179" s="139"/>
      <c r="U179" s="192">
        <f t="shared" si="260"/>
        <v>3</v>
      </c>
      <c r="V179" s="192">
        <f t="shared" si="261"/>
        <v>1</v>
      </c>
      <c r="W179" s="192">
        <f t="shared" si="262"/>
        <v>3</v>
      </c>
      <c r="X179" s="192"/>
      <c r="Y179" s="192">
        <f t="shared" si="263"/>
        <v>0</v>
      </c>
      <c r="Z179" s="192"/>
      <c r="AA179" s="192">
        <f t="shared" si="264"/>
        <v>3</v>
      </c>
      <c r="AB179" s="192"/>
      <c r="AC179" s="193"/>
      <c r="AD179" s="193"/>
      <c r="AE179" s="142" t="str">
        <f t="shared" si="189"/>
        <v/>
      </c>
      <c r="AF179" s="142"/>
      <c r="AG179" s="142" t="str">
        <f t="shared" si="190"/>
        <v/>
      </c>
      <c r="AH179" s="142"/>
      <c r="AI179" s="142" t="str">
        <f t="shared" si="191"/>
        <v/>
      </c>
      <c r="AJ179" s="143"/>
      <c r="AK179" s="196"/>
      <c r="AL179" s="194"/>
      <c r="AM179" s="142" t="str">
        <f t="shared" si="192"/>
        <v/>
      </c>
      <c r="AN179" s="142"/>
      <c r="AO179" s="142" t="str">
        <f t="shared" si="193"/>
        <v/>
      </c>
      <c r="AP179" s="142"/>
      <c r="AQ179" s="142" t="str">
        <f t="shared" si="194"/>
        <v/>
      </c>
      <c r="AR179" s="143"/>
      <c r="AS179" s="196"/>
      <c r="AT179" s="194"/>
      <c r="AU179" s="142">
        <f t="shared" si="200"/>
        <v>3</v>
      </c>
      <c r="AV179" s="142"/>
      <c r="AW179" s="142">
        <f t="shared" si="201"/>
        <v>0</v>
      </c>
      <c r="AX179" s="142"/>
      <c r="AY179" s="142">
        <f t="shared" si="202"/>
        <v>3</v>
      </c>
      <c r="AZ179" s="143"/>
      <c r="BA179" s="196"/>
      <c r="BB179" s="194"/>
      <c r="BC179" s="194" t="str">
        <f t="shared" si="265"/>
        <v/>
      </c>
      <c r="BD179" s="194"/>
      <c r="BE179" s="194" t="str">
        <f t="shared" si="266"/>
        <v/>
      </c>
      <c r="BF179" s="194"/>
      <c r="BG179" s="194" t="str">
        <f t="shared" si="267"/>
        <v/>
      </c>
      <c r="BH179" s="195"/>
      <c r="BI179" s="196"/>
      <c r="BJ179" s="192"/>
      <c r="BK179" s="194" t="str">
        <f t="shared" si="268"/>
        <v/>
      </c>
      <c r="BL179" s="194"/>
      <c r="BM179" s="194" t="str">
        <f t="shared" si="269"/>
        <v/>
      </c>
      <c r="BN179" s="194"/>
      <c r="BO179" s="194" t="str">
        <f t="shared" si="270"/>
        <v/>
      </c>
      <c r="BP179" s="195"/>
      <c r="BQ179" s="196"/>
      <c r="BR179" s="192"/>
      <c r="BS179" s="142" t="str">
        <f t="shared" si="221"/>
        <v/>
      </c>
      <c r="BT179" s="142"/>
      <c r="BU179" s="142" t="str">
        <f t="shared" si="222"/>
        <v/>
      </c>
      <c r="BV179" s="142"/>
      <c r="BW179" s="142" t="str">
        <f t="shared" si="223"/>
        <v/>
      </c>
      <c r="BX179" s="143"/>
      <c r="BY179" s="144"/>
      <c r="BZ179" s="145"/>
      <c r="CA179" s="142" t="str">
        <f t="shared" si="224"/>
        <v/>
      </c>
      <c r="CB179" s="142"/>
      <c r="CC179" s="142" t="str">
        <f t="shared" si="225"/>
        <v/>
      </c>
      <c r="CD179" s="142"/>
      <c r="CE179" s="142" t="str">
        <f t="shared" si="226"/>
        <v/>
      </c>
      <c r="CF179" s="143"/>
      <c r="CG179" s="136"/>
      <c r="CH179" s="136"/>
      <c r="CI179" s="142">
        <f t="shared" si="227"/>
        <v>3</v>
      </c>
      <c r="CJ179" s="142"/>
      <c r="CK179" s="142">
        <f t="shared" si="228"/>
        <v>0</v>
      </c>
      <c r="CL179" s="142"/>
      <c r="CM179" s="142">
        <f t="shared" si="229"/>
        <v>3</v>
      </c>
      <c r="CN179" s="143"/>
      <c r="CO179" s="136"/>
      <c r="EF179" s="146" t="s">
        <v>63</v>
      </c>
      <c r="EG179" s="146" t="str">
        <f t="shared" si="188"/>
        <v>Absence de bruits provenant des couloirs ou des chambres voisines. Absence de bruits de canalisation.
Constat visuel
NR</v>
      </c>
    </row>
    <row r="180" spans="1:137" s="186" customFormat="1" ht="20.25" customHeight="1" x14ac:dyDescent="0.25">
      <c r="A180" s="186">
        <v>33</v>
      </c>
      <c r="B180" s="109" t="s">
        <v>58</v>
      </c>
      <c r="C180" s="405" t="s">
        <v>364</v>
      </c>
      <c r="D180" s="183" t="s">
        <v>365</v>
      </c>
      <c r="E180" s="109"/>
      <c r="F180" s="109">
        <f>VLOOKUP(H180,Feuil1!A$1:B$5,2,0)</f>
        <v>0.25</v>
      </c>
      <c r="G180" s="179">
        <f t="shared" si="259"/>
        <v>3</v>
      </c>
      <c r="H180" s="277" t="s">
        <v>174</v>
      </c>
      <c r="I180" s="180" t="s">
        <v>375</v>
      </c>
      <c r="J180" s="138">
        <v>54</v>
      </c>
      <c r="K180" s="138">
        <f>IF(J180&lt;&gt;"",MAX(K$1:K179)+1,"")</f>
        <v>148</v>
      </c>
      <c r="L180" s="281" t="s">
        <v>378</v>
      </c>
      <c r="M180" s="290">
        <v>3</v>
      </c>
      <c r="N180" s="283" t="s">
        <v>0</v>
      </c>
      <c r="O180" s="351"/>
      <c r="P180" s="333" t="str">
        <f t="shared" si="209"/>
        <v/>
      </c>
      <c r="Q180" s="281" t="s">
        <v>379</v>
      </c>
      <c r="R180" s="281" t="s">
        <v>72</v>
      </c>
      <c r="S180" s="139"/>
      <c r="U180" s="192">
        <f t="shared" si="260"/>
        <v>3</v>
      </c>
      <c r="V180" s="192">
        <f t="shared" si="261"/>
        <v>1</v>
      </c>
      <c r="W180" s="192">
        <f t="shared" si="262"/>
        <v>3</v>
      </c>
      <c r="X180" s="192"/>
      <c r="Y180" s="192">
        <f t="shared" si="263"/>
        <v>0</v>
      </c>
      <c r="Z180" s="192"/>
      <c r="AA180" s="192">
        <f t="shared" si="264"/>
        <v>3</v>
      </c>
      <c r="AB180" s="192"/>
      <c r="AC180" s="193"/>
      <c r="AD180" s="193"/>
      <c r="AE180" s="142" t="str">
        <f t="shared" si="189"/>
        <v/>
      </c>
      <c r="AF180" s="142"/>
      <c r="AG180" s="142" t="str">
        <f t="shared" si="190"/>
        <v/>
      </c>
      <c r="AH180" s="142"/>
      <c r="AI180" s="142" t="str">
        <f t="shared" si="191"/>
        <v/>
      </c>
      <c r="AJ180" s="143"/>
      <c r="AK180" s="196"/>
      <c r="AL180" s="194"/>
      <c r="AM180" s="142" t="str">
        <f t="shared" si="192"/>
        <v/>
      </c>
      <c r="AN180" s="142"/>
      <c r="AO180" s="142" t="str">
        <f t="shared" si="193"/>
        <v/>
      </c>
      <c r="AP180" s="142"/>
      <c r="AQ180" s="142" t="str">
        <f t="shared" si="194"/>
        <v/>
      </c>
      <c r="AR180" s="143"/>
      <c r="AS180" s="196"/>
      <c r="AT180" s="194"/>
      <c r="AU180" s="142">
        <f t="shared" si="200"/>
        <v>3</v>
      </c>
      <c r="AV180" s="142"/>
      <c r="AW180" s="142">
        <f t="shared" si="201"/>
        <v>0</v>
      </c>
      <c r="AX180" s="142"/>
      <c r="AY180" s="142">
        <f t="shared" si="202"/>
        <v>3</v>
      </c>
      <c r="AZ180" s="143"/>
      <c r="BA180" s="196"/>
      <c r="BB180" s="194"/>
      <c r="BC180" s="194" t="str">
        <f t="shared" si="265"/>
        <v/>
      </c>
      <c r="BD180" s="194"/>
      <c r="BE180" s="194" t="str">
        <f t="shared" si="266"/>
        <v/>
      </c>
      <c r="BF180" s="194"/>
      <c r="BG180" s="194" t="str">
        <f t="shared" si="267"/>
        <v/>
      </c>
      <c r="BH180" s="195"/>
      <c r="BI180" s="196"/>
      <c r="BJ180" s="192"/>
      <c r="BK180" s="194" t="str">
        <f t="shared" si="268"/>
        <v/>
      </c>
      <c r="BL180" s="194"/>
      <c r="BM180" s="194" t="str">
        <f t="shared" si="269"/>
        <v/>
      </c>
      <c r="BN180" s="194"/>
      <c r="BO180" s="194" t="str">
        <f t="shared" si="270"/>
        <v/>
      </c>
      <c r="BP180" s="195"/>
      <c r="BQ180" s="196"/>
      <c r="BR180" s="192"/>
      <c r="BS180" s="142" t="str">
        <f t="shared" si="221"/>
        <v/>
      </c>
      <c r="BT180" s="142"/>
      <c r="BU180" s="142" t="str">
        <f t="shared" si="222"/>
        <v/>
      </c>
      <c r="BV180" s="142"/>
      <c r="BW180" s="142" t="str">
        <f t="shared" si="223"/>
        <v/>
      </c>
      <c r="BX180" s="143"/>
      <c r="BY180" s="144"/>
      <c r="BZ180" s="145"/>
      <c r="CA180" s="142" t="str">
        <f t="shared" si="224"/>
        <v/>
      </c>
      <c r="CB180" s="142"/>
      <c r="CC180" s="142" t="str">
        <f t="shared" si="225"/>
        <v/>
      </c>
      <c r="CD180" s="142"/>
      <c r="CE180" s="142" t="str">
        <f t="shared" si="226"/>
        <v/>
      </c>
      <c r="CF180" s="143"/>
      <c r="CG180" s="136"/>
      <c r="CH180" s="136"/>
      <c r="CI180" s="142">
        <f t="shared" si="227"/>
        <v>3</v>
      </c>
      <c r="CJ180" s="142"/>
      <c r="CK180" s="142">
        <f t="shared" si="228"/>
        <v>0</v>
      </c>
      <c r="CL180" s="142"/>
      <c r="CM180" s="142">
        <f t="shared" si="229"/>
        <v>3</v>
      </c>
      <c r="CN180" s="143"/>
      <c r="CO180" s="136"/>
      <c r="EF180" s="146" t="s">
        <v>63</v>
      </c>
      <c r="EG180" s="146" t="str">
        <f t="shared" si="188"/>
        <v>Absence de bruits provenant de l'extérieur.
Constat visuel
NR</v>
      </c>
    </row>
    <row r="181" spans="1:137" s="136" customFormat="1" ht="20.25" customHeight="1" x14ac:dyDescent="0.25">
      <c r="A181" s="136">
        <v>31</v>
      </c>
      <c r="B181" s="109" t="s">
        <v>58</v>
      </c>
      <c r="C181" s="405" t="s">
        <v>364</v>
      </c>
      <c r="D181" s="183" t="s">
        <v>365</v>
      </c>
      <c r="E181" s="109"/>
      <c r="F181" s="109">
        <f>VLOOKUP(H181,Feuil1!A$1:B$5,2,0)</f>
        <v>0.25</v>
      </c>
      <c r="G181" s="109">
        <f t="shared" si="259"/>
        <v>3</v>
      </c>
      <c r="H181" s="271" t="s">
        <v>174</v>
      </c>
      <c r="I181" s="185" t="s">
        <v>264</v>
      </c>
      <c r="J181" s="138">
        <v>28</v>
      </c>
      <c r="K181" s="138">
        <f>IF(J181&lt;&gt;"",MAX(K$1:K180)+1,"")</f>
        <v>149</v>
      </c>
      <c r="L181" s="281" t="s">
        <v>380</v>
      </c>
      <c r="M181" s="290">
        <v>3</v>
      </c>
      <c r="N181" s="283" t="s">
        <v>0</v>
      </c>
      <c r="O181" s="351"/>
      <c r="P181" s="333" t="str">
        <f t="shared" si="209"/>
        <v/>
      </c>
      <c r="Q181" s="281"/>
      <c r="R181" s="344" t="s">
        <v>72</v>
      </c>
      <c r="S181" s="139"/>
      <c r="U181" s="140">
        <f t="shared" si="260"/>
        <v>3</v>
      </c>
      <c r="V181" s="140">
        <f t="shared" si="261"/>
        <v>1</v>
      </c>
      <c r="W181" s="140">
        <f t="shared" si="262"/>
        <v>3</v>
      </c>
      <c r="X181" s="140"/>
      <c r="Y181" s="140">
        <f t="shared" si="263"/>
        <v>0</v>
      </c>
      <c r="Z181" s="140"/>
      <c r="AA181" s="140">
        <f t="shared" si="264"/>
        <v>3</v>
      </c>
      <c r="AB181" s="140"/>
      <c r="AC181" s="141"/>
      <c r="AD181" s="141"/>
      <c r="AE181" s="142" t="str">
        <f t="shared" si="189"/>
        <v/>
      </c>
      <c r="AF181" s="142"/>
      <c r="AG181" s="142" t="str">
        <f t="shared" si="190"/>
        <v/>
      </c>
      <c r="AH181" s="142"/>
      <c r="AI181" s="142" t="str">
        <f t="shared" si="191"/>
        <v/>
      </c>
      <c r="AJ181" s="143"/>
      <c r="AK181" s="144"/>
      <c r="AL181" s="142"/>
      <c r="AM181" s="142" t="str">
        <f t="shared" si="192"/>
        <v/>
      </c>
      <c r="AN181" s="142"/>
      <c r="AO181" s="142" t="str">
        <f t="shared" si="193"/>
        <v/>
      </c>
      <c r="AP181" s="142"/>
      <c r="AQ181" s="142" t="str">
        <f t="shared" si="194"/>
        <v/>
      </c>
      <c r="AR181" s="143"/>
      <c r="AS181" s="144"/>
      <c r="AT181" s="142"/>
      <c r="AU181" s="142">
        <f t="shared" si="200"/>
        <v>3</v>
      </c>
      <c r="AV181" s="142"/>
      <c r="AW181" s="142">
        <f t="shared" si="201"/>
        <v>0</v>
      </c>
      <c r="AX181" s="142"/>
      <c r="AY181" s="142">
        <f t="shared" si="202"/>
        <v>3</v>
      </c>
      <c r="AZ181" s="143"/>
      <c r="BA181" s="144"/>
      <c r="BB181" s="142"/>
      <c r="BC181" s="142" t="str">
        <f t="shared" si="265"/>
        <v/>
      </c>
      <c r="BD181" s="142"/>
      <c r="BE181" s="142" t="str">
        <f t="shared" si="266"/>
        <v/>
      </c>
      <c r="BF181" s="142"/>
      <c r="BG181" s="142" t="str">
        <f t="shared" si="267"/>
        <v/>
      </c>
      <c r="BH181" s="143"/>
      <c r="BI181" s="144"/>
      <c r="BJ181" s="140"/>
      <c r="BK181" s="142" t="str">
        <f t="shared" si="268"/>
        <v/>
      </c>
      <c r="BL181" s="142"/>
      <c r="BM181" s="142" t="str">
        <f t="shared" si="269"/>
        <v/>
      </c>
      <c r="BN181" s="142"/>
      <c r="BO181" s="142" t="str">
        <f t="shared" si="270"/>
        <v/>
      </c>
      <c r="BP181" s="143"/>
      <c r="BQ181" s="144"/>
      <c r="BR181" s="140"/>
      <c r="BS181" s="142">
        <f t="shared" si="221"/>
        <v>3</v>
      </c>
      <c r="BT181" s="142"/>
      <c r="BU181" s="142">
        <f t="shared" si="222"/>
        <v>0</v>
      </c>
      <c r="BV181" s="142"/>
      <c r="BW181" s="142">
        <f t="shared" si="223"/>
        <v>3</v>
      </c>
      <c r="BX181" s="143"/>
      <c r="BY181" s="144"/>
      <c r="BZ181" s="145"/>
      <c r="CA181" s="142" t="str">
        <f t="shared" si="224"/>
        <v/>
      </c>
      <c r="CB181" s="142"/>
      <c r="CC181" s="142" t="str">
        <f t="shared" si="225"/>
        <v/>
      </c>
      <c r="CD181" s="142"/>
      <c r="CE181" s="142" t="str">
        <f t="shared" si="226"/>
        <v/>
      </c>
      <c r="CF181" s="143"/>
      <c r="CI181" s="142" t="str">
        <f t="shared" si="227"/>
        <v/>
      </c>
      <c r="CJ181" s="142"/>
      <c r="CK181" s="142" t="str">
        <f t="shared" si="228"/>
        <v/>
      </c>
      <c r="CL181" s="142"/>
      <c r="CM181" s="142" t="str">
        <f t="shared" si="229"/>
        <v/>
      </c>
      <c r="CN181" s="143"/>
      <c r="EF181" s="146" t="s">
        <v>63</v>
      </c>
      <c r="EG181" s="146" t="str">
        <f t="shared" si="188"/>
        <v xml:space="preserve">
Constat visuel
NR</v>
      </c>
    </row>
    <row r="182" spans="1:137" s="136" customFormat="1" ht="20.25" customHeight="1" x14ac:dyDescent="0.25">
      <c r="A182" s="136">
        <v>33</v>
      </c>
      <c r="B182" s="109" t="s">
        <v>58</v>
      </c>
      <c r="C182" s="405" t="s">
        <v>364</v>
      </c>
      <c r="D182" s="183" t="s">
        <v>365</v>
      </c>
      <c r="E182" s="109"/>
      <c r="F182" s="109">
        <f>VLOOKUP(H182,Feuil1!A$1:B$5,2,0)</f>
        <v>0.25</v>
      </c>
      <c r="G182" s="109">
        <f t="shared" si="259"/>
        <v>3</v>
      </c>
      <c r="H182" s="274" t="s">
        <v>174</v>
      </c>
      <c r="I182" s="185" t="s">
        <v>381</v>
      </c>
      <c r="J182" s="138">
        <v>52</v>
      </c>
      <c r="K182" s="138">
        <f>IF(J182&lt;&gt;"",MAX(K$1:K181)+1,"")</f>
        <v>150</v>
      </c>
      <c r="L182" s="281" t="s">
        <v>382</v>
      </c>
      <c r="M182" s="290">
        <v>3</v>
      </c>
      <c r="N182" s="283" t="s">
        <v>0</v>
      </c>
      <c r="O182" s="351"/>
      <c r="P182" s="333" t="str">
        <f t="shared" si="209"/>
        <v/>
      </c>
      <c r="Q182" s="281"/>
      <c r="R182" s="344" t="s">
        <v>72</v>
      </c>
      <c r="S182" s="139"/>
      <c r="U182" s="140">
        <f t="shared" si="260"/>
        <v>3</v>
      </c>
      <c r="V182" s="140">
        <f t="shared" si="261"/>
        <v>1</v>
      </c>
      <c r="W182" s="140">
        <f t="shared" si="262"/>
        <v>3</v>
      </c>
      <c r="X182" s="140"/>
      <c r="Y182" s="140">
        <f t="shared" si="263"/>
        <v>0</v>
      </c>
      <c r="Z182" s="140"/>
      <c r="AA182" s="140">
        <f t="shared" si="264"/>
        <v>3</v>
      </c>
      <c r="AB182" s="140"/>
      <c r="AC182" s="141"/>
      <c r="AD182" s="141"/>
      <c r="AE182" s="142" t="str">
        <f t="shared" si="189"/>
        <v/>
      </c>
      <c r="AF182" s="142"/>
      <c r="AG182" s="142" t="str">
        <f t="shared" si="190"/>
        <v/>
      </c>
      <c r="AH182" s="142"/>
      <c r="AI182" s="142" t="str">
        <f t="shared" si="191"/>
        <v/>
      </c>
      <c r="AJ182" s="143"/>
      <c r="AK182" s="144"/>
      <c r="AL182" s="142"/>
      <c r="AM182" s="142" t="str">
        <f t="shared" si="192"/>
        <v/>
      </c>
      <c r="AN182" s="142"/>
      <c r="AO182" s="142" t="str">
        <f t="shared" si="193"/>
        <v/>
      </c>
      <c r="AP182" s="142"/>
      <c r="AQ182" s="142" t="str">
        <f t="shared" si="194"/>
        <v/>
      </c>
      <c r="AR182" s="143"/>
      <c r="AS182" s="144"/>
      <c r="AT182" s="142"/>
      <c r="AU182" s="142">
        <f t="shared" si="200"/>
        <v>3</v>
      </c>
      <c r="AV182" s="142"/>
      <c r="AW182" s="142">
        <f t="shared" si="201"/>
        <v>0</v>
      </c>
      <c r="AX182" s="142"/>
      <c r="AY182" s="142">
        <f t="shared" si="202"/>
        <v>3</v>
      </c>
      <c r="AZ182" s="143"/>
      <c r="BA182" s="144"/>
      <c r="BB182" s="142"/>
      <c r="BC182" s="142" t="str">
        <f t="shared" si="265"/>
        <v/>
      </c>
      <c r="BD182" s="142"/>
      <c r="BE182" s="142" t="str">
        <f t="shared" si="266"/>
        <v/>
      </c>
      <c r="BF182" s="142"/>
      <c r="BG182" s="142" t="str">
        <f t="shared" si="267"/>
        <v/>
      </c>
      <c r="BH182" s="143"/>
      <c r="BI182" s="144"/>
      <c r="BJ182" s="140"/>
      <c r="BK182" s="142" t="str">
        <f t="shared" si="268"/>
        <v/>
      </c>
      <c r="BL182" s="142"/>
      <c r="BM182" s="142" t="str">
        <f t="shared" si="269"/>
        <v/>
      </c>
      <c r="BN182" s="142"/>
      <c r="BO182" s="142" t="str">
        <f t="shared" si="270"/>
        <v/>
      </c>
      <c r="BP182" s="143"/>
      <c r="BQ182" s="144"/>
      <c r="BR182" s="140"/>
      <c r="BS182" s="142" t="str">
        <f t="shared" si="221"/>
        <v/>
      </c>
      <c r="BT182" s="142"/>
      <c r="BU182" s="142" t="str">
        <f t="shared" si="222"/>
        <v/>
      </c>
      <c r="BV182" s="142"/>
      <c r="BW182" s="142" t="str">
        <f t="shared" si="223"/>
        <v/>
      </c>
      <c r="BX182" s="143"/>
      <c r="BY182" s="144"/>
      <c r="BZ182" s="145"/>
      <c r="CA182" s="142" t="str">
        <f t="shared" si="224"/>
        <v/>
      </c>
      <c r="CB182" s="142"/>
      <c r="CC182" s="142" t="str">
        <f t="shared" si="225"/>
        <v/>
      </c>
      <c r="CD182" s="142"/>
      <c r="CE182" s="142" t="str">
        <f t="shared" si="226"/>
        <v/>
      </c>
      <c r="CF182" s="143"/>
      <c r="CI182" s="142">
        <f t="shared" si="227"/>
        <v>3</v>
      </c>
      <c r="CJ182" s="142"/>
      <c r="CK182" s="142">
        <f t="shared" si="228"/>
        <v>0</v>
      </c>
      <c r="CL182" s="142"/>
      <c r="CM182" s="142">
        <f t="shared" si="229"/>
        <v>3</v>
      </c>
      <c r="CN182" s="143"/>
      <c r="EF182" s="146" t="s">
        <v>63</v>
      </c>
      <c r="EG182" s="146" t="str">
        <f t="shared" si="188"/>
        <v xml:space="preserve">
Constat visuel
NR</v>
      </c>
    </row>
    <row r="183" spans="1:137" s="136" customFormat="1" ht="36" customHeight="1" x14ac:dyDescent="0.25">
      <c r="A183" s="136">
        <v>33</v>
      </c>
      <c r="B183" s="109" t="s">
        <v>58</v>
      </c>
      <c r="C183" s="405" t="s">
        <v>364</v>
      </c>
      <c r="D183" s="183" t="s">
        <v>365</v>
      </c>
      <c r="E183" s="109"/>
      <c r="F183" s="109">
        <f>VLOOKUP(H183,Feuil1!A$1:B$5,2,0)</f>
        <v>0.25</v>
      </c>
      <c r="G183" s="109">
        <f t="shared" si="259"/>
        <v>3</v>
      </c>
      <c r="H183" s="274" t="s">
        <v>174</v>
      </c>
      <c r="I183" s="185" t="s">
        <v>383</v>
      </c>
      <c r="J183" s="138">
        <v>45</v>
      </c>
      <c r="K183" s="138">
        <f>IF(J183&lt;&gt;"",MAX(K$1:K182)+1,"")</f>
        <v>151</v>
      </c>
      <c r="L183" s="281" t="s">
        <v>384</v>
      </c>
      <c r="M183" s="290">
        <v>3</v>
      </c>
      <c r="N183" s="283" t="s">
        <v>0</v>
      </c>
      <c r="O183" s="351"/>
      <c r="P183" s="333" t="str">
        <f t="shared" si="209"/>
        <v/>
      </c>
      <c r="Q183" s="281" t="s">
        <v>385</v>
      </c>
      <c r="R183" s="344" t="s">
        <v>72</v>
      </c>
      <c r="S183" s="139"/>
      <c r="U183" s="140">
        <f t="shared" si="260"/>
        <v>3</v>
      </c>
      <c r="V183" s="140">
        <f t="shared" si="261"/>
        <v>1</v>
      </c>
      <c r="W183" s="140">
        <f t="shared" si="262"/>
        <v>3</v>
      </c>
      <c r="X183" s="140"/>
      <c r="Y183" s="140">
        <f t="shared" si="263"/>
        <v>0</v>
      </c>
      <c r="Z183" s="140"/>
      <c r="AA183" s="140">
        <f t="shared" si="264"/>
        <v>3</v>
      </c>
      <c r="AB183" s="140"/>
      <c r="AC183" s="141"/>
      <c r="AD183" s="141"/>
      <c r="AE183" s="142" t="str">
        <f t="shared" si="189"/>
        <v/>
      </c>
      <c r="AF183" s="142"/>
      <c r="AG183" s="142" t="str">
        <f t="shared" si="190"/>
        <v/>
      </c>
      <c r="AH183" s="142"/>
      <c r="AI183" s="142" t="str">
        <f t="shared" si="191"/>
        <v/>
      </c>
      <c r="AJ183" s="143"/>
      <c r="AK183" s="144"/>
      <c r="AL183" s="142"/>
      <c r="AM183" s="142" t="str">
        <f t="shared" si="192"/>
        <v/>
      </c>
      <c r="AN183" s="142"/>
      <c r="AO183" s="142" t="str">
        <f t="shared" si="193"/>
        <v/>
      </c>
      <c r="AP183" s="142"/>
      <c r="AQ183" s="142" t="str">
        <f t="shared" si="194"/>
        <v/>
      </c>
      <c r="AR183" s="143"/>
      <c r="AS183" s="144"/>
      <c r="AT183" s="142"/>
      <c r="AU183" s="142">
        <f t="shared" si="200"/>
        <v>3</v>
      </c>
      <c r="AV183" s="142"/>
      <c r="AW183" s="142">
        <f t="shared" si="201"/>
        <v>0</v>
      </c>
      <c r="AX183" s="142"/>
      <c r="AY183" s="142">
        <f t="shared" si="202"/>
        <v>3</v>
      </c>
      <c r="AZ183" s="143"/>
      <c r="BA183" s="144"/>
      <c r="BB183" s="142"/>
      <c r="BC183" s="142" t="str">
        <f t="shared" si="265"/>
        <v/>
      </c>
      <c r="BD183" s="142"/>
      <c r="BE183" s="142" t="str">
        <f t="shared" si="266"/>
        <v/>
      </c>
      <c r="BF183" s="142"/>
      <c r="BG183" s="142" t="str">
        <f t="shared" si="267"/>
        <v/>
      </c>
      <c r="BH183" s="143"/>
      <c r="BI183" s="144"/>
      <c r="BJ183" s="140"/>
      <c r="BK183" s="142" t="str">
        <f t="shared" si="268"/>
        <v/>
      </c>
      <c r="BL183" s="142"/>
      <c r="BM183" s="142" t="str">
        <f t="shared" si="269"/>
        <v/>
      </c>
      <c r="BN183" s="142"/>
      <c r="BO183" s="142" t="str">
        <f t="shared" si="270"/>
        <v/>
      </c>
      <c r="BP183" s="143"/>
      <c r="BQ183" s="144"/>
      <c r="BR183" s="140"/>
      <c r="BS183" s="142" t="str">
        <f t="shared" si="221"/>
        <v/>
      </c>
      <c r="BT183" s="142"/>
      <c r="BU183" s="142" t="str">
        <f t="shared" si="222"/>
        <v/>
      </c>
      <c r="BV183" s="142"/>
      <c r="BW183" s="142" t="str">
        <f t="shared" si="223"/>
        <v/>
      </c>
      <c r="BX183" s="143"/>
      <c r="BY183" s="144"/>
      <c r="BZ183" s="145"/>
      <c r="CA183" s="142" t="str">
        <f t="shared" si="224"/>
        <v/>
      </c>
      <c r="CB183" s="142"/>
      <c r="CC183" s="142" t="str">
        <f t="shared" si="225"/>
        <v/>
      </c>
      <c r="CD183" s="142"/>
      <c r="CE183" s="142" t="str">
        <f t="shared" si="226"/>
        <v/>
      </c>
      <c r="CF183" s="143"/>
      <c r="CI183" s="142">
        <f t="shared" si="227"/>
        <v>3</v>
      </c>
      <c r="CJ183" s="142"/>
      <c r="CK183" s="142">
        <f t="shared" si="228"/>
        <v>0</v>
      </c>
      <c r="CL183" s="142"/>
      <c r="CM183" s="142">
        <f t="shared" si="229"/>
        <v>3</v>
      </c>
      <c r="CN183" s="143"/>
      <c r="EF183" s="146" t="s">
        <v>63</v>
      </c>
      <c r="EG183" s="146" t="str">
        <f t="shared" si="188"/>
        <v>Circulation facile autour du lit (pas de porte bagage encombrant sur le passage…), accès aisé à la fenêtre, etc.
Constat visuel
NR</v>
      </c>
    </row>
    <row r="184" spans="1:137" s="136" customFormat="1" ht="22.5" customHeight="1" x14ac:dyDescent="0.25">
      <c r="A184" s="136">
        <v>31</v>
      </c>
      <c r="B184" s="109" t="s">
        <v>58</v>
      </c>
      <c r="C184" s="405" t="s">
        <v>364</v>
      </c>
      <c r="D184" s="183" t="s">
        <v>365</v>
      </c>
      <c r="E184" s="109"/>
      <c r="F184" s="109">
        <f>VLOOKUP(H184,Feuil1!A$1:B$5,2,0)</f>
        <v>0.25</v>
      </c>
      <c r="G184" s="109">
        <f t="shared" si="259"/>
        <v>3</v>
      </c>
      <c r="H184" s="274" t="s">
        <v>174</v>
      </c>
      <c r="I184" s="185" t="s">
        <v>386</v>
      </c>
      <c r="J184" s="138">
        <v>51</v>
      </c>
      <c r="K184" s="138">
        <f>IF(J184&lt;&gt;"",MAX(K$1:K183)+1,"")</f>
        <v>152</v>
      </c>
      <c r="L184" s="281" t="s">
        <v>387</v>
      </c>
      <c r="M184" s="290">
        <v>9</v>
      </c>
      <c r="N184" s="283" t="s">
        <v>75</v>
      </c>
      <c r="O184" s="351"/>
      <c r="P184" s="333" t="str">
        <f t="shared" si="209"/>
        <v/>
      </c>
      <c r="Q184" s="281"/>
      <c r="R184" s="344" t="s">
        <v>72</v>
      </c>
      <c r="S184" s="139"/>
      <c r="U184" s="140">
        <f t="shared" si="260"/>
        <v>9</v>
      </c>
      <c r="V184" s="140">
        <f t="shared" ref="V184:V189" si="271">IF(N184="Très Satisfaisant",1,IF(N184="Satisfaisant",0.75,IF(N184="Insatisfaisant",0.25,IF(N184="Très Insatisfaisant",0,IF(N184="Non Mesuré","",0)))))</f>
        <v>1</v>
      </c>
      <c r="W184" s="140">
        <f t="shared" si="262"/>
        <v>9</v>
      </c>
      <c r="X184" s="140"/>
      <c r="Y184" s="140">
        <f t="shared" si="263"/>
        <v>0</v>
      </c>
      <c r="Z184" s="140"/>
      <c r="AA184" s="140">
        <f t="shared" si="264"/>
        <v>9</v>
      </c>
      <c r="AB184" s="140"/>
      <c r="AC184" s="141"/>
      <c r="AD184" s="141"/>
      <c r="AE184" s="142" t="str">
        <f t="shared" si="189"/>
        <v/>
      </c>
      <c r="AF184" s="142"/>
      <c r="AG184" s="142" t="str">
        <f t="shared" si="190"/>
        <v/>
      </c>
      <c r="AH184" s="142"/>
      <c r="AI184" s="142" t="str">
        <f t="shared" si="191"/>
        <v/>
      </c>
      <c r="AJ184" s="143"/>
      <c r="AK184" s="144"/>
      <c r="AL184" s="142"/>
      <c r="AM184" s="142" t="str">
        <f t="shared" si="192"/>
        <v/>
      </c>
      <c r="AN184" s="142"/>
      <c r="AO184" s="142" t="str">
        <f t="shared" si="193"/>
        <v/>
      </c>
      <c r="AP184" s="142"/>
      <c r="AQ184" s="142" t="str">
        <f t="shared" si="194"/>
        <v/>
      </c>
      <c r="AR184" s="143"/>
      <c r="AS184" s="144"/>
      <c r="AT184" s="142"/>
      <c r="AU184" s="142">
        <f t="shared" si="200"/>
        <v>9</v>
      </c>
      <c r="AV184" s="142"/>
      <c r="AW184" s="142">
        <f t="shared" si="201"/>
        <v>0</v>
      </c>
      <c r="AX184" s="142"/>
      <c r="AY184" s="142">
        <f t="shared" si="202"/>
        <v>9</v>
      </c>
      <c r="AZ184" s="143"/>
      <c r="BA184" s="144"/>
      <c r="BB184" s="142"/>
      <c r="BC184" s="142" t="str">
        <f t="shared" si="265"/>
        <v/>
      </c>
      <c r="BD184" s="142"/>
      <c r="BE184" s="142" t="str">
        <f t="shared" si="266"/>
        <v/>
      </c>
      <c r="BF184" s="142"/>
      <c r="BG184" s="142" t="str">
        <f t="shared" si="267"/>
        <v/>
      </c>
      <c r="BH184" s="143"/>
      <c r="BI184" s="144"/>
      <c r="BJ184" s="140"/>
      <c r="BK184" s="142" t="str">
        <f t="shared" si="268"/>
        <v/>
      </c>
      <c r="BL184" s="142"/>
      <c r="BM184" s="142" t="str">
        <f t="shared" si="269"/>
        <v/>
      </c>
      <c r="BN184" s="142"/>
      <c r="BO184" s="142" t="str">
        <f t="shared" si="270"/>
        <v/>
      </c>
      <c r="BP184" s="143"/>
      <c r="BQ184" s="144"/>
      <c r="BR184" s="140"/>
      <c r="BS184" s="142">
        <f t="shared" ref="BS184:BS203" si="272">IF(A184=31,W184,"")</f>
        <v>9</v>
      </c>
      <c r="BT184" s="142"/>
      <c r="BU184" s="142">
        <f t="shared" ref="BU184:BU203" si="273">IF(A184=31,Y184,"")</f>
        <v>0</v>
      </c>
      <c r="BV184" s="142"/>
      <c r="BW184" s="142">
        <f t="shared" ref="BW184:BW203" si="274">IF(A184=31,AA184,"")</f>
        <v>9</v>
      </c>
      <c r="BX184" s="143"/>
      <c r="BY184" s="144"/>
      <c r="BZ184" s="145"/>
      <c r="CA184" s="142" t="str">
        <f t="shared" ref="CA184:CA203" si="275">IF(A184=32,W184,"")</f>
        <v/>
      </c>
      <c r="CB184" s="142"/>
      <c r="CC184" s="142" t="str">
        <f t="shared" ref="CC184:CC203" si="276">IF(A184=32,Y184,"")</f>
        <v/>
      </c>
      <c r="CD184" s="142"/>
      <c r="CE184" s="142" t="str">
        <f t="shared" ref="CE184:CE203" si="277">IF(A184=32,AA184,"")</f>
        <v/>
      </c>
      <c r="CF184" s="143"/>
      <c r="CI184" s="142" t="str">
        <f t="shared" ref="CI184:CI203" si="278">IF(A184=33,W184,"")</f>
        <v/>
      </c>
      <c r="CJ184" s="142"/>
      <c r="CK184" s="142" t="str">
        <f t="shared" ref="CK184:CK203" si="279">IF(A184=33,Y184,"")</f>
        <v/>
      </c>
      <c r="CL184" s="142"/>
      <c r="CM184" s="142" t="str">
        <f t="shared" ref="CM184:CM203" si="280">IF(A184=33,AA184,"")</f>
        <v/>
      </c>
      <c r="CN184" s="143"/>
      <c r="EF184" s="146" t="s">
        <v>63</v>
      </c>
      <c r="EG184" s="146" t="str">
        <f t="shared" si="188"/>
        <v xml:space="preserve">
Constat visuel
NR</v>
      </c>
    </row>
    <row r="185" spans="1:137" s="136" customFormat="1" ht="22.5" customHeight="1" x14ac:dyDescent="0.25">
      <c r="A185" s="136">
        <v>32</v>
      </c>
      <c r="B185" s="109" t="s">
        <v>68</v>
      </c>
      <c r="C185" s="405" t="s">
        <v>364</v>
      </c>
      <c r="D185" s="183" t="s">
        <v>365</v>
      </c>
      <c r="E185" s="109"/>
      <c r="F185" s="109">
        <f>VLOOKUP(H185,Feuil1!A$1:B$5,2,0)</f>
        <v>0.25</v>
      </c>
      <c r="G185" s="109">
        <f t="shared" si="259"/>
        <v>3</v>
      </c>
      <c r="H185" s="274" t="s">
        <v>174</v>
      </c>
      <c r="I185" s="185" t="s">
        <v>386</v>
      </c>
      <c r="J185" s="138">
        <v>51</v>
      </c>
      <c r="K185" s="138">
        <f>IF(J185&lt;&gt;"",MAX(K$1:K184)+1,"")</f>
        <v>153</v>
      </c>
      <c r="L185" s="281" t="s">
        <v>388</v>
      </c>
      <c r="M185" s="290">
        <v>9</v>
      </c>
      <c r="N185" s="283" t="s">
        <v>75</v>
      </c>
      <c r="O185" s="351"/>
      <c r="P185" s="333" t="str">
        <f t="shared" si="209"/>
        <v/>
      </c>
      <c r="Q185" s="281"/>
      <c r="R185" s="344" t="s">
        <v>72</v>
      </c>
      <c r="S185" s="139"/>
      <c r="U185" s="140">
        <f t="shared" si="260"/>
        <v>9</v>
      </c>
      <c r="V185" s="140">
        <f t="shared" si="271"/>
        <v>1</v>
      </c>
      <c r="W185" s="140">
        <f t="shared" si="262"/>
        <v>9</v>
      </c>
      <c r="X185" s="140"/>
      <c r="Y185" s="140">
        <f t="shared" si="263"/>
        <v>0</v>
      </c>
      <c r="Z185" s="140"/>
      <c r="AA185" s="140">
        <f t="shared" si="264"/>
        <v>9</v>
      </c>
      <c r="AB185" s="140"/>
      <c r="AC185" s="141"/>
      <c r="AD185" s="141"/>
      <c r="AE185" s="142" t="str">
        <f t="shared" si="189"/>
        <v/>
      </c>
      <c r="AF185" s="142"/>
      <c r="AG185" s="142" t="str">
        <f t="shared" si="190"/>
        <v/>
      </c>
      <c r="AH185" s="142"/>
      <c r="AI185" s="142" t="str">
        <f t="shared" si="191"/>
        <v/>
      </c>
      <c r="AJ185" s="143"/>
      <c r="AK185" s="144"/>
      <c r="AL185" s="142"/>
      <c r="AM185" s="142" t="str">
        <f t="shared" si="192"/>
        <v/>
      </c>
      <c r="AN185" s="142"/>
      <c r="AO185" s="142" t="str">
        <f t="shared" si="193"/>
        <v/>
      </c>
      <c r="AP185" s="142"/>
      <c r="AQ185" s="142" t="str">
        <f t="shared" si="194"/>
        <v/>
      </c>
      <c r="AR185" s="143"/>
      <c r="AS185" s="144"/>
      <c r="AT185" s="142"/>
      <c r="AU185" s="142">
        <f t="shared" si="200"/>
        <v>9</v>
      </c>
      <c r="AV185" s="142"/>
      <c r="AW185" s="142">
        <f t="shared" si="201"/>
        <v>0</v>
      </c>
      <c r="AX185" s="142"/>
      <c r="AY185" s="142">
        <f t="shared" si="202"/>
        <v>9</v>
      </c>
      <c r="AZ185" s="143"/>
      <c r="BA185" s="144"/>
      <c r="BB185" s="142"/>
      <c r="BC185" s="142" t="str">
        <f t="shared" si="265"/>
        <v/>
      </c>
      <c r="BD185" s="142"/>
      <c r="BE185" s="142" t="str">
        <f t="shared" si="266"/>
        <v/>
      </c>
      <c r="BF185" s="142"/>
      <c r="BG185" s="142" t="str">
        <f t="shared" si="267"/>
        <v/>
      </c>
      <c r="BH185" s="143"/>
      <c r="BI185" s="144"/>
      <c r="BJ185" s="140"/>
      <c r="BK185" s="142" t="str">
        <f t="shared" si="268"/>
        <v/>
      </c>
      <c r="BL185" s="142"/>
      <c r="BM185" s="142" t="str">
        <f t="shared" si="269"/>
        <v/>
      </c>
      <c r="BN185" s="142"/>
      <c r="BO185" s="142" t="str">
        <f t="shared" si="270"/>
        <v/>
      </c>
      <c r="BP185" s="143"/>
      <c r="BQ185" s="144"/>
      <c r="BR185" s="140"/>
      <c r="BS185" s="142" t="str">
        <f t="shared" si="272"/>
        <v/>
      </c>
      <c r="BT185" s="142"/>
      <c r="BU185" s="142" t="str">
        <f t="shared" si="273"/>
        <v/>
      </c>
      <c r="BV185" s="142"/>
      <c r="BW185" s="142" t="str">
        <f t="shared" si="274"/>
        <v/>
      </c>
      <c r="BX185" s="143"/>
      <c r="BY185" s="144"/>
      <c r="BZ185" s="145"/>
      <c r="CA185" s="142">
        <f t="shared" si="275"/>
        <v>9</v>
      </c>
      <c r="CB185" s="142"/>
      <c r="CC185" s="142">
        <f t="shared" si="276"/>
        <v>0</v>
      </c>
      <c r="CD185" s="142"/>
      <c r="CE185" s="142">
        <f t="shared" si="277"/>
        <v>9</v>
      </c>
      <c r="CF185" s="143"/>
      <c r="CI185" s="142" t="str">
        <f t="shared" si="278"/>
        <v/>
      </c>
      <c r="CJ185" s="142"/>
      <c r="CK185" s="142" t="str">
        <f t="shared" si="279"/>
        <v/>
      </c>
      <c r="CL185" s="142"/>
      <c r="CM185" s="142" t="str">
        <f t="shared" si="280"/>
        <v/>
      </c>
      <c r="CN185" s="143"/>
      <c r="EF185" s="146" t="s">
        <v>63</v>
      </c>
      <c r="EG185" s="146" t="str">
        <f t="shared" si="188"/>
        <v xml:space="preserve">
Constat visuel
R</v>
      </c>
    </row>
    <row r="186" spans="1:137" s="136" customFormat="1" ht="36" customHeight="1" x14ac:dyDescent="0.25">
      <c r="A186" s="136">
        <v>31</v>
      </c>
      <c r="B186" s="109" t="s">
        <v>58</v>
      </c>
      <c r="C186" s="405" t="s">
        <v>364</v>
      </c>
      <c r="D186" s="183" t="s">
        <v>365</v>
      </c>
      <c r="E186" s="109"/>
      <c r="F186" s="109">
        <f>VLOOKUP(H186,Feuil1!A$1:B$5,2,0)</f>
        <v>0.25</v>
      </c>
      <c r="G186" s="109">
        <f t="shared" si="259"/>
        <v>3</v>
      </c>
      <c r="H186" s="274" t="s">
        <v>174</v>
      </c>
      <c r="I186" s="185" t="s">
        <v>386</v>
      </c>
      <c r="J186" s="138">
        <v>51</v>
      </c>
      <c r="K186" s="138">
        <f>IF(J186&lt;&gt;"",MAX(K$1:K185)+1,"")</f>
        <v>154</v>
      </c>
      <c r="L186" s="281" t="s">
        <v>389</v>
      </c>
      <c r="M186" s="290">
        <v>3</v>
      </c>
      <c r="N186" s="283" t="s">
        <v>75</v>
      </c>
      <c r="O186" s="351"/>
      <c r="P186" s="333" t="str">
        <f t="shared" si="209"/>
        <v/>
      </c>
      <c r="Q186" s="281" t="s">
        <v>390</v>
      </c>
      <c r="R186" s="344" t="s">
        <v>72</v>
      </c>
      <c r="S186" s="139"/>
      <c r="U186" s="140">
        <f t="shared" si="260"/>
        <v>3</v>
      </c>
      <c r="V186" s="140">
        <f t="shared" si="271"/>
        <v>1</v>
      </c>
      <c r="W186" s="140">
        <f t="shared" si="262"/>
        <v>3</v>
      </c>
      <c r="X186" s="140"/>
      <c r="Y186" s="140">
        <f t="shared" si="263"/>
        <v>0</v>
      </c>
      <c r="Z186" s="140"/>
      <c r="AA186" s="140">
        <f t="shared" si="264"/>
        <v>3</v>
      </c>
      <c r="AB186" s="140"/>
      <c r="AC186" s="141"/>
      <c r="AD186" s="141"/>
      <c r="AE186" s="142" t="str">
        <f t="shared" si="189"/>
        <v/>
      </c>
      <c r="AF186" s="142"/>
      <c r="AG186" s="142" t="str">
        <f t="shared" si="190"/>
        <v/>
      </c>
      <c r="AH186" s="142"/>
      <c r="AI186" s="142" t="str">
        <f t="shared" si="191"/>
        <v/>
      </c>
      <c r="AJ186" s="143"/>
      <c r="AK186" s="144"/>
      <c r="AL186" s="142"/>
      <c r="AM186" s="142" t="str">
        <f t="shared" si="192"/>
        <v/>
      </c>
      <c r="AN186" s="142"/>
      <c r="AO186" s="142" t="str">
        <f t="shared" si="193"/>
        <v/>
      </c>
      <c r="AP186" s="142"/>
      <c r="AQ186" s="142" t="str">
        <f t="shared" si="194"/>
        <v/>
      </c>
      <c r="AR186" s="143"/>
      <c r="AS186" s="144"/>
      <c r="AT186" s="142"/>
      <c r="AU186" s="142">
        <f t="shared" si="200"/>
        <v>3</v>
      </c>
      <c r="AV186" s="142"/>
      <c r="AW186" s="142">
        <f t="shared" si="201"/>
        <v>0</v>
      </c>
      <c r="AX186" s="142"/>
      <c r="AY186" s="142">
        <f t="shared" si="202"/>
        <v>3</v>
      </c>
      <c r="AZ186" s="143"/>
      <c r="BA186" s="144"/>
      <c r="BB186" s="142"/>
      <c r="BC186" s="142" t="str">
        <f t="shared" si="265"/>
        <v/>
      </c>
      <c r="BD186" s="142"/>
      <c r="BE186" s="142" t="str">
        <f t="shared" si="266"/>
        <v/>
      </c>
      <c r="BF186" s="142"/>
      <c r="BG186" s="142" t="str">
        <f t="shared" si="267"/>
        <v/>
      </c>
      <c r="BH186" s="143"/>
      <c r="BI186" s="144"/>
      <c r="BJ186" s="140"/>
      <c r="BK186" s="142" t="str">
        <f t="shared" si="268"/>
        <v/>
      </c>
      <c r="BL186" s="142"/>
      <c r="BM186" s="142" t="str">
        <f t="shared" si="269"/>
        <v/>
      </c>
      <c r="BN186" s="142"/>
      <c r="BO186" s="142" t="str">
        <f t="shared" si="270"/>
        <v/>
      </c>
      <c r="BP186" s="143"/>
      <c r="BQ186" s="144"/>
      <c r="BR186" s="140"/>
      <c r="BS186" s="142">
        <f t="shared" si="272"/>
        <v>3</v>
      </c>
      <c r="BT186" s="142"/>
      <c r="BU186" s="142">
        <f t="shared" si="273"/>
        <v>0</v>
      </c>
      <c r="BV186" s="142"/>
      <c r="BW186" s="142">
        <f t="shared" si="274"/>
        <v>3</v>
      </c>
      <c r="BX186" s="143"/>
      <c r="BY186" s="144"/>
      <c r="BZ186" s="145"/>
      <c r="CA186" s="142" t="str">
        <f t="shared" si="275"/>
        <v/>
      </c>
      <c r="CB186" s="142"/>
      <c r="CC186" s="142" t="str">
        <f t="shared" si="276"/>
        <v/>
      </c>
      <c r="CD186" s="142"/>
      <c r="CE186" s="142" t="str">
        <f t="shared" si="277"/>
        <v/>
      </c>
      <c r="CF186" s="143"/>
      <c r="CI186" s="142" t="str">
        <f t="shared" si="278"/>
        <v/>
      </c>
      <c r="CJ186" s="142"/>
      <c r="CK186" s="142" t="str">
        <f t="shared" si="279"/>
        <v/>
      </c>
      <c r="CL186" s="142"/>
      <c r="CM186" s="142" t="str">
        <f t="shared" si="280"/>
        <v/>
      </c>
      <c r="CN186" s="143"/>
      <c r="EF186" s="146" t="s">
        <v>63</v>
      </c>
      <c r="EG186" s="146" t="str">
        <f t="shared" ref="EG186:EG234" si="281">CONCATENATE(Q186,EF186,R186,EF186,B186)</f>
        <v>L'auditeur vérifie également la propreté des plinthes. La propreté des radiateurs est mesurée avec les équipements. 
Constat visuel
NR</v>
      </c>
    </row>
    <row r="187" spans="1:137" s="136" customFormat="1" ht="36" customHeight="1" x14ac:dyDescent="0.25">
      <c r="A187" s="136">
        <v>32</v>
      </c>
      <c r="B187" s="109" t="s">
        <v>68</v>
      </c>
      <c r="C187" s="405" t="s">
        <v>364</v>
      </c>
      <c r="D187" s="183" t="s">
        <v>365</v>
      </c>
      <c r="E187" s="109"/>
      <c r="F187" s="109">
        <f>VLOOKUP(H187,Feuil1!A$1:B$5,2,0)</f>
        <v>0.25</v>
      </c>
      <c r="G187" s="109">
        <f t="shared" si="259"/>
        <v>3</v>
      </c>
      <c r="H187" s="274" t="s">
        <v>174</v>
      </c>
      <c r="I187" s="185" t="s">
        <v>386</v>
      </c>
      <c r="J187" s="138">
        <v>51</v>
      </c>
      <c r="K187" s="138">
        <f>IF(J187&lt;&gt;"",MAX(K$1:K186)+1,"")</f>
        <v>155</v>
      </c>
      <c r="L187" s="281" t="s">
        <v>391</v>
      </c>
      <c r="M187" s="290">
        <v>3</v>
      </c>
      <c r="N187" s="283" t="s">
        <v>75</v>
      </c>
      <c r="O187" s="351"/>
      <c r="P187" s="333" t="str">
        <f t="shared" si="209"/>
        <v/>
      </c>
      <c r="Q187" s="281" t="s">
        <v>392</v>
      </c>
      <c r="R187" s="344" t="s">
        <v>72</v>
      </c>
      <c r="S187" s="139"/>
      <c r="U187" s="140">
        <f t="shared" si="260"/>
        <v>3</v>
      </c>
      <c r="V187" s="140">
        <f t="shared" si="271"/>
        <v>1</v>
      </c>
      <c r="W187" s="140">
        <f t="shared" si="262"/>
        <v>3</v>
      </c>
      <c r="X187" s="140"/>
      <c r="Y187" s="140">
        <f t="shared" si="263"/>
        <v>0</v>
      </c>
      <c r="Z187" s="140"/>
      <c r="AA187" s="140">
        <f t="shared" si="264"/>
        <v>3</v>
      </c>
      <c r="AB187" s="140"/>
      <c r="AC187" s="141"/>
      <c r="AD187" s="141"/>
      <c r="AE187" s="142" t="str">
        <f t="shared" si="189"/>
        <v/>
      </c>
      <c r="AF187" s="142"/>
      <c r="AG187" s="142" t="str">
        <f t="shared" si="190"/>
        <v/>
      </c>
      <c r="AH187" s="142"/>
      <c r="AI187" s="142" t="str">
        <f t="shared" si="191"/>
        <v/>
      </c>
      <c r="AJ187" s="143"/>
      <c r="AK187" s="144"/>
      <c r="AL187" s="142"/>
      <c r="AM187" s="142" t="str">
        <f t="shared" si="192"/>
        <v/>
      </c>
      <c r="AN187" s="142"/>
      <c r="AO187" s="142" t="str">
        <f t="shared" si="193"/>
        <v/>
      </c>
      <c r="AP187" s="142"/>
      <c r="AQ187" s="142" t="str">
        <f t="shared" si="194"/>
        <v/>
      </c>
      <c r="AR187" s="143"/>
      <c r="AS187" s="144"/>
      <c r="AT187" s="142"/>
      <c r="AU187" s="142">
        <f t="shared" si="200"/>
        <v>3</v>
      </c>
      <c r="AV187" s="142"/>
      <c r="AW187" s="142">
        <f t="shared" si="201"/>
        <v>0</v>
      </c>
      <c r="AX187" s="142"/>
      <c r="AY187" s="142">
        <f t="shared" si="202"/>
        <v>3</v>
      </c>
      <c r="AZ187" s="143"/>
      <c r="BA187" s="144"/>
      <c r="BB187" s="142"/>
      <c r="BC187" s="142" t="str">
        <f t="shared" si="265"/>
        <v/>
      </c>
      <c r="BD187" s="142"/>
      <c r="BE187" s="142" t="str">
        <f t="shared" si="266"/>
        <v/>
      </c>
      <c r="BF187" s="142"/>
      <c r="BG187" s="142" t="str">
        <f t="shared" si="267"/>
        <v/>
      </c>
      <c r="BH187" s="143"/>
      <c r="BI187" s="144"/>
      <c r="BJ187" s="140"/>
      <c r="BK187" s="142" t="str">
        <f t="shared" si="268"/>
        <v/>
      </c>
      <c r="BL187" s="142"/>
      <c r="BM187" s="142" t="str">
        <f t="shared" si="269"/>
        <v/>
      </c>
      <c r="BN187" s="142"/>
      <c r="BO187" s="142" t="str">
        <f t="shared" si="270"/>
        <v/>
      </c>
      <c r="BP187" s="143"/>
      <c r="BQ187" s="144"/>
      <c r="BR187" s="140"/>
      <c r="BS187" s="142" t="str">
        <f t="shared" si="272"/>
        <v/>
      </c>
      <c r="BT187" s="142"/>
      <c r="BU187" s="142" t="str">
        <f t="shared" si="273"/>
        <v/>
      </c>
      <c r="BV187" s="142"/>
      <c r="BW187" s="142" t="str">
        <f t="shared" si="274"/>
        <v/>
      </c>
      <c r="BX187" s="143"/>
      <c r="BY187" s="144"/>
      <c r="BZ187" s="145"/>
      <c r="CA187" s="142">
        <f t="shared" si="275"/>
        <v>3</v>
      </c>
      <c r="CB187" s="142"/>
      <c r="CC187" s="142">
        <f t="shared" si="276"/>
        <v>0</v>
      </c>
      <c r="CD187" s="142"/>
      <c r="CE187" s="142">
        <f t="shared" si="277"/>
        <v>3</v>
      </c>
      <c r="CF187" s="143"/>
      <c r="CI187" s="142" t="str">
        <f t="shared" si="278"/>
        <v/>
      </c>
      <c r="CJ187" s="142"/>
      <c r="CK187" s="142" t="str">
        <f t="shared" si="279"/>
        <v/>
      </c>
      <c r="CL187" s="142"/>
      <c r="CM187" s="142" t="str">
        <f t="shared" si="280"/>
        <v/>
      </c>
      <c r="CN187" s="143"/>
      <c r="EF187" s="146" t="s">
        <v>63</v>
      </c>
      <c r="EG187" s="146" t="str">
        <f t="shared" si="281"/>
        <v>L'auditeur vérifie également le bon état des plinthes. Le bon état et le bon fonctionnement des radiateurs sont mesurés dans la rubrique les équipements. 
Constat visuel
R</v>
      </c>
    </row>
    <row r="188" spans="1:137" s="136" customFormat="1" ht="20.25" customHeight="1" x14ac:dyDescent="0.25">
      <c r="A188" s="136">
        <v>31</v>
      </c>
      <c r="B188" s="109" t="s">
        <v>58</v>
      </c>
      <c r="C188" s="405" t="s">
        <v>364</v>
      </c>
      <c r="D188" s="183" t="s">
        <v>365</v>
      </c>
      <c r="E188" s="109"/>
      <c r="F188" s="109">
        <f>VLOOKUP(H188,Feuil1!A$1:B$5,2,0)</f>
        <v>0.25</v>
      </c>
      <c r="G188" s="109">
        <f t="shared" si="259"/>
        <v>3</v>
      </c>
      <c r="H188" s="274" t="s">
        <v>174</v>
      </c>
      <c r="I188" s="185" t="s">
        <v>386</v>
      </c>
      <c r="J188" s="138">
        <v>51</v>
      </c>
      <c r="K188" s="138">
        <f>IF(J188&lt;&gt;"",MAX(K$1:K187)+1,"")</f>
        <v>156</v>
      </c>
      <c r="L188" s="281" t="s">
        <v>393</v>
      </c>
      <c r="M188" s="290">
        <v>3</v>
      </c>
      <c r="N188" s="283" t="s">
        <v>75</v>
      </c>
      <c r="O188" s="351"/>
      <c r="P188" s="333" t="str">
        <f t="shared" si="209"/>
        <v/>
      </c>
      <c r="Q188" s="281"/>
      <c r="R188" s="344" t="s">
        <v>72</v>
      </c>
      <c r="S188" s="139"/>
      <c r="U188" s="140">
        <f t="shared" si="260"/>
        <v>3</v>
      </c>
      <c r="V188" s="140">
        <f t="shared" si="271"/>
        <v>1</v>
      </c>
      <c r="W188" s="140">
        <f t="shared" si="262"/>
        <v>3</v>
      </c>
      <c r="X188" s="140"/>
      <c r="Y188" s="140">
        <f t="shared" si="263"/>
        <v>0</v>
      </c>
      <c r="Z188" s="140"/>
      <c r="AA188" s="140">
        <f t="shared" si="264"/>
        <v>3</v>
      </c>
      <c r="AB188" s="140"/>
      <c r="AC188" s="141"/>
      <c r="AD188" s="141"/>
      <c r="AE188" s="142" t="str">
        <f t="shared" si="189"/>
        <v/>
      </c>
      <c r="AF188" s="142"/>
      <c r="AG188" s="142" t="str">
        <f t="shared" si="190"/>
        <v/>
      </c>
      <c r="AH188" s="142"/>
      <c r="AI188" s="142" t="str">
        <f t="shared" si="191"/>
        <v/>
      </c>
      <c r="AJ188" s="143"/>
      <c r="AK188" s="144"/>
      <c r="AL188" s="142"/>
      <c r="AM188" s="142" t="str">
        <f t="shared" si="192"/>
        <v/>
      </c>
      <c r="AN188" s="142"/>
      <c r="AO188" s="142" t="str">
        <f t="shared" si="193"/>
        <v/>
      </c>
      <c r="AP188" s="142"/>
      <c r="AQ188" s="142" t="str">
        <f t="shared" si="194"/>
        <v/>
      </c>
      <c r="AR188" s="143"/>
      <c r="AS188" s="144"/>
      <c r="AT188" s="142"/>
      <c r="AU188" s="142">
        <f t="shared" si="200"/>
        <v>3</v>
      </c>
      <c r="AV188" s="142"/>
      <c r="AW188" s="142">
        <f t="shared" si="201"/>
        <v>0</v>
      </c>
      <c r="AX188" s="142"/>
      <c r="AY188" s="142">
        <f t="shared" si="202"/>
        <v>3</v>
      </c>
      <c r="AZ188" s="143"/>
      <c r="BA188" s="144"/>
      <c r="BB188" s="142"/>
      <c r="BC188" s="142" t="str">
        <f t="shared" si="265"/>
        <v/>
      </c>
      <c r="BD188" s="142"/>
      <c r="BE188" s="142" t="str">
        <f t="shared" si="266"/>
        <v/>
      </c>
      <c r="BF188" s="142"/>
      <c r="BG188" s="142" t="str">
        <f t="shared" si="267"/>
        <v/>
      </c>
      <c r="BH188" s="143"/>
      <c r="BI188" s="144"/>
      <c r="BJ188" s="140"/>
      <c r="BK188" s="142" t="str">
        <f t="shared" si="268"/>
        <v/>
      </c>
      <c r="BL188" s="142"/>
      <c r="BM188" s="142" t="str">
        <f t="shared" si="269"/>
        <v/>
      </c>
      <c r="BN188" s="142"/>
      <c r="BO188" s="142" t="str">
        <f t="shared" si="270"/>
        <v/>
      </c>
      <c r="BP188" s="143"/>
      <c r="BQ188" s="144"/>
      <c r="BR188" s="140"/>
      <c r="BS188" s="142">
        <f t="shared" si="272"/>
        <v>3</v>
      </c>
      <c r="BT188" s="142"/>
      <c r="BU188" s="142">
        <f t="shared" si="273"/>
        <v>0</v>
      </c>
      <c r="BV188" s="142"/>
      <c r="BW188" s="142">
        <f t="shared" si="274"/>
        <v>3</v>
      </c>
      <c r="BX188" s="143"/>
      <c r="BY188" s="144"/>
      <c r="BZ188" s="145"/>
      <c r="CA188" s="142" t="str">
        <f t="shared" si="275"/>
        <v/>
      </c>
      <c r="CB188" s="142"/>
      <c r="CC188" s="142" t="str">
        <f t="shared" si="276"/>
        <v/>
      </c>
      <c r="CD188" s="142"/>
      <c r="CE188" s="142" t="str">
        <f t="shared" si="277"/>
        <v/>
      </c>
      <c r="CF188" s="143"/>
      <c r="CI188" s="142" t="str">
        <f t="shared" si="278"/>
        <v/>
      </c>
      <c r="CJ188" s="142"/>
      <c r="CK188" s="142" t="str">
        <f t="shared" si="279"/>
        <v/>
      </c>
      <c r="CL188" s="142"/>
      <c r="CM188" s="142" t="str">
        <f t="shared" si="280"/>
        <v/>
      </c>
      <c r="CN188" s="143"/>
      <c r="EF188" s="146" t="s">
        <v>63</v>
      </c>
      <c r="EG188" s="146" t="str">
        <f t="shared" si="281"/>
        <v xml:space="preserve">
Constat visuel
NR</v>
      </c>
    </row>
    <row r="189" spans="1:137" s="136" customFormat="1" ht="20.25" customHeight="1" x14ac:dyDescent="0.25">
      <c r="A189" s="136">
        <v>32</v>
      </c>
      <c r="B189" s="109" t="s">
        <v>68</v>
      </c>
      <c r="C189" s="405" t="s">
        <v>364</v>
      </c>
      <c r="D189" s="183" t="s">
        <v>365</v>
      </c>
      <c r="E189" s="109"/>
      <c r="F189" s="109">
        <f>VLOOKUP(H189,Feuil1!A$1:B$5,2,0)</f>
        <v>0.25</v>
      </c>
      <c r="G189" s="109">
        <f t="shared" si="259"/>
        <v>3</v>
      </c>
      <c r="H189" s="274" t="s">
        <v>174</v>
      </c>
      <c r="I189" s="185" t="s">
        <v>386</v>
      </c>
      <c r="J189" s="138">
        <v>51</v>
      </c>
      <c r="K189" s="138">
        <f>IF(J189&lt;&gt;"",MAX(K$1:K188)+1,"")</f>
        <v>157</v>
      </c>
      <c r="L189" s="281" t="s">
        <v>394</v>
      </c>
      <c r="M189" s="290">
        <v>3</v>
      </c>
      <c r="N189" s="283" t="s">
        <v>75</v>
      </c>
      <c r="O189" s="351"/>
      <c r="P189" s="333" t="str">
        <f t="shared" si="209"/>
        <v/>
      </c>
      <c r="Q189" s="281"/>
      <c r="R189" s="344" t="s">
        <v>72</v>
      </c>
      <c r="S189" s="139"/>
      <c r="U189" s="140">
        <f t="shared" si="260"/>
        <v>3</v>
      </c>
      <c r="V189" s="140">
        <f t="shared" si="271"/>
        <v>1</v>
      </c>
      <c r="W189" s="140">
        <f t="shared" si="262"/>
        <v>3</v>
      </c>
      <c r="X189" s="140"/>
      <c r="Y189" s="140">
        <f t="shared" si="263"/>
        <v>0</v>
      </c>
      <c r="Z189" s="140"/>
      <c r="AA189" s="140">
        <f t="shared" si="264"/>
        <v>3</v>
      </c>
      <c r="AB189" s="140"/>
      <c r="AC189" s="141"/>
      <c r="AD189" s="141"/>
      <c r="AE189" s="142" t="str">
        <f t="shared" si="189"/>
        <v/>
      </c>
      <c r="AF189" s="142"/>
      <c r="AG189" s="142" t="str">
        <f t="shared" si="190"/>
        <v/>
      </c>
      <c r="AH189" s="142"/>
      <c r="AI189" s="142" t="str">
        <f t="shared" si="191"/>
        <v/>
      </c>
      <c r="AJ189" s="143"/>
      <c r="AK189" s="144"/>
      <c r="AL189" s="142"/>
      <c r="AM189" s="142" t="str">
        <f t="shared" si="192"/>
        <v/>
      </c>
      <c r="AN189" s="142"/>
      <c r="AO189" s="142" t="str">
        <f t="shared" si="193"/>
        <v/>
      </c>
      <c r="AP189" s="142"/>
      <c r="AQ189" s="142" t="str">
        <f t="shared" si="194"/>
        <v/>
      </c>
      <c r="AR189" s="143"/>
      <c r="AS189" s="144"/>
      <c r="AT189" s="142"/>
      <c r="AU189" s="142">
        <f t="shared" si="200"/>
        <v>3</v>
      </c>
      <c r="AV189" s="142"/>
      <c r="AW189" s="142">
        <f t="shared" si="201"/>
        <v>0</v>
      </c>
      <c r="AX189" s="142"/>
      <c r="AY189" s="142">
        <f t="shared" si="202"/>
        <v>3</v>
      </c>
      <c r="AZ189" s="143"/>
      <c r="BA189" s="144"/>
      <c r="BB189" s="142"/>
      <c r="BC189" s="142" t="str">
        <f t="shared" si="265"/>
        <v/>
      </c>
      <c r="BD189" s="142"/>
      <c r="BE189" s="142" t="str">
        <f t="shared" si="266"/>
        <v/>
      </c>
      <c r="BF189" s="142"/>
      <c r="BG189" s="142" t="str">
        <f t="shared" si="267"/>
        <v/>
      </c>
      <c r="BH189" s="143"/>
      <c r="BI189" s="144"/>
      <c r="BJ189" s="140"/>
      <c r="BK189" s="142" t="str">
        <f t="shared" si="268"/>
        <v/>
      </c>
      <c r="BL189" s="142"/>
      <c r="BM189" s="142" t="str">
        <f t="shared" si="269"/>
        <v/>
      </c>
      <c r="BN189" s="142"/>
      <c r="BO189" s="142" t="str">
        <f t="shared" si="270"/>
        <v/>
      </c>
      <c r="BP189" s="143"/>
      <c r="BQ189" s="144"/>
      <c r="BR189" s="140"/>
      <c r="BS189" s="142" t="str">
        <f t="shared" si="272"/>
        <v/>
      </c>
      <c r="BT189" s="142"/>
      <c r="BU189" s="142" t="str">
        <f t="shared" si="273"/>
        <v/>
      </c>
      <c r="BV189" s="142"/>
      <c r="BW189" s="142" t="str">
        <f t="shared" si="274"/>
        <v/>
      </c>
      <c r="BX189" s="143"/>
      <c r="BY189" s="144"/>
      <c r="BZ189" s="145"/>
      <c r="CA189" s="142">
        <f t="shared" si="275"/>
        <v>3</v>
      </c>
      <c r="CB189" s="142"/>
      <c r="CC189" s="142">
        <f t="shared" si="276"/>
        <v>0</v>
      </c>
      <c r="CD189" s="142"/>
      <c r="CE189" s="142">
        <f t="shared" si="277"/>
        <v>3</v>
      </c>
      <c r="CF189" s="143"/>
      <c r="CI189" s="142" t="str">
        <f t="shared" si="278"/>
        <v/>
      </c>
      <c r="CJ189" s="142"/>
      <c r="CK189" s="142" t="str">
        <f t="shared" si="279"/>
        <v/>
      </c>
      <c r="CL189" s="142"/>
      <c r="CM189" s="142" t="str">
        <f t="shared" si="280"/>
        <v/>
      </c>
      <c r="CN189" s="143"/>
      <c r="EF189" s="146" t="s">
        <v>63</v>
      </c>
      <c r="EG189" s="146" t="str">
        <f t="shared" si="281"/>
        <v xml:space="preserve">
Constat visuel
R</v>
      </c>
    </row>
    <row r="190" spans="1:137" s="136" customFormat="1" ht="33.75" customHeight="1" x14ac:dyDescent="0.25">
      <c r="A190" s="136">
        <v>33</v>
      </c>
      <c r="B190" s="109" t="s">
        <v>58</v>
      </c>
      <c r="C190" s="405" t="s">
        <v>364</v>
      </c>
      <c r="D190" s="183" t="s">
        <v>365</v>
      </c>
      <c r="E190" s="109"/>
      <c r="F190" s="109">
        <f>VLOOKUP(H190,Feuil1!A$1:B$5,2,0)</f>
        <v>0.25</v>
      </c>
      <c r="G190" s="109">
        <f t="shared" si="259"/>
        <v>3</v>
      </c>
      <c r="H190" s="274" t="s">
        <v>174</v>
      </c>
      <c r="I190" s="185" t="s">
        <v>372</v>
      </c>
      <c r="J190" s="138">
        <v>53</v>
      </c>
      <c r="K190" s="138">
        <f>IF(J190&lt;&gt;"",MAX(K$1:K189)+1,"")</f>
        <v>158</v>
      </c>
      <c r="L190" s="281" t="s">
        <v>395</v>
      </c>
      <c r="M190" s="290">
        <v>1</v>
      </c>
      <c r="N190" s="283" t="s">
        <v>0</v>
      </c>
      <c r="O190" s="351"/>
      <c r="P190" s="333" t="str">
        <f t="shared" si="209"/>
        <v/>
      </c>
      <c r="Q190" s="281" t="s">
        <v>396</v>
      </c>
      <c r="R190" s="281" t="s">
        <v>72</v>
      </c>
      <c r="S190" s="139"/>
      <c r="U190" s="140">
        <f t="shared" si="260"/>
        <v>1</v>
      </c>
      <c r="V190" s="140">
        <f>IF(N190="OUI",1,IF(N190="NON",0,IF(N190="Non Mesuré","",0)))</f>
        <v>1</v>
      </c>
      <c r="W190" s="140">
        <f t="shared" si="262"/>
        <v>1</v>
      </c>
      <c r="X190" s="140"/>
      <c r="Y190" s="140">
        <f t="shared" si="263"/>
        <v>0</v>
      </c>
      <c r="Z190" s="140"/>
      <c r="AA190" s="140">
        <f t="shared" si="264"/>
        <v>1</v>
      </c>
      <c r="AB190" s="140"/>
      <c r="AC190" s="141"/>
      <c r="AD190" s="141"/>
      <c r="AE190" s="142" t="str">
        <f t="shared" si="189"/>
        <v/>
      </c>
      <c r="AF190" s="142"/>
      <c r="AG190" s="142" t="str">
        <f t="shared" si="190"/>
        <v/>
      </c>
      <c r="AH190" s="142"/>
      <c r="AI190" s="142" t="str">
        <f t="shared" si="191"/>
        <v/>
      </c>
      <c r="AJ190" s="143"/>
      <c r="AK190" s="144"/>
      <c r="AL190" s="142"/>
      <c r="AM190" s="142" t="str">
        <f t="shared" si="192"/>
        <v/>
      </c>
      <c r="AN190" s="142"/>
      <c r="AO190" s="142" t="str">
        <f t="shared" si="193"/>
        <v/>
      </c>
      <c r="AP190" s="142"/>
      <c r="AQ190" s="142" t="str">
        <f t="shared" si="194"/>
        <v/>
      </c>
      <c r="AR190" s="143"/>
      <c r="AS190" s="144"/>
      <c r="AT190" s="142"/>
      <c r="AU190" s="142">
        <f t="shared" si="200"/>
        <v>1</v>
      </c>
      <c r="AV190" s="142"/>
      <c r="AW190" s="142">
        <f t="shared" si="201"/>
        <v>0</v>
      </c>
      <c r="AX190" s="142"/>
      <c r="AY190" s="142">
        <f t="shared" si="202"/>
        <v>1</v>
      </c>
      <c r="AZ190" s="143"/>
      <c r="BA190" s="144"/>
      <c r="BB190" s="142"/>
      <c r="BC190" s="142" t="str">
        <f t="shared" si="265"/>
        <v/>
      </c>
      <c r="BD190" s="142"/>
      <c r="BE190" s="142" t="str">
        <f t="shared" si="266"/>
        <v/>
      </c>
      <c r="BF190" s="142"/>
      <c r="BG190" s="142" t="str">
        <f t="shared" si="267"/>
        <v/>
      </c>
      <c r="BH190" s="143"/>
      <c r="BI190" s="144"/>
      <c r="BJ190" s="140"/>
      <c r="BK190" s="142" t="str">
        <f t="shared" si="268"/>
        <v/>
      </c>
      <c r="BL190" s="142"/>
      <c r="BM190" s="142" t="str">
        <f t="shared" si="269"/>
        <v/>
      </c>
      <c r="BN190" s="142"/>
      <c r="BO190" s="142" t="str">
        <f t="shared" si="270"/>
        <v/>
      </c>
      <c r="BP190" s="143"/>
      <c r="BQ190" s="144"/>
      <c r="BR190" s="140"/>
      <c r="BS190" s="142" t="str">
        <f t="shared" si="272"/>
        <v/>
      </c>
      <c r="BT190" s="142"/>
      <c r="BU190" s="142" t="str">
        <f t="shared" si="273"/>
        <v/>
      </c>
      <c r="BV190" s="142"/>
      <c r="BW190" s="142" t="str">
        <f t="shared" si="274"/>
        <v/>
      </c>
      <c r="BX190" s="143"/>
      <c r="BY190" s="144"/>
      <c r="BZ190" s="145"/>
      <c r="CA190" s="142" t="str">
        <f t="shared" si="275"/>
        <v/>
      </c>
      <c r="CB190" s="142"/>
      <c r="CC190" s="142" t="str">
        <f t="shared" si="276"/>
        <v/>
      </c>
      <c r="CD190" s="142"/>
      <c r="CE190" s="142" t="str">
        <f t="shared" si="277"/>
        <v/>
      </c>
      <c r="CF190" s="143"/>
      <c r="CI190" s="142">
        <f t="shared" si="278"/>
        <v>1</v>
      </c>
      <c r="CJ190" s="142"/>
      <c r="CK190" s="142">
        <f t="shared" si="279"/>
        <v>0</v>
      </c>
      <c r="CL190" s="142"/>
      <c r="CM190" s="142">
        <f t="shared" si="280"/>
        <v>1</v>
      </c>
      <c r="CN190" s="143"/>
      <c r="EF190" s="146" t="s">
        <v>63</v>
      </c>
      <c r="EG190" s="146" t="str">
        <f t="shared" si="281"/>
        <v>NM possible. Volets fermés, rideaux tirés…
Constat visuel
NR</v>
      </c>
    </row>
    <row r="191" spans="1:137" s="136" customFormat="1" ht="22.5" customHeight="1" x14ac:dyDescent="0.25">
      <c r="A191" s="136">
        <v>33</v>
      </c>
      <c r="B191" s="109" t="s">
        <v>58</v>
      </c>
      <c r="C191" s="405" t="s">
        <v>364</v>
      </c>
      <c r="D191" s="183" t="s">
        <v>365</v>
      </c>
      <c r="E191" s="109"/>
      <c r="F191" s="109">
        <f>VLOOKUP(H191,Feuil1!A$1:B$5,2,0)</f>
        <v>0.25</v>
      </c>
      <c r="G191" s="109">
        <f t="shared" si="259"/>
        <v>3</v>
      </c>
      <c r="H191" s="274" t="s">
        <v>174</v>
      </c>
      <c r="I191" s="185" t="s">
        <v>381</v>
      </c>
      <c r="J191" s="138">
        <v>52</v>
      </c>
      <c r="K191" s="138">
        <f>IF(J191&lt;&gt;"",MAX(K$1:K190)+1,"")</f>
        <v>159</v>
      </c>
      <c r="L191" s="334" t="s">
        <v>397</v>
      </c>
      <c r="M191" s="335">
        <v>3</v>
      </c>
      <c r="N191" s="336" t="s">
        <v>0</v>
      </c>
      <c r="O191" s="352"/>
      <c r="P191" s="337" t="str">
        <f t="shared" si="209"/>
        <v/>
      </c>
      <c r="Q191" s="334" t="s">
        <v>398</v>
      </c>
      <c r="R191" s="334" t="s">
        <v>72</v>
      </c>
      <c r="S191" s="139"/>
      <c r="U191" s="140">
        <f t="shared" si="260"/>
        <v>3</v>
      </c>
      <c r="V191" s="140">
        <f>IF(N191="OUI",1,IF(N191="NON",0,IF(N191="Non Mesuré","",0)))</f>
        <v>1</v>
      </c>
      <c r="W191" s="140">
        <f t="shared" si="262"/>
        <v>3</v>
      </c>
      <c r="X191" s="140"/>
      <c r="Y191" s="140">
        <f t="shared" si="263"/>
        <v>0</v>
      </c>
      <c r="Z191" s="140"/>
      <c r="AA191" s="140">
        <f t="shared" si="264"/>
        <v>3</v>
      </c>
      <c r="AB191" s="140"/>
      <c r="AC191" s="141"/>
      <c r="AD191" s="141"/>
      <c r="AE191" s="142" t="str">
        <f t="shared" si="189"/>
        <v/>
      </c>
      <c r="AF191" s="142"/>
      <c r="AG191" s="142" t="str">
        <f t="shared" si="190"/>
        <v/>
      </c>
      <c r="AH191" s="142"/>
      <c r="AI191" s="142" t="str">
        <f t="shared" si="191"/>
        <v/>
      </c>
      <c r="AJ191" s="143"/>
      <c r="AK191" s="144"/>
      <c r="AL191" s="142"/>
      <c r="AM191" s="142" t="str">
        <f t="shared" si="192"/>
        <v/>
      </c>
      <c r="AN191" s="142"/>
      <c r="AO191" s="142" t="str">
        <f t="shared" si="193"/>
        <v/>
      </c>
      <c r="AP191" s="142"/>
      <c r="AQ191" s="142" t="str">
        <f t="shared" si="194"/>
        <v/>
      </c>
      <c r="AR191" s="143"/>
      <c r="AS191" s="144"/>
      <c r="AT191" s="142"/>
      <c r="AU191" s="142">
        <f t="shared" si="200"/>
        <v>3</v>
      </c>
      <c r="AV191" s="142"/>
      <c r="AW191" s="142">
        <f t="shared" si="201"/>
        <v>0</v>
      </c>
      <c r="AX191" s="142"/>
      <c r="AY191" s="142">
        <f t="shared" si="202"/>
        <v>3</v>
      </c>
      <c r="AZ191" s="143"/>
      <c r="BA191" s="144"/>
      <c r="BB191" s="142"/>
      <c r="BC191" s="142" t="str">
        <f t="shared" si="265"/>
        <v/>
      </c>
      <c r="BD191" s="142"/>
      <c r="BE191" s="142" t="str">
        <f t="shared" si="266"/>
        <v/>
      </c>
      <c r="BF191" s="142"/>
      <c r="BG191" s="142" t="str">
        <f t="shared" si="267"/>
        <v/>
      </c>
      <c r="BH191" s="143"/>
      <c r="BI191" s="144"/>
      <c r="BJ191" s="140"/>
      <c r="BK191" s="142" t="str">
        <f t="shared" si="268"/>
        <v/>
      </c>
      <c r="BL191" s="142"/>
      <c r="BM191" s="142" t="str">
        <f t="shared" si="269"/>
        <v/>
      </c>
      <c r="BN191" s="142"/>
      <c r="BO191" s="142" t="str">
        <f t="shared" si="270"/>
        <v/>
      </c>
      <c r="BP191" s="143"/>
      <c r="BQ191" s="144"/>
      <c r="BR191" s="140"/>
      <c r="BS191" s="142" t="str">
        <f t="shared" si="272"/>
        <v/>
      </c>
      <c r="BT191" s="142"/>
      <c r="BU191" s="142" t="str">
        <f t="shared" si="273"/>
        <v/>
      </c>
      <c r="BV191" s="142"/>
      <c r="BW191" s="142" t="str">
        <f t="shared" si="274"/>
        <v/>
      </c>
      <c r="BX191" s="143"/>
      <c r="BY191" s="144"/>
      <c r="BZ191" s="145"/>
      <c r="CA191" s="142" t="str">
        <f t="shared" si="275"/>
        <v/>
      </c>
      <c r="CB191" s="142"/>
      <c r="CC191" s="142" t="str">
        <f t="shared" si="276"/>
        <v/>
      </c>
      <c r="CD191" s="142"/>
      <c r="CE191" s="142" t="str">
        <f t="shared" si="277"/>
        <v/>
      </c>
      <c r="CF191" s="143"/>
      <c r="CI191" s="142">
        <f t="shared" si="278"/>
        <v>3</v>
      </c>
      <c r="CJ191" s="142"/>
      <c r="CK191" s="142">
        <f t="shared" si="279"/>
        <v>0</v>
      </c>
      <c r="CL191" s="142"/>
      <c r="CM191" s="142">
        <f t="shared" si="280"/>
        <v>3</v>
      </c>
      <c r="CN191" s="143"/>
      <c r="EF191" s="146" t="s">
        <v>63</v>
      </c>
      <c r="EG191" s="146" t="str">
        <f t="shared" si="281"/>
        <v>Pas de rai de lumière. 
Constat visuel
NR</v>
      </c>
    </row>
    <row r="192" spans="1:137" s="157" customFormat="1" ht="30.75" customHeight="1" x14ac:dyDescent="0.25">
      <c r="B192" s="107"/>
      <c r="C192" s="405" t="s">
        <v>364</v>
      </c>
      <c r="D192" s="107"/>
      <c r="E192" s="107"/>
      <c r="F192" s="109" t="e">
        <f>VLOOKUP(H192,Feuil1!A$1:B$5,2,0)</f>
        <v>#N/A</v>
      </c>
      <c r="G192" s="107"/>
      <c r="H192" s="276"/>
      <c r="I192" s="182"/>
      <c r="J192" s="149"/>
      <c r="K192" s="131" t="str">
        <f>IF(J192&lt;&gt;"",MAX(K$1:K191)+1,"")</f>
        <v/>
      </c>
      <c r="L192" s="183" t="s">
        <v>399</v>
      </c>
      <c r="M192" s="132"/>
      <c r="N192" s="267"/>
      <c r="O192" s="440"/>
      <c r="P192" s="325" t="str">
        <f t="shared" si="209"/>
        <v/>
      </c>
      <c r="Q192" s="183" t="s">
        <v>366</v>
      </c>
      <c r="R192" s="184"/>
      <c r="S192" s="184"/>
      <c r="U192" s="150"/>
      <c r="V192" s="150"/>
      <c r="W192" s="150"/>
      <c r="X192" s="150"/>
      <c r="Y192" s="150"/>
      <c r="Z192" s="150"/>
      <c r="AA192" s="150"/>
      <c r="AB192" s="150"/>
      <c r="AC192" s="176"/>
      <c r="AD192" s="166"/>
      <c r="AE192" s="142" t="str">
        <f t="shared" ref="AE192:AE240" si="282">IF(G192=1,W192,"")</f>
        <v/>
      </c>
      <c r="AF192" s="142"/>
      <c r="AG192" s="142" t="str">
        <f t="shared" ref="AG192:AG240" si="283">IF(G192=1,Y192,"")</f>
        <v/>
      </c>
      <c r="AH192" s="142"/>
      <c r="AI192" s="142" t="str">
        <f t="shared" ref="AI192:AI240" si="284">IF(G192=1,AA192,"")</f>
        <v/>
      </c>
      <c r="AJ192" s="143"/>
      <c r="AK192" s="155"/>
      <c r="AL192" s="153"/>
      <c r="AM192" s="142" t="str">
        <f t="shared" ref="AM192:AM240" si="285">IF(G192=2,W192,"")</f>
        <v/>
      </c>
      <c r="AN192" s="142"/>
      <c r="AO192" s="142" t="str">
        <f t="shared" ref="AO192:AO240" si="286">IF(G192=2,Y192,"")</f>
        <v/>
      </c>
      <c r="AP192" s="142"/>
      <c r="AQ192" s="142" t="str">
        <f t="shared" ref="AQ192:AQ240" si="287">IF(G192=2,AA192,"")</f>
        <v/>
      </c>
      <c r="AR192" s="143"/>
      <c r="AS192" s="155"/>
      <c r="AT192" s="153"/>
      <c r="AU192" s="142" t="str">
        <f t="shared" si="200"/>
        <v/>
      </c>
      <c r="AV192" s="142"/>
      <c r="AW192" s="142" t="str">
        <f t="shared" si="201"/>
        <v/>
      </c>
      <c r="AX192" s="142"/>
      <c r="AY192" s="142" t="str">
        <f t="shared" si="202"/>
        <v/>
      </c>
      <c r="AZ192" s="143"/>
      <c r="BA192" s="155"/>
      <c r="BB192" s="153"/>
      <c r="BC192" s="153"/>
      <c r="BD192" s="153"/>
      <c r="BE192" s="153"/>
      <c r="BF192" s="153"/>
      <c r="BG192" s="153"/>
      <c r="BH192" s="154"/>
      <c r="BI192" s="155"/>
      <c r="BJ192" s="150"/>
      <c r="BK192" s="153"/>
      <c r="BL192" s="153"/>
      <c r="BM192" s="153"/>
      <c r="BN192" s="153"/>
      <c r="BO192" s="153"/>
      <c r="BP192" s="154"/>
      <c r="BQ192" s="155"/>
      <c r="BR192" s="150"/>
      <c r="BS192" s="153" t="str">
        <f t="shared" si="272"/>
        <v/>
      </c>
      <c r="BT192" s="153"/>
      <c r="BU192" s="153" t="str">
        <f t="shared" si="273"/>
        <v/>
      </c>
      <c r="BV192" s="153"/>
      <c r="BW192" s="153" t="str">
        <f t="shared" si="274"/>
        <v/>
      </c>
      <c r="BX192" s="154"/>
      <c r="BY192" s="155"/>
      <c r="BZ192" s="156"/>
      <c r="CA192" s="153" t="str">
        <f t="shared" si="275"/>
        <v/>
      </c>
      <c r="CB192" s="153"/>
      <c r="CC192" s="153" t="str">
        <f t="shared" si="276"/>
        <v/>
      </c>
      <c r="CD192" s="153"/>
      <c r="CE192" s="153" t="str">
        <f t="shared" si="277"/>
        <v/>
      </c>
      <c r="CF192" s="154"/>
      <c r="CI192" s="153" t="str">
        <f t="shared" si="278"/>
        <v/>
      </c>
      <c r="CJ192" s="153"/>
      <c r="CK192" s="153" t="str">
        <f t="shared" si="279"/>
        <v/>
      </c>
      <c r="CL192" s="153"/>
      <c r="CM192" s="153" t="str">
        <f t="shared" si="280"/>
        <v/>
      </c>
      <c r="CN192" s="154"/>
      <c r="EF192" s="146" t="s">
        <v>63</v>
      </c>
      <c r="EG192" s="146" t="str">
        <f t="shared" si="281"/>
        <v xml:space="preserve">Indiquer le n° de la chambre concernée pour chaque commentaire.
</v>
      </c>
    </row>
    <row r="193" spans="1:137" s="136" customFormat="1" ht="36" customHeight="1" x14ac:dyDescent="0.25">
      <c r="A193" s="136">
        <v>33</v>
      </c>
      <c r="B193" s="109" t="s">
        <v>58</v>
      </c>
      <c r="C193" s="405" t="s">
        <v>364</v>
      </c>
      <c r="D193" s="183" t="s">
        <v>399</v>
      </c>
      <c r="E193" s="109"/>
      <c r="F193" s="109">
        <f>VLOOKUP(H193,Feuil1!A$1:B$5,2,0)</f>
        <v>0.25</v>
      </c>
      <c r="G193" s="109">
        <f t="shared" ref="G193:G199" si="288">IF(H193="Information et Communication",1,IF(H193="Savoir-faire Savoir-être",2,IF(H193="Confort et hygiène",3,IF(H193="Qualité de la prestation",5,IF(H193="Développement Durable",4)))))</f>
        <v>3</v>
      </c>
      <c r="H193" s="274" t="s">
        <v>174</v>
      </c>
      <c r="I193" s="185" t="s">
        <v>400</v>
      </c>
      <c r="J193" s="138">
        <v>47</v>
      </c>
      <c r="K193" s="138">
        <f>IF(J193&lt;&gt;"",MAX(K$1:K192)+1,"")</f>
        <v>160</v>
      </c>
      <c r="L193" s="329" t="s">
        <v>401</v>
      </c>
      <c r="M193" s="330">
        <v>9</v>
      </c>
      <c r="N193" s="331" t="s">
        <v>75</v>
      </c>
      <c r="O193" s="439"/>
      <c r="P193" s="332" t="str">
        <f t="shared" si="209"/>
        <v/>
      </c>
      <c r="Q193" s="329" t="s">
        <v>402</v>
      </c>
      <c r="R193" s="329" t="s">
        <v>72</v>
      </c>
      <c r="S193" s="139"/>
      <c r="U193" s="140">
        <f t="shared" ref="U193:U199" si="289">M193</f>
        <v>9</v>
      </c>
      <c r="V193" s="140">
        <f>IF(N193="Très Satisfaisant",1,IF(N193="Satisfaisant",0.75,IF(N193="Insatisfaisant",0.25,IF(N193="Très Insatisfaisant",0,IF(N193="Non Mesuré","",0)))))</f>
        <v>1</v>
      </c>
      <c r="W193" s="140">
        <f t="shared" ref="W193:W199" si="290">IF(N193&lt;&gt;"Non Mesuré",U193*V193,"")</f>
        <v>9</v>
      </c>
      <c r="X193" s="140"/>
      <c r="Y193" s="140">
        <f t="shared" ref="Y193:Y199" si="291">IF(N193="Non Mesuré",U193,0)</f>
        <v>0</v>
      </c>
      <c r="Z193" s="140"/>
      <c r="AA193" s="140">
        <f t="shared" ref="AA193:AA199" si="292">U193-Y193</f>
        <v>9</v>
      </c>
      <c r="AB193" s="115"/>
      <c r="AC193" s="181"/>
      <c r="AD193" s="181"/>
      <c r="AE193" s="142" t="str">
        <f t="shared" si="282"/>
        <v/>
      </c>
      <c r="AF193" s="142"/>
      <c r="AG193" s="142" t="str">
        <f t="shared" si="283"/>
        <v/>
      </c>
      <c r="AH193" s="142"/>
      <c r="AI193" s="142" t="str">
        <f t="shared" si="284"/>
        <v/>
      </c>
      <c r="AJ193" s="143"/>
      <c r="AK193" s="144"/>
      <c r="AL193" s="142"/>
      <c r="AM193" s="142" t="str">
        <f t="shared" si="285"/>
        <v/>
      </c>
      <c r="AN193" s="142"/>
      <c r="AO193" s="142" t="str">
        <f t="shared" si="286"/>
        <v/>
      </c>
      <c r="AP193" s="142"/>
      <c r="AQ193" s="142" t="str">
        <f t="shared" si="287"/>
        <v/>
      </c>
      <c r="AR193" s="143"/>
      <c r="AS193" s="144"/>
      <c r="AT193" s="142"/>
      <c r="AU193" s="142">
        <f t="shared" ref="AU193:AU240" si="293">IF(G193=3,W193,"")</f>
        <v>9</v>
      </c>
      <c r="AV193" s="142"/>
      <c r="AW193" s="142">
        <f t="shared" ref="AW193:AW240" si="294">IF(G193=3,Y193,"")</f>
        <v>0</v>
      </c>
      <c r="AX193" s="142"/>
      <c r="AY193" s="142">
        <f t="shared" ref="AY193:AY240" si="295">IF(G193=3,AA193,"")</f>
        <v>9</v>
      </c>
      <c r="AZ193" s="143"/>
      <c r="BA193" s="144"/>
      <c r="BB193" s="142"/>
      <c r="BC193" s="142" t="str">
        <f t="shared" ref="BC193:BC199" si="296">IF(G193=4,W193,"")</f>
        <v/>
      </c>
      <c r="BD193" s="142"/>
      <c r="BE193" s="142" t="str">
        <f t="shared" ref="BE193:BE199" si="297">IF(G193=4,Y193,"")</f>
        <v/>
      </c>
      <c r="BF193" s="142"/>
      <c r="BG193" s="142" t="str">
        <f t="shared" ref="BG193:BG199" si="298">IF(G193=4,AA193,"")</f>
        <v/>
      </c>
      <c r="BH193" s="143"/>
      <c r="BI193" s="144"/>
      <c r="BJ193" s="140"/>
      <c r="BK193" s="142" t="str">
        <f t="shared" ref="BK193:BK199" si="299">IF(G193=5,W193,"")</f>
        <v/>
      </c>
      <c r="BL193" s="142"/>
      <c r="BM193" s="142" t="str">
        <f t="shared" ref="BM193:BM199" si="300">IF(G193=5,Y193,"")</f>
        <v/>
      </c>
      <c r="BN193" s="142"/>
      <c r="BO193" s="142" t="str">
        <f t="shared" ref="BO193:BO199" si="301">IF(G193=5,AA193,"")</f>
        <v/>
      </c>
      <c r="BP193" s="143"/>
      <c r="BQ193" s="144"/>
      <c r="BR193" s="140"/>
      <c r="BS193" s="142" t="str">
        <f t="shared" si="272"/>
        <v/>
      </c>
      <c r="BT193" s="142"/>
      <c r="BU193" s="142" t="str">
        <f t="shared" si="273"/>
        <v/>
      </c>
      <c r="BV193" s="142"/>
      <c r="BW193" s="142" t="str">
        <f t="shared" si="274"/>
        <v/>
      </c>
      <c r="BX193" s="143"/>
      <c r="BY193" s="144"/>
      <c r="BZ193" s="145"/>
      <c r="CA193" s="142" t="str">
        <f t="shared" si="275"/>
        <v/>
      </c>
      <c r="CB193" s="142"/>
      <c r="CC193" s="142" t="str">
        <f t="shared" si="276"/>
        <v/>
      </c>
      <c r="CD193" s="142"/>
      <c r="CE193" s="142" t="str">
        <f t="shared" si="277"/>
        <v/>
      </c>
      <c r="CF193" s="143"/>
      <c r="CI193" s="142">
        <f t="shared" si="278"/>
        <v>9</v>
      </c>
      <c r="CJ193" s="142"/>
      <c r="CK193" s="142">
        <f t="shared" si="279"/>
        <v>0</v>
      </c>
      <c r="CL193" s="142"/>
      <c r="CM193" s="142">
        <f t="shared" si="280"/>
        <v>9</v>
      </c>
      <c r="CN193" s="143"/>
      <c r="EF193" s="146" t="s">
        <v>63</v>
      </c>
      <c r="EG193" s="146" t="str">
        <f t="shared" si="281"/>
        <v>Le matelas ne forme pas un creux lorsque l'on s'assied. On ne sent pas les ressorts, le matelas n'est pas bruyant. 
Constat visuel
NR</v>
      </c>
    </row>
    <row r="194" spans="1:137" s="136" customFormat="1" ht="36" customHeight="1" x14ac:dyDescent="0.25">
      <c r="A194" s="136">
        <v>31</v>
      </c>
      <c r="B194" s="109" t="s">
        <v>58</v>
      </c>
      <c r="C194" s="405" t="s">
        <v>364</v>
      </c>
      <c r="D194" s="183" t="s">
        <v>399</v>
      </c>
      <c r="E194" s="109"/>
      <c r="F194" s="109">
        <f>VLOOKUP(H194,Feuil1!A$1:B$5,2,0)</f>
        <v>0.25</v>
      </c>
      <c r="G194" s="109">
        <f t="shared" si="288"/>
        <v>3</v>
      </c>
      <c r="H194" s="274" t="s">
        <v>174</v>
      </c>
      <c r="I194" s="185" t="s">
        <v>403</v>
      </c>
      <c r="J194" s="138">
        <v>48</v>
      </c>
      <c r="K194" s="138">
        <f>IF(J194&lt;&gt;"",MAX(K$1:K193)+1,"")</f>
        <v>161</v>
      </c>
      <c r="L194" s="281" t="s">
        <v>404</v>
      </c>
      <c r="M194" s="290">
        <v>9</v>
      </c>
      <c r="N194" s="283" t="s">
        <v>75</v>
      </c>
      <c r="O194" s="351"/>
      <c r="P194" s="333" t="str">
        <f t="shared" si="209"/>
        <v/>
      </c>
      <c r="Q194" s="281" t="s">
        <v>908</v>
      </c>
      <c r="R194" s="344" t="s">
        <v>72</v>
      </c>
      <c r="S194" s="139"/>
      <c r="U194" s="140">
        <f t="shared" si="289"/>
        <v>9</v>
      </c>
      <c r="V194" s="140">
        <f>IF(N194="Très Satisfaisant",1,IF(N194="Satisfaisant",0.75,IF(N194="Insatisfaisant",0.25,IF(N194="Très Insatisfaisant",0,IF(N194="Non Mesuré","",0)))))</f>
        <v>1</v>
      </c>
      <c r="W194" s="140">
        <f t="shared" si="290"/>
        <v>9</v>
      </c>
      <c r="X194" s="140"/>
      <c r="Y194" s="140">
        <f t="shared" si="291"/>
        <v>0</v>
      </c>
      <c r="Z194" s="140"/>
      <c r="AA194" s="140">
        <f t="shared" si="292"/>
        <v>9</v>
      </c>
      <c r="AB194" s="140"/>
      <c r="AC194" s="141"/>
      <c r="AD194" s="141"/>
      <c r="AE194" s="142" t="str">
        <f t="shared" si="282"/>
        <v/>
      </c>
      <c r="AF194" s="142"/>
      <c r="AG194" s="142" t="str">
        <f t="shared" si="283"/>
        <v/>
      </c>
      <c r="AH194" s="142"/>
      <c r="AI194" s="142" t="str">
        <f t="shared" si="284"/>
        <v/>
      </c>
      <c r="AJ194" s="143"/>
      <c r="AK194" s="144"/>
      <c r="AL194" s="142"/>
      <c r="AM194" s="142" t="str">
        <f t="shared" si="285"/>
        <v/>
      </c>
      <c r="AN194" s="142"/>
      <c r="AO194" s="142" t="str">
        <f t="shared" si="286"/>
        <v/>
      </c>
      <c r="AP194" s="142"/>
      <c r="AQ194" s="142" t="str">
        <f t="shared" si="287"/>
        <v/>
      </c>
      <c r="AR194" s="143"/>
      <c r="AS194" s="144"/>
      <c r="AT194" s="142"/>
      <c r="AU194" s="142">
        <f t="shared" si="293"/>
        <v>9</v>
      </c>
      <c r="AV194" s="142"/>
      <c r="AW194" s="142">
        <f t="shared" si="294"/>
        <v>0</v>
      </c>
      <c r="AX194" s="142"/>
      <c r="AY194" s="142">
        <f t="shared" si="295"/>
        <v>9</v>
      </c>
      <c r="AZ194" s="143"/>
      <c r="BA194" s="144"/>
      <c r="BB194" s="142"/>
      <c r="BC194" s="142" t="str">
        <f t="shared" si="296"/>
        <v/>
      </c>
      <c r="BD194" s="142"/>
      <c r="BE194" s="142" t="str">
        <f t="shared" si="297"/>
        <v/>
      </c>
      <c r="BF194" s="142"/>
      <c r="BG194" s="142" t="str">
        <f t="shared" si="298"/>
        <v/>
      </c>
      <c r="BH194" s="143"/>
      <c r="BI194" s="144"/>
      <c r="BJ194" s="140"/>
      <c r="BK194" s="142" t="str">
        <f t="shared" si="299"/>
        <v/>
      </c>
      <c r="BL194" s="142"/>
      <c r="BM194" s="142" t="str">
        <f t="shared" si="300"/>
        <v/>
      </c>
      <c r="BN194" s="142"/>
      <c r="BO194" s="142" t="str">
        <f t="shared" si="301"/>
        <v/>
      </c>
      <c r="BP194" s="143"/>
      <c r="BQ194" s="144"/>
      <c r="BR194" s="140"/>
      <c r="BS194" s="142">
        <f t="shared" si="272"/>
        <v>9</v>
      </c>
      <c r="BT194" s="142"/>
      <c r="BU194" s="142">
        <f t="shared" si="273"/>
        <v>0</v>
      </c>
      <c r="BV194" s="142"/>
      <c r="BW194" s="142">
        <f t="shared" si="274"/>
        <v>9</v>
      </c>
      <c r="BX194" s="143"/>
      <c r="BY194" s="144"/>
      <c r="BZ194" s="145"/>
      <c r="CA194" s="142" t="str">
        <f t="shared" si="275"/>
        <v/>
      </c>
      <c r="CB194" s="142"/>
      <c r="CC194" s="142" t="str">
        <f t="shared" si="276"/>
        <v/>
      </c>
      <c r="CD194" s="142"/>
      <c r="CE194" s="142" t="str">
        <f t="shared" si="277"/>
        <v/>
      </c>
      <c r="CF194" s="143"/>
      <c r="CI194" s="142" t="str">
        <f t="shared" si="278"/>
        <v/>
      </c>
      <c r="CJ194" s="142"/>
      <c r="CK194" s="142" t="str">
        <f t="shared" si="279"/>
        <v/>
      </c>
      <c r="CL194" s="142"/>
      <c r="CM194" s="142" t="str">
        <f t="shared" si="280"/>
        <v/>
      </c>
      <c r="CN194" s="143"/>
      <c r="EF194" s="146" t="s">
        <v>63</v>
      </c>
      <c r="EG194" s="146" t="str">
        <f t="shared" si="281"/>
        <v>Si présence d'un cheveu, point noté Très Insatisfaisant. L'auditeur contrôle également le couvre-lit ou chemin de lit.
Constat visuel
NR</v>
      </c>
    </row>
    <row r="195" spans="1:137" s="136" customFormat="1" ht="22.5" customHeight="1" x14ac:dyDescent="0.25">
      <c r="A195" s="136">
        <v>32</v>
      </c>
      <c r="B195" s="109" t="s">
        <v>68</v>
      </c>
      <c r="C195" s="405" t="s">
        <v>364</v>
      </c>
      <c r="D195" s="183" t="s">
        <v>399</v>
      </c>
      <c r="E195" s="109"/>
      <c r="F195" s="109">
        <f>VLOOKUP(H195,Feuil1!A$1:B$5,2,0)</f>
        <v>0.25</v>
      </c>
      <c r="G195" s="109">
        <f t="shared" si="288"/>
        <v>3</v>
      </c>
      <c r="H195" s="274" t="s">
        <v>174</v>
      </c>
      <c r="I195" s="185" t="s">
        <v>403</v>
      </c>
      <c r="J195" s="138">
        <v>48</v>
      </c>
      <c r="K195" s="138">
        <f>IF(J195&lt;&gt;"",MAX(K$1:K194)+1,"")</f>
        <v>162</v>
      </c>
      <c r="L195" s="281" t="s">
        <v>405</v>
      </c>
      <c r="M195" s="290">
        <v>3</v>
      </c>
      <c r="N195" s="283" t="s">
        <v>75</v>
      </c>
      <c r="O195" s="351"/>
      <c r="P195" s="333" t="str">
        <f t="shared" si="209"/>
        <v/>
      </c>
      <c r="Q195" s="281" t="s">
        <v>406</v>
      </c>
      <c r="R195" s="344" t="s">
        <v>72</v>
      </c>
      <c r="S195" s="139"/>
      <c r="U195" s="140">
        <f t="shared" si="289"/>
        <v>3</v>
      </c>
      <c r="V195" s="140">
        <f>IF(N195="Très Satisfaisant",1,IF(N195="Satisfaisant",0.75,IF(N195="Insatisfaisant",0.25,IF(N195="Très Insatisfaisant",0,IF(N195="Non Mesuré","",0)))))</f>
        <v>1</v>
      </c>
      <c r="W195" s="140">
        <f t="shared" si="290"/>
        <v>3</v>
      </c>
      <c r="X195" s="140"/>
      <c r="Y195" s="140">
        <f t="shared" si="291"/>
        <v>0</v>
      </c>
      <c r="Z195" s="140"/>
      <c r="AA195" s="140">
        <f t="shared" si="292"/>
        <v>3</v>
      </c>
      <c r="AB195" s="140"/>
      <c r="AC195" s="141"/>
      <c r="AD195" s="141"/>
      <c r="AE195" s="142" t="str">
        <f t="shared" si="282"/>
        <v/>
      </c>
      <c r="AF195" s="142"/>
      <c r="AG195" s="142" t="str">
        <f t="shared" si="283"/>
        <v/>
      </c>
      <c r="AH195" s="142"/>
      <c r="AI195" s="142" t="str">
        <f t="shared" si="284"/>
        <v/>
      </c>
      <c r="AJ195" s="143"/>
      <c r="AK195" s="144"/>
      <c r="AL195" s="142"/>
      <c r="AM195" s="142" t="str">
        <f t="shared" si="285"/>
        <v/>
      </c>
      <c r="AN195" s="142"/>
      <c r="AO195" s="142" t="str">
        <f t="shared" si="286"/>
        <v/>
      </c>
      <c r="AP195" s="142"/>
      <c r="AQ195" s="142" t="str">
        <f t="shared" si="287"/>
        <v/>
      </c>
      <c r="AR195" s="143"/>
      <c r="AS195" s="144"/>
      <c r="AT195" s="142"/>
      <c r="AU195" s="142">
        <f t="shared" si="293"/>
        <v>3</v>
      </c>
      <c r="AV195" s="142"/>
      <c r="AW195" s="142">
        <f t="shared" si="294"/>
        <v>0</v>
      </c>
      <c r="AX195" s="142"/>
      <c r="AY195" s="142">
        <f t="shared" si="295"/>
        <v>3</v>
      </c>
      <c r="AZ195" s="143"/>
      <c r="BA195" s="144"/>
      <c r="BB195" s="142"/>
      <c r="BC195" s="142" t="str">
        <f t="shared" si="296"/>
        <v/>
      </c>
      <c r="BD195" s="142"/>
      <c r="BE195" s="142" t="str">
        <f t="shared" si="297"/>
        <v/>
      </c>
      <c r="BF195" s="142"/>
      <c r="BG195" s="142" t="str">
        <f t="shared" si="298"/>
        <v/>
      </c>
      <c r="BH195" s="143"/>
      <c r="BI195" s="144"/>
      <c r="BJ195" s="140"/>
      <c r="BK195" s="142" t="str">
        <f t="shared" si="299"/>
        <v/>
      </c>
      <c r="BL195" s="142"/>
      <c r="BM195" s="142" t="str">
        <f t="shared" si="300"/>
        <v/>
      </c>
      <c r="BN195" s="142"/>
      <c r="BO195" s="142" t="str">
        <f t="shared" si="301"/>
        <v/>
      </c>
      <c r="BP195" s="143"/>
      <c r="BQ195" s="144"/>
      <c r="BR195" s="140"/>
      <c r="BS195" s="142" t="str">
        <f t="shared" si="272"/>
        <v/>
      </c>
      <c r="BT195" s="142"/>
      <c r="BU195" s="142" t="str">
        <f t="shared" si="273"/>
        <v/>
      </c>
      <c r="BV195" s="142"/>
      <c r="BW195" s="142" t="str">
        <f t="shared" si="274"/>
        <v/>
      </c>
      <c r="BX195" s="143"/>
      <c r="BY195" s="144"/>
      <c r="BZ195" s="145"/>
      <c r="CA195" s="142">
        <f t="shared" si="275"/>
        <v>3</v>
      </c>
      <c r="CB195" s="142"/>
      <c r="CC195" s="142">
        <f t="shared" si="276"/>
        <v>0</v>
      </c>
      <c r="CD195" s="142"/>
      <c r="CE195" s="142">
        <f t="shared" si="277"/>
        <v>3</v>
      </c>
      <c r="CF195" s="143"/>
      <c r="CI195" s="142" t="str">
        <f t="shared" si="278"/>
        <v/>
      </c>
      <c r="CJ195" s="142"/>
      <c r="CK195" s="142" t="str">
        <f t="shared" si="279"/>
        <v/>
      </c>
      <c r="CL195" s="142"/>
      <c r="CM195" s="142" t="str">
        <f t="shared" si="280"/>
        <v/>
      </c>
      <c r="CN195" s="143"/>
      <c r="EF195" s="146" t="s">
        <v>63</v>
      </c>
      <c r="EG195" s="146" t="str">
        <f t="shared" si="281"/>
        <v>L'auditeur contrôle également le couvre-lit ou chemin de lit.
Constat visuel
R</v>
      </c>
    </row>
    <row r="196" spans="1:137" s="136" customFormat="1" ht="48.75" customHeight="1" x14ac:dyDescent="0.25">
      <c r="A196" s="136">
        <v>33</v>
      </c>
      <c r="B196" s="109" t="s">
        <v>58</v>
      </c>
      <c r="C196" s="405" t="s">
        <v>364</v>
      </c>
      <c r="D196" s="183" t="s">
        <v>399</v>
      </c>
      <c r="E196" s="109"/>
      <c r="F196" s="109">
        <f>VLOOKUP(H196,Feuil1!A$1:B$5,2,0)</f>
        <v>0.25</v>
      </c>
      <c r="G196" s="109">
        <f t="shared" si="288"/>
        <v>3</v>
      </c>
      <c r="H196" s="274" t="s">
        <v>174</v>
      </c>
      <c r="I196" s="185" t="s">
        <v>403</v>
      </c>
      <c r="J196" s="138">
        <v>48</v>
      </c>
      <c r="K196" s="138">
        <f>IF(J196&lt;&gt;"",MAX(K$1:K195)+1,"")</f>
        <v>163</v>
      </c>
      <c r="L196" s="281" t="s">
        <v>407</v>
      </c>
      <c r="M196" s="290">
        <v>3</v>
      </c>
      <c r="N196" s="283" t="s">
        <v>0</v>
      </c>
      <c r="O196" s="351"/>
      <c r="P196" s="333" t="str">
        <f t="shared" si="209"/>
        <v/>
      </c>
      <c r="Q196" s="281" t="s">
        <v>936</v>
      </c>
      <c r="R196" s="281" t="s">
        <v>72</v>
      </c>
      <c r="S196" s="139"/>
      <c r="U196" s="140">
        <f t="shared" si="289"/>
        <v>3</v>
      </c>
      <c r="V196" s="140">
        <f>IF(N196="OUI",1,IF(N196="NON",0,IF(N196="Non Mesuré","",0)))</f>
        <v>1</v>
      </c>
      <c r="W196" s="140">
        <f t="shared" si="290"/>
        <v>3</v>
      </c>
      <c r="X196" s="140"/>
      <c r="Y196" s="140">
        <f t="shared" si="291"/>
        <v>0</v>
      </c>
      <c r="Z196" s="140"/>
      <c r="AA196" s="140">
        <f t="shared" si="292"/>
        <v>3</v>
      </c>
      <c r="AB196" s="140"/>
      <c r="AC196" s="141"/>
      <c r="AD196" s="141"/>
      <c r="AE196" s="142" t="str">
        <f t="shared" si="282"/>
        <v/>
      </c>
      <c r="AF196" s="142"/>
      <c r="AG196" s="142" t="str">
        <f t="shared" si="283"/>
        <v/>
      </c>
      <c r="AH196" s="142"/>
      <c r="AI196" s="142" t="str">
        <f t="shared" si="284"/>
        <v/>
      </c>
      <c r="AJ196" s="143"/>
      <c r="AK196" s="144"/>
      <c r="AL196" s="142"/>
      <c r="AM196" s="142" t="str">
        <f t="shared" si="285"/>
        <v/>
      </c>
      <c r="AN196" s="142"/>
      <c r="AO196" s="142" t="str">
        <f t="shared" si="286"/>
        <v/>
      </c>
      <c r="AP196" s="142"/>
      <c r="AQ196" s="142" t="str">
        <f t="shared" si="287"/>
        <v/>
      </c>
      <c r="AR196" s="143"/>
      <c r="AS196" s="144"/>
      <c r="AT196" s="142"/>
      <c r="AU196" s="142">
        <f t="shared" si="293"/>
        <v>3</v>
      </c>
      <c r="AV196" s="142"/>
      <c r="AW196" s="142">
        <f t="shared" si="294"/>
        <v>0</v>
      </c>
      <c r="AX196" s="142"/>
      <c r="AY196" s="142">
        <f t="shared" si="295"/>
        <v>3</v>
      </c>
      <c r="AZ196" s="143"/>
      <c r="BA196" s="144"/>
      <c r="BB196" s="142"/>
      <c r="BC196" s="142" t="str">
        <f t="shared" si="296"/>
        <v/>
      </c>
      <c r="BD196" s="142"/>
      <c r="BE196" s="142" t="str">
        <f t="shared" si="297"/>
        <v/>
      </c>
      <c r="BF196" s="142"/>
      <c r="BG196" s="142" t="str">
        <f t="shared" si="298"/>
        <v/>
      </c>
      <c r="BH196" s="143"/>
      <c r="BI196" s="144"/>
      <c r="BJ196" s="140"/>
      <c r="BK196" s="142" t="str">
        <f t="shared" si="299"/>
        <v/>
      </c>
      <c r="BL196" s="142"/>
      <c r="BM196" s="142" t="str">
        <f t="shared" si="300"/>
        <v/>
      </c>
      <c r="BN196" s="142"/>
      <c r="BO196" s="142" t="str">
        <f t="shared" si="301"/>
        <v/>
      </c>
      <c r="BP196" s="143"/>
      <c r="BQ196" s="144"/>
      <c r="BR196" s="140"/>
      <c r="BS196" s="142" t="str">
        <f t="shared" si="272"/>
        <v/>
      </c>
      <c r="BT196" s="142"/>
      <c r="BU196" s="142" t="str">
        <f t="shared" si="273"/>
        <v/>
      </c>
      <c r="BV196" s="142"/>
      <c r="BW196" s="142" t="str">
        <f t="shared" si="274"/>
        <v/>
      </c>
      <c r="BX196" s="143"/>
      <c r="BY196" s="144"/>
      <c r="BZ196" s="145"/>
      <c r="CA196" s="142" t="str">
        <f t="shared" si="275"/>
        <v/>
      </c>
      <c r="CB196" s="142"/>
      <c r="CC196" s="142" t="str">
        <f t="shared" si="276"/>
        <v/>
      </c>
      <c r="CD196" s="142"/>
      <c r="CE196" s="142" t="str">
        <f t="shared" si="277"/>
        <v/>
      </c>
      <c r="CF196" s="143"/>
      <c r="CI196" s="142">
        <f t="shared" si="278"/>
        <v>3</v>
      </c>
      <c r="CJ196" s="142"/>
      <c r="CK196" s="142">
        <f t="shared" si="279"/>
        <v>0</v>
      </c>
      <c r="CL196" s="142"/>
      <c r="CM196" s="142">
        <f t="shared" si="280"/>
        <v>3</v>
      </c>
      <c r="CN196" s="143"/>
      <c r="EF196" s="146" t="s">
        <v>63</v>
      </c>
      <c r="EG196" s="146" t="str">
        <f t="shared" si="281"/>
        <v>Les oreillers sont correctement enveloppés, les lits ne sont pas bordés trop haut, le rebord du drap sur la couverture est suffisant, présence d'une alèse-housse, etc...Si présence d'un traversin, le lit présente aussi un oreiller par occupant potentiel.
Constat visuel
NR</v>
      </c>
    </row>
    <row r="197" spans="1:137" s="136" customFormat="1" ht="22.5" customHeight="1" x14ac:dyDescent="0.25">
      <c r="A197" s="136">
        <v>31</v>
      </c>
      <c r="B197" s="109" t="s">
        <v>58</v>
      </c>
      <c r="C197" s="405" t="s">
        <v>364</v>
      </c>
      <c r="D197" s="183" t="s">
        <v>399</v>
      </c>
      <c r="E197" s="109"/>
      <c r="F197" s="109">
        <f>VLOOKUP(H197,Feuil1!A$1:B$5,2,0)</f>
        <v>0.25</v>
      </c>
      <c r="G197" s="109">
        <f t="shared" si="288"/>
        <v>3</v>
      </c>
      <c r="H197" s="274" t="s">
        <v>174</v>
      </c>
      <c r="I197" s="185" t="s">
        <v>403</v>
      </c>
      <c r="J197" s="138">
        <v>48</v>
      </c>
      <c r="K197" s="138">
        <f>IF(J197&lt;&gt;"",MAX(K$1:K196)+1,"")</f>
        <v>164</v>
      </c>
      <c r="L197" s="281" t="s">
        <v>408</v>
      </c>
      <c r="M197" s="290">
        <v>3</v>
      </c>
      <c r="N197" s="283" t="s">
        <v>75</v>
      </c>
      <c r="O197" s="351"/>
      <c r="P197" s="333" t="str">
        <f t="shared" ref="P197:P242" si="302">IF(ISERROR(SEARCH("Pas de NM possible",Q197)),"","oui")</f>
        <v/>
      </c>
      <c r="Q197" s="281" t="s">
        <v>409</v>
      </c>
      <c r="R197" s="281" t="s">
        <v>72</v>
      </c>
      <c r="S197" s="139"/>
      <c r="U197" s="140">
        <f t="shared" si="289"/>
        <v>3</v>
      </c>
      <c r="V197" s="140">
        <f>IF(N197="Très Satisfaisant",1,IF(N197="Satisfaisant",0.75,IF(N197="Insatisfaisant",0.25,IF(N197="Très Insatisfaisant",0,IF(N197="Non Mesuré","",0)))))</f>
        <v>1</v>
      </c>
      <c r="W197" s="140">
        <f t="shared" si="290"/>
        <v>3</v>
      </c>
      <c r="X197" s="140"/>
      <c r="Y197" s="140">
        <f t="shared" si="291"/>
        <v>0</v>
      </c>
      <c r="Z197" s="140"/>
      <c r="AA197" s="140">
        <f t="shared" si="292"/>
        <v>3</v>
      </c>
      <c r="AB197" s="140"/>
      <c r="AC197" s="141"/>
      <c r="AD197" s="141"/>
      <c r="AE197" s="142" t="str">
        <f t="shared" si="282"/>
        <v/>
      </c>
      <c r="AF197" s="142"/>
      <c r="AG197" s="142" t="str">
        <f t="shared" si="283"/>
        <v/>
      </c>
      <c r="AH197" s="142"/>
      <c r="AI197" s="142" t="str">
        <f t="shared" si="284"/>
        <v/>
      </c>
      <c r="AJ197" s="143"/>
      <c r="AK197" s="144"/>
      <c r="AL197" s="142"/>
      <c r="AM197" s="142" t="str">
        <f t="shared" si="285"/>
        <v/>
      </c>
      <c r="AN197" s="142"/>
      <c r="AO197" s="142" t="str">
        <f t="shared" si="286"/>
        <v/>
      </c>
      <c r="AP197" s="142"/>
      <c r="AQ197" s="142" t="str">
        <f t="shared" si="287"/>
        <v/>
      </c>
      <c r="AR197" s="143"/>
      <c r="AS197" s="144"/>
      <c r="AT197" s="142"/>
      <c r="AU197" s="142">
        <f t="shared" si="293"/>
        <v>3</v>
      </c>
      <c r="AV197" s="142"/>
      <c r="AW197" s="142">
        <f t="shared" si="294"/>
        <v>0</v>
      </c>
      <c r="AX197" s="142"/>
      <c r="AY197" s="142">
        <f t="shared" si="295"/>
        <v>3</v>
      </c>
      <c r="AZ197" s="143"/>
      <c r="BA197" s="144"/>
      <c r="BB197" s="142"/>
      <c r="BC197" s="142" t="str">
        <f t="shared" si="296"/>
        <v/>
      </c>
      <c r="BD197" s="142"/>
      <c r="BE197" s="142" t="str">
        <f t="shared" si="297"/>
        <v/>
      </c>
      <c r="BF197" s="142"/>
      <c r="BG197" s="142" t="str">
        <f t="shared" si="298"/>
        <v/>
      </c>
      <c r="BH197" s="143"/>
      <c r="BI197" s="144"/>
      <c r="BJ197" s="140"/>
      <c r="BK197" s="142" t="str">
        <f t="shared" si="299"/>
        <v/>
      </c>
      <c r="BL197" s="142"/>
      <c r="BM197" s="142" t="str">
        <f t="shared" si="300"/>
        <v/>
      </c>
      <c r="BN197" s="142"/>
      <c r="BO197" s="142" t="str">
        <f t="shared" si="301"/>
        <v/>
      </c>
      <c r="BP197" s="143"/>
      <c r="BQ197" s="144"/>
      <c r="BR197" s="140"/>
      <c r="BS197" s="142">
        <f t="shared" si="272"/>
        <v>3</v>
      </c>
      <c r="BT197" s="142"/>
      <c r="BU197" s="142">
        <f t="shared" si="273"/>
        <v>0</v>
      </c>
      <c r="BV197" s="142"/>
      <c r="BW197" s="142">
        <f t="shared" si="274"/>
        <v>3</v>
      </c>
      <c r="BX197" s="143"/>
      <c r="BY197" s="144"/>
      <c r="BZ197" s="145"/>
      <c r="CA197" s="142" t="str">
        <f t="shared" si="275"/>
        <v/>
      </c>
      <c r="CB197" s="142"/>
      <c r="CC197" s="142" t="str">
        <f t="shared" si="276"/>
        <v/>
      </c>
      <c r="CD197" s="142"/>
      <c r="CE197" s="142" t="str">
        <f t="shared" si="277"/>
        <v/>
      </c>
      <c r="CF197" s="143"/>
      <c r="CI197" s="142" t="str">
        <f t="shared" si="278"/>
        <v/>
      </c>
      <c r="CJ197" s="142"/>
      <c r="CK197" s="142" t="str">
        <f t="shared" si="279"/>
        <v/>
      </c>
      <c r="CL197" s="142"/>
      <c r="CM197" s="142" t="str">
        <f t="shared" si="280"/>
        <v/>
      </c>
      <c r="CN197" s="143"/>
      <c r="EF197" s="146" t="s">
        <v>63</v>
      </c>
      <c r="EG197" s="146" t="str">
        <f t="shared" si="281"/>
        <v>Matelas, sommier, alèse… La présence d'un cheveu ne valide pas l'item.
Constat visuel
NR</v>
      </c>
    </row>
    <row r="198" spans="1:137" s="136" customFormat="1" ht="22.5" customHeight="1" x14ac:dyDescent="0.25">
      <c r="A198" s="136">
        <v>32</v>
      </c>
      <c r="B198" s="109" t="s">
        <v>68</v>
      </c>
      <c r="C198" s="405" t="s">
        <v>364</v>
      </c>
      <c r="D198" s="183" t="s">
        <v>399</v>
      </c>
      <c r="E198" s="109"/>
      <c r="F198" s="109">
        <f>VLOOKUP(H198,Feuil1!A$1:B$5,2,0)</f>
        <v>0.25</v>
      </c>
      <c r="G198" s="109">
        <f t="shared" si="288"/>
        <v>3</v>
      </c>
      <c r="H198" s="274" t="s">
        <v>174</v>
      </c>
      <c r="I198" s="185" t="s">
        <v>403</v>
      </c>
      <c r="J198" s="138">
        <v>48</v>
      </c>
      <c r="K198" s="138">
        <f>IF(J198&lt;&gt;"",MAX(K$1:K197)+1,"")</f>
        <v>165</v>
      </c>
      <c r="L198" s="281" t="s">
        <v>410</v>
      </c>
      <c r="M198" s="290">
        <v>3</v>
      </c>
      <c r="N198" s="283" t="s">
        <v>75</v>
      </c>
      <c r="O198" s="351"/>
      <c r="P198" s="333" t="str">
        <f t="shared" si="302"/>
        <v/>
      </c>
      <c r="Q198" s="281" t="s">
        <v>411</v>
      </c>
      <c r="R198" s="281" t="s">
        <v>72</v>
      </c>
      <c r="S198" s="139"/>
      <c r="U198" s="140">
        <f t="shared" si="289"/>
        <v>3</v>
      </c>
      <c r="V198" s="140">
        <f>IF(N198="Très Satisfaisant",1,IF(N198="Satisfaisant",0.75,IF(N198="Insatisfaisant",0.25,IF(N198="Très Insatisfaisant",0,IF(N198="Non Mesuré","",0)))))</f>
        <v>1</v>
      </c>
      <c r="W198" s="140">
        <f t="shared" si="290"/>
        <v>3</v>
      </c>
      <c r="X198" s="140"/>
      <c r="Y198" s="140">
        <f t="shared" si="291"/>
        <v>0</v>
      </c>
      <c r="Z198" s="140"/>
      <c r="AA198" s="140">
        <f t="shared" si="292"/>
        <v>3</v>
      </c>
      <c r="AB198" s="140"/>
      <c r="AC198" s="141"/>
      <c r="AD198" s="141"/>
      <c r="AE198" s="142" t="str">
        <f t="shared" si="282"/>
        <v/>
      </c>
      <c r="AF198" s="142"/>
      <c r="AG198" s="142" t="str">
        <f t="shared" si="283"/>
        <v/>
      </c>
      <c r="AH198" s="142"/>
      <c r="AI198" s="142" t="str">
        <f t="shared" si="284"/>
        <v/>
      </c>
      <c r="AJ198" s="143"/>
      <c r="AK198" s="144"/>
      <c r="AL198" s="142"/>
      <c r="AM198" s="142" t="str">
        <f t="shared" si="285"/>
        <v/>
      </c>
      <c r="AN198" s="142"/>
      <c r="AO198" s="142" t="str">
        <f t="shared" si="286"/>
        <v/>
      </c>
      <c r="AP198" s="142"/>
      <c r="AQ198" s="142" t="str">
        <f t="shared" si="287"/>
        <v/>
      </c>
      <c r="AR198" s="143"/>
      <c r="AS198" s="144"/>
      <c r="AT198" s="142"/>
      <c r="AU198" s="142">
        <f t="shared" si="293"/>
        <v>3</v>
      </c>
      <c r="AV198" s="142"/>
      <c r="AW198" s="142">
        <f t="shared" si="294"/>
        <v>0</v>
      </c>
      <c r="AX198" s="142"/>
      <c r="AY198" s="142">
        <f t="shared" si="295"/>
        <v>3</v>
      </c>
      <c r="AZ198" s="143"/>
      <c r="BA198" s="144"/>
      <c r="BB198" s="142"/>
      <c r="BC198" s="142" t="str">
        <f t="shared" si="296"/>
        <v/>
      </c>
      <c r="BD198" s="142"/>
      <c r="BE198" s="142" t="str">
        <f t="shared" si="297"/>
        <v/>
      </c>
      <c r="BF198" s="142"/>
      <c r="BG198" s="142" t="str">
        <f t="shared" si="298"/>
        <v/>
      </c>
      <c r="BH198" s="143"/>
      <c r="BI198" s="144"/>
      <c r="BJ198" s="140"/>
      <c r="BK198" s="142" t="str">
        <f t="shared" si="299"/>
        <v/>
      </c>
      <c r="BL198" s="142"/>
      <c r="BM198" s="142" t="str">
        <f t="shared" si="300"/>
        <v/>
      </c>
      <c r="BN198" s="142"/>
      <c r="BO198" s="142" t="str">
        <f t="shared" si="301"/>
        <v/>
      </c>
      <c r="BP198" s="143"/>
      <c r="BQ198" s="144"/>
      <c r="BR198" s="140"/>
      <c r="BS198" s="142" t="str">
        <f t="shared" si="272"/>
        <v/>
      </c>
      <c r="BT198" s="142"/>
      <c r="BU198" s="142" t="str">
        <f t="shared" si="273"/>
        <v/>
      </c>
      <c r="BV198" s="142"/>
      <c r="BW198" s="142" t="str">
        <f t="shared" si="274"/>
        <v/>
      </c>
      <c r="BX198" s="143"/>
      <c r="BY198" s="144"/>
      <c r="BZ198" s="145"/>
      <c r="CA198" s="142">
        <f t="shared" si="275"/>
        <v>3</v>
      </c>
      <c r="CB198" s="142"/>
      <c r="CC198" s="142">
        <f t="shared" si="276"/>
        <v>0</v>
      </c>
      <c r="CD198" s="142"/>
      <c r="CE198" s="142">
        <f t="shared" si="277"/>
        <v>3</v>
      </c>
      <c r="CF198" s="143"/>
      <c r="CI198" s="142" t="str">
        <f t="shared" si="278"/>
        <v/>
      </c>
      <c r="CJ198" s="142"/>
      <c r="CK198" s="142" t="str">
        <f t="shared" si="279"/>
        <v/>
      </c>
      <c r="CL198" s="142"/>
      <c r="CM198" s="142" t="str">
        <f t="shared" si="280"/>
        <v/>
      </c>
      <c r="CN198" s="143"/>
      <c r="EF198" s="146" t="s">
        <v>63</v>
      </c>
      <c r="EG198" s="146" t="str">
        <f t="shared" si="281"/>
        <v>Matelas et sommiers confortables, alèses…
Constat visuel
R</v>
      </c>
    </row>
    <row r="199" spans="1:137" s="136" customFormat="1" ht="22.5" customHeight="1" x14ac:dyDescent="0.25">
      <c r="A199" s="136">
        <v>33</v>
      </c>
      <c r="B199" s="109" t="s">
        <v>58</v>
      </c>
      <c r="C199" s="405" t="s">
        <v>364</v>
      </c>
      <c r="D199" s="183" t="s">
        <v>399</v>
      </c>
      <c r="E199" s="109"/>
      <c r="F199" s="109">
        <f>VLOOKUP(H199,Feuil1!A$1:B$5,2,0)</f>
        <v>0.25</v>
      </c>
      <c r="G199" s="109">
        <f t="shared" si="288"/>
        <v>3</v>
      </c>
      <c r="H199" s="274" t="s">
        <v>174</v>
      </c>
      <c r="I199" s="185" t="s">
        <v>403</v>
      </c>
      <c r="J199" s="138">
        <v>48</v>
      </c>
      <c r="K199" s="138">
        <f>IF(J199&lt;&gt;"",MAX(K$1:K198)+1,"")</f>
        <v>166</v>
      </c>
      <c r="L199" s="374" t="s">
        <v>412</v>
      </c>
      <c r="M199" s="375">
        <v>1</v>
      </c>
      <c r="N199" s="373" t="s">
        <v>0</v>
      </c>
      <c r="O199" s="441"/>
      <c r="P199" s="376" t="str">
        <f t="shared" si="302"/>
        <v/>
      </c>
      <c r="Q199" s="374"/>
      <c r="R199" s="384" t="s">
        <v>72</v>
      </c>
      <c r="S199" s="139"/>
      <c r="U199" s="140">
        <f t="shared" si="289"/>
        <v>1</v>
      </c>
      <c r="V199" s="140">
        <f>IF(N199="OUI",1,IF(N199="NON",0,IF(N199="Non Mesuré","",0)))</f>
        <v>1</v>
      </c>
      <c r="W199" s="140">
        <f t="shared" si="290"/>
        <v>1</v>
      </c>
      <c r="X199" s="140"/>
      <c r="Y199" s="140">
        <f t="shared" si="291"/>
        <v>0</v>
      </c>
      <c r="Z199" s="140"/>
      <c r="AA199" s="140">
        <f t="shared" si="292"/>
        <v>1</v>
      </c>
      <c r="AB199" s="140"/>
      <c r="AC199" s="141"/>
      <c r="AD199" s="141"/>
      <c r="AE199" s="142" t="str">
        <f t="shared" si="282"/>
        <v/>
      </c>
      <c r="AF199" s="142"/>
      <c r="AG199" s="142" t="str">
        <f t="shared" si="283"/>
        <v/>
      </c>
      <c r="AH199" s="142"/>
      <c r="AI199" s="142" t="str">
        <f t="shared" si="284"/>
        <v/>
      </c>
      <c r="AJ199" s="143"/>
      <c r="AK199" s="144"/>
      <c r="AL199" s="142"/>
      <c r="AM199" s="142" t="str">
        <f t="shared" si="285"/>
        <v/>
      </c>
      <c r="AN199" s="142"/>
      <c r="AO199" s="142" t="str">
        <f t="shared" si="286"/>
        <v/>
      </c>
      <c r="AP199" s="142"/>
      <c r="AQ199" s="142" t="str">
        <f t="shared" si="287"/>
        <v/>
      </c>
      <c r="AR199" s="143"/>
      <c r="AS199" s="144"/>
      <c r="AT199" s="142"/>
      <c r="AU199" s="142">
        <f t="shared" si="293"/>
        <v>1</v>
      </c>
      <c r="AV199" s="142"/>
      <c r="AW199" s="142">
        <f t="shared" si="294"/>
        <v>0</v>
      </c>
      <c r="AX199" s="142"/>
      <c r="AY199" s="142">
        <f t="shared" si="295"/>
        <v>1</v>
      </c>
      <c r="AZ199" s="143"/>
      <c r="BA199" s="144"/>
      <c r="BB199" s="142"/>
      <c r="BC199" s="142" t="str">
        <f t="shared" si="296"/>
        <v/>
      </c>
      <c r="BD199" s="142"/>
      <c r="BE199" s="142" t="str">
        <f t="shared" si="297"/>
        <v/>
      </c>
      <c r="BF199" s="142"/>
      <c r="BG199" s="142" t="str">
        <f t="shared" si="298"/>
        <v/>
      </c>
      <c r="BH199" s="143"/>
      <c r="BI199" s="144"/>
      <c r="BJ199" s="140"/>
      <c r="BK199" s="142" t="str">
        <f t="shared" si="299"/>
        <v/>
      </c>
      <c r="BL199" s="142"/>
      <c r="BM199" s="142" t="str">
        <f t="shared" si="300"/>
        <v/>
      </c>
      <c r="BN199" s="142"/>
      <c r="BO199" s="142" t="str">
        <f t="shared" si="301"/>
        <v/>
      </c>
      <c r="BP199" s="143"/>
      <c r="BQ199" s="144"/>
      <c r="BR199" s="140"/>
      <c r="BS199" s="142" t="str">
        <f t="shared" si="272"/>
        <v/>
      </c>
      <c r="BT199" s="142"/>
      <c r="BU199" s="142" t="str">
        <f t="shared" si="273"/>
        <v/>
      </c>
      <c r="BV199" s="142"/>
      <c r="BW199" s="142" t="str">
        <f t="shared" si="274"/>
        <v/>
      </c>
      <c r="BX199" s="143"/>
      <c r="BY199" s="144"/>
      <c r="BZ199" s="145"/>
      <c r="CA199" s="142" t="str">
        <f t="shared" si="275"/>
        <v/>
      </c>
      <c r="CB199" s="142"/>
      <c r="CC199" s="142" t="str">
        <f t="shared" si="276"/>
        <v/>
      </c>
      <c r="CD199" s="142"/>
      <c r="CE199" s="142" t="str">
        <f t="shared" si="277"/>
        <v/>
      </c>
      <c r="CF199" s="143"/>
      <c r="CI199" s="142">
        <f t="shared" si="278"/>
        <v>1</v>
      </c>
      <c r="CJ199" s="142"/>
      <c r="CK199" s="142">
        <f t="shared" si="279"/>
        <v>0</v>
      </c>
      <c r="CL199" s="142"/>
      <c r="CM199" s="142">
        <f t="shared" si="280"/>
        <v>1</v>
      </c>
      <c r="CN199" s="143"/>
      <c r="EF199" s="146" t="s">
        <v>63</v>
      </c>
      <c r="EG199" s="146" t="str">
        <f t="shared" si="281"/>
        <v xml:space="preserve">
Constat visuel
NR</v>
      </c>
    </row>
    <row r="200" spans="1:137" s="157" customFormat="1" ht="30.75" customHeight="1" x14ac:dyDescent="0.25">
      <c r="B200" s="107"/>
      <c r="C200" s="405" t="s">
        <v>364</v>
      </c>
      <c r="D200" s="107"/>
      <c r="E200" s="107"/>
      <c r="F200" s="109" t="e">
        <f>VLOOKUP(H200,Feuil1!A$1:B$5,2,0)</f>
        <v>#N/A</v>
      </c>
      <c r="G200" s="107"/>
      <c r="H200" s="276"/>
      <c r="I200" s="182"/>
      <c r="J200" s="149"/>
      <c r="K200" s="131" t="str">
        <f>IF(J200&lt;&gt;"",MAX(K$1:K204)+1,"")</f>
        <v/>
      </c>
      <c r="L200" s="183" t="s">
        <v>413</v>
      </c>
      <c r="M200" s="132"/>
      <c r="N200" s="267"/>
      <c r="O200" s="440"/>
      <c r="P200" s="325" t="str">
        <f t="shared" si="302"/>
        <v/>
      </c>
      <c r="Q200" s="183" t="s">
        <v>366</v>
      </c>
      <c r="R200" s="184"/>
      <c r="S200" s="184"/>
      <c r="U200" s="150"/>
      <c r="V200" s="150"/>
      <c r="W200" s="150"/>
      <c r="X200" s="150"/>
      <c r="Y200" s="150"/>
      <c r="Z200" s="150"/>
      <c r="AA200" s="150"/>
      <c r="AB200" s="150"/>
      <c r="AC200" s="152"/>
      <c r="AD200" s="152"/>
      <c r="AE200" s="142" t="str">
        <f t="shared" si="282"/>
        <v/>
      </c>
      <c r="AF200" s="142"/>
      <c r="AG200" s="142" t="str">
        <f t="shared" si="283"/>
        <v/>
      </c>
      <c r="AH200" s="142"/>
      <c r="AI200" s="142" t="str">
        <f t="shared" si="284"/>
        <v/>
      </c>
      <c r="AJ200" s="143"/>
      <c r="AK200" s="155"/>
      <c r="AL200" s="153"/>
      <c r="AM200" s="142" t="str">
        <f t="shared" si="285"/>
        <v/>
      </c>
      <c r="AN200" s="142"/>
      <c r="AO200" s="142" t="str">
        <f t="shared" si="286"/>
        <v/>
      </c>
      <c r="AP200" s="142"/>
      <c r="AQ200" s="142" t="str">
        <f t="shared" si="287"/>
        <v/>
      </c>
      <c r="AR200" s="143"/>
      <c r="AS200" s="155"/>
      <c r="AT200" s="153"/>
      <c r="AU200" s="142" t="str">
        <f t="shared" si="293"/>
        <v/>
      </c>
      <c r="AV200" s="142"/>
      <c r="AW200" s="142" t="str">
        <f t="shared" si="294"/>
        <v/>
      </c>
      <c r="AX200" s="142"/>
      <c r="AY200" s="142" t="str">
        <f t="shared" si="295"/>
        <v/>
      </c>
      <c r="AZ200" s="143"/>
      <c r="BA200" s="155"/>
      <c r="BB200" s="153"/>
      <c r="BC200" s="153"/>
      <c r="BD200" s="153"/>
      <c r="BE200" s="153"/>
      <c r="BF200" s="153"/>
      <c r="BG200" s="153"/>
      <c r="BH200" s="154"/>
      <c r="BI200" s="155"/>
      <c r="BJ200" s="150"/>
      <c r="BK200" s="153"/>
      <c r="BL200" s="153"/>
      <c r="BM200" s="153"/>
      <c r="BN200" s="153"/>
      <c r="BO200" s="153"/>
      <c r="BP200" s="154"/>
      <c r="BQ200" s="155"/>
      <c r="BR200" s="150"/>
      <c r="BS200" s="153" t="str">
        <f t="shared" si="272"/>
        <v/>
      </c>
      <c r="BT200" s="153"/>
      <c r="BU200" s="153" t="str">
        <f t="shared" si="273"/>
        <v/>
      </c>
      <c r="BV200" s="153"/>
      <c r="BW200" s="153" t="str">
        <f t="shared" si="274"/>
        <v/>
      </c>
      <c r="BX200" s="154"/>
      <c r="BY200" s="155"/>
      <c r="BZ200" s="156"/>
      <c r="CA200" s="153" t="str">
        <f t="shared" si="275"/>
        <v/>
      </c>
      <c r="CB200" s="153"/>
      <c r="CC200" s="153" t="str">
        <f t="shared" si="276"/>
        <v/>
      </c>
      <c r="CD200" s="153"/>
      <c r="CE200" s="153" t="str">
        <f t="shared" si="277"/>
        <v/>
      </c>
      <c r="CF200" s="154"/>
      <c r="CI200" s="153" t="str">
        <f t="shared" si="278"/>
        <v/>
      </c>
      <c r="CJ200" s="153"/>
      <c r="CK200" s="153" t="str">
        <f t="shared" si="279"/>
        <v/>
      </c>
      <c r="CL200" s="153"/>
      <c r="CM200" s="153" t="str">
        <f t="shared" si="280"/>
        <v/>
      </c>
      <c r="CN200" s="154"/>
      <c r="EF200" s="146" t="s">
        <v>63</v>
      </c>
      <c r="EG200" s="146" t="str">
        <f t="shared" si="281"/>
        <v xml:space="preserve">Indiquer le n° de la chambre concernée pour chaque commentaire.
</v>
      </c>
    </row>
    <row r="201" spans="1:137" s="136" customFormat="1" ht="36.75" customHeight="1" x14ac:dyDescent="0.25">
      <c r="A201" s="136">
        <v>31</v>
      </c>
      <c r="B201" s="109" t="s">
        <v>58</v>
      </c>
      <c r="C201" s="405" t="s">
        <v>364</v>
      </c>
      <c r="D201" s="183" t="s">
        <v>413</v>
      </c>
      <c r="E201" s="109"/>
      <c r="F201" s="109">
        <f>VLOOKUP(H201,Feuil1!A$1:B$5,2,0)</f>
        <v>0.25</v>
      </c>
      <c r="G201" s="109">
        <f>IF(H201="Information et Communication",1,IF(H201="Savoir-faire Savoir-être",2,IF(H201="Confort et hygiène",3,IF(H201="Qualité de la prestation",5,IF(H201="Développement Durable",4)))))</f>
        <v>3</v>
      </c>
      <c r="H201" s="274" t="s">
        <v>174</v>
      </c>
      <c r="I201" s="180" t="s">
        <v>367</v>
      </c>
      <c r="J201" s="138">
        <v>46</v>
      </c>
      <c r="K201" s="138">
        <f>IF(J201&lt;&gt;"",MAX(K$1:K200)+1,"")</f>
        <v>167</v>
      </c>
      <c r="L201" s="462" t="s">
        <v>414</v>
      </c>
      <c r="M201" s="463">
        <v>3</v>
      </c>
      <c r="N201" s="372" t="s">
        <v>75</v>
      </c>
      <c r="O201" s="464"/>
      <c r="P201" s="465" t="str">
        <f t="shared" si="302"/>
        <v/>
      </c>
      <c r="Q201" s="462" t="s">
        <v>415</v>
      </c>
      <c r="R201" s="462" t="s">
        <v>72</v>
      </c>
      <c r="S201" s="139"/>
      <c r="U201" s="140">
        <f>M201</f>
        <v>3</v>
      </c>
      <c r="V201" s="140">
        <f>IF(N201="Très Satisfaisant",1,IF(N201="Satisfaisant",0.75,IF(N201="Insatisfaisant",0.25,IF(N201="Très Insatisfaisant",0,IF(N201="Non Mesuré","",0)))))</f>
        <v>1</v>
      </c>
      <c r="W201" s="140">
        <f>IF(N201&lt;&gt;"Non Mesuré",U201*V201,"")</f>
        <v>3</v>
      </c>
      <c r="X201" s="140"/>
      <c r="Y201" s="140">
        <f>IF(N201="Non Mesuré",U201,0)</f>
        <v>0</v>
      </c>
      <c r="Z201" s="140"/>
      <c r="AA201" s="140">
        <f>U201-Y201</f>
        <v>3</v>
      </c>
      <c r="AB201" s="115"/>
      <c r="AC201" s="181"/>
      <c r="AD201" s="181"/>
      <c r="AE201" s="142" t="str">
        <f t="shared" si="282"/>
        <v/>
      </c>
      <c r="AF201" s="142"/>
      <c r="AG201" s="142" t="str">
        <f t="shared" si="283"/>
        <v/>
      </c>
      <c r="AH201" s="142"/>
      <c r="AI201" s="142" t="str">
        <f t="shared" si="284"/>
        <v/>
      </c>
      <c r="AJ201" s="143"/>
      <c r="AK201" s="144"/>
      <c r="AL201" s="142"/>
      <c r="AM201" s="142" t="str">
        <f t="shared" si="285"/>
        <v/>
      </c>
      <c r="AN201" s="142"/>
      <c r="AO201" s="142" t="str">
        <f t="shared" si="286"/>
        <v/>
      </c>
      <c r="AP201" s="142"/>
      <c r="AQ201" s="142" t="str">
        <f t="shared" si="287"/>
        <v/>
      </c>
      <c r="AR201" s="143"/>
      <c r="AS201" s="144"/>
      <c r="AT201" s="142"/>
      <c r="AU201" s="142">
        <f t="shared" si="293"/>
        <v>3</v>
      </c>
      <c r="AV201" s="142"/>
      <c r="AW201" s="142">
        <f t="shared" si="294"/>
        <v>0</v>
      </c>
      <c r="AX201" s="142"/>
      <c r="AY201" s="142">
        <f t="shared" si="295"/>
        <v>3</v>
      </c>
      <c r="AZ201" s="143"/>
      <c r="BA201" s="144"/>
      <c r="BB201" s="142"/>
      <c r="BC201" s="142" t="str">
        <f>IF(G201=4,W201,"")</f>
        <v/>
      </c>
      <c r="BD201" s="142"/>
      <c r="BE201" s="142" t="str">
        <f>IF(G201=4,Y201,"")</f>
        <v/>
      </c>
      <c r="BF201" s="142"/>
      <c r="BG201" s="142" t="str">
        <f>IF(G201=4,AA201,"")</f>
        <v/>
      </c>
      <c r="BH201" s="143"/>
      <c r="BI201" s="144"/>
      <c r="BJ201" s="140"/>
      <c r="BK201" s="142" t="str">
        <f>IF(G201=5,W201,"")</f>
        <v/>
      </c>
      <c r="BL201" s="142"/>
      <c r="BM201" s="142" t="str">
        <f>IF(G201=5,Y201,"")</f>
        <v/>
      </c>
      <c r="BN201" s="142"/>
      <c r="BO201" s="142" t="str">
        <f>IF(G201=5,AA201,"")</f>
        <v/>
      </c>
      <c r="BP201" s="143"/>
      <c r="BQ201" s="144"/>
      <c r="BR201" s="140"/>
      <c r="BS201" s="142">
        <f t="shared" si="272"/>
        <v>3</v>
      </c>
      <c r="BT201" s="142"/>
      <c r="BU201" s="142">
        <f t="shared" si="273"/>
        <v>0</v>
      </c>
      <c r="BV201" s="142"/>
      <c r="BW201" s="142">
        <f t="shared" si="274"/>
        <v>3</v>
      </c>
      <c r="BX201" s="143"/>
      <c r="BY201" s="144"/>
      <c r="BZ201" s="145"/>
      <c r="CA201" s="142" t="str">
        <f t="shared" si="275"/>
        <v/>
      </c>
      <c r="CB201" s="142"/>
      <c r="CC201" s="142" t="str">
        <f t="shared" si="276"/>
        <v/>
      </c>
      <c r="CD201" s="142"/>
      <c r="CE201" s="142" t="str">
        <f t="shared" si="277"/>
        <v/>
      </c>
      <c r="CF201" s="143"/>
      <c r="CI201" s="142" t="str">
        <f t="shared" si="278"/>
        <v/>
      </c>
      <c r="CJ201" s="142"/>
      <c r="CK201" s="142" t="str">
        <f t="shared" si="279"/>
        <v/>
      </c>
      <c r="CL201" s="142"/>
      <c r="CM201" s="142" t="str">
        <f t="shared" si="280"/>
        <v/>
      </c>
      <c r="CN201" s="143"/>
      <c r="EF201" s="146" t="s">
        <v>63</v>
      </c>
      <c r="EG201" s="146" t="str">
        <f t="shared" si="281"/>
        <v>Prendre en compte : penderie, bureau, tables de chevet, tables, assises, éléments de décoration… 
Constat visuel
NR</v>
      </c>
    </row>
    <row r="202" spans="1:137" s="136" customFormat="1" ht="36.75" customHeight="1" x14ac:dyDescent="0.25">
      <c r="A202" s="136">
        <v>32</v>
      </c>
      <c r="B202" s="109" t="s">
        <v>68</v>
      </c>
      <c r="C202" s="405" t="s">
        <v>364</v>
      </c>
      <c r="D202" s="183" t="s">
        <v>413</v>
      </c>
      <c r="E202" s="109"/>
      <c r="F202" s="109">
        <f>VLOOKUP(H202,Feuil1!A$1:B$5,2,0)</f>
        <v>0.25</v>
      </c>
      <c r="G202" s="109">
        <f>IF(H202="Information et Communication",1,IF(H202="Savoir-faire Savoir-être",2,IF(H202="Confort et hygiène",3,IF(H202="Qualité de la prestation",5,IF(H202="Développement Durable",4)))))</f>
        <v>3</v>
      </c>
      <c r="H202" s="274" t="s">
        <v>174</v>
      </c>
      <c r="I202" s="180" t="s">
        <v>367</v>
      </c>
      <c r="J202" s="138">
        <v>46</v>
      </c>
      <c r="K202" s="138">
        <f>IF(J202&lt;&gt;"",MAX(K$1:K201)+1,"")</f>
        <v>168</v>
      </c>
      <c r="L202" s="446" t="s">
        <v>416</v>
      </c>
      <c r="M202" s="466">
        <v>3</v>
      </c>
      <c r="N202" s="467" t="s">
        <v>75</v>
      </c>
      <c r="O202" s="468"/>
      <c r="P202" s="469" t="str">
        <f t="shared" si="302"/>
        <v/>
      </c>
      <c r="Q202" s="446" t="s">
        <v>417</v>
      </c>
      <c r="R202" s="446" t="s">
        <v>72</v>
      </c>
      <c r="S202" s="139"/>
      <c r="U202" s="140">
        <f>M202</f>
        <v>3</v>
      </c>
      <c r="V202" s="140">
        <f>IF(N202="Très Satisfaisant",1,IF(N202="Satisfaisant",0.75,IF(N202="Insatisfaisant",0.25,IF(N202="Très Insatisfaisant",0,IF(N202="Non Mesuré","",0)))))</f>
        <v>1</v>
      </c>
      <c r="W202" s="140">
        <f>IF(N202&lt;&gt;"Non Mesuré",U202*V202,"")</f>
        <v>3</v>
      </c>
      <c r="X202" s="140"/>
      <c r="Y202" s="140">
        <f>IF(N202="Non Mesuré",U202,0)</f>
        <v>0</v>
      </c>
      <c r="Z202" s="140"/>
      <c r="AA202" s="140">
        <f>U202-Y202</f>
        <v>3</v>
      </c>
      <c r="AB202" s="140"/>
      <c r="AC202" s="141"/>
      <c r="AD202" s="141"/>
      <c r="AE202" s="142" t="str">
        <f t="shared" si="282"/>
        <v/>
      </c>
      <c r="AF202" s="142"/>
      <c r="AG202" s="142" t="str">
        <f t="shared" si="283"/>
        <v/>
      </c>
      <c r="AH202" s="142"/>
      <c r="AI202" s="142" t="str">
        <f t="shared" si="284"/>
        <v/>
      </c>
      <c r="AJ202" s="143"/>
      <c r="AK202" s="144"/>
      <c r="AL202" s="142"/>
      <c r="AM202" s="142" t="str">
        <f t="shared" si="285"/>
        <v/>
      </c>
      <c r="AN202" s="142"/>
      <c r="AO202" s="142" t="str">
        <f t="shared" si="286"/>
        <v/>
      </c>
      <c r="AP202" s="142"/>
      <c r="AQ202" s="142" t="str">
        <f t="shared" si="287"/>
        <v/>
      </c>
      <c r="AR202" s="143"/>
      <c r="AS202" s="144"/>
      <c r="AT202" s="142"/>
      <c r="AU202" s="142">
        <f t="shared" si="293"/>
        <v>3</v>
      </c>
      <c r="AV202" s="142"/>
      <c r="AW202" s="142">
        <f t="shared" si="294"/>
        <v>0</v>
      </c>
      <c r="AX202" s="142"/>
      <c r="AY202" s="142">
        <f t="shared" si="295"/>
        <v>3</v>
      </c>
      <c r="AZ202" s="143"/>
      <c r="BA202" s="144"/>
      <c r="BB202" s="142"/>
      <c r="BC202" s="142" t="str">
        <f>IF(G202=4,W202,"")</f>
        <v/>
      </c>
      <c r="BD202" s="142"/>
      <c r="BE202" s="142" t="str">
        <f>IF(G202=4,Y202,"")</f>
        <v/>
      </c>
      <c r="BF202" s="142"/>
      <c r="BG202" s="142" t="str">
        <f>IF(G202=4,AA202,"")</f>
        <v/>
      </c>
      <c r="BH202" s="143"/>
      <c r="BI202" s="144"/>
      <c r="BJ202" s="140"/>
      <c r="BK202" s="142" t="str">
        <f>IF(G202=5,W202,"")</f>
        <v/>
      </c>
      <c r="BL202" s="142"/>
      <c r="BM202" s="142" t="str">
        <f>IF(G202=5,Y202,"")</f>
        <v/>
      </c>
      <c r="BN202" s="142"/>
      <c r="BO202" s="142" t="str">
        <f>IF(G202=5,AA202,"")</f>
        <v/>
      </c>
      <c r="BP202" s="143"/>
      <c r="BQ202" s="144"/>
      <c r="BR202" s="140"/>
      <c r="BS202" s="142" t="str">
        <f t="shared" si="272"/>
        <v/>
      </c>
      <c r="BT202" s="142"/>
      <c r="BU202" s="142" t="str">
        <f t="shared" si="273"/>
        <v/>
      </c>
      <c r="BV202" s="142"/>
      <c r="BW202" s="142" t="str">
        <f t="shared" si="274"/>
        <v/>
      </c>
      <c r="BX202" s="143"/>
      <c r="BY202" s="144"/>
      <c r="BZ202" s="145"/>
      <c r="CA202" s="142">
        <f t="shared" si="275"/>
        <v>3</v>
      </c>
      <c r="CB202" s="142"/>
      <c r="CC202" s="142">
        <f t="shared" si="276"/>
        <v>0</v>
      </c>
      <c r="CD202" s="142"/>
      <c r="CE202" s="142">
        <f t="shared" si="277"/>
        <v>3</v>
      </c>
      <c r="CF202" s="143"/>
      <c r="CI202" s="142" t="str">
        <f t="shared" si="278"/>
        <v/>
      </c>
      <c r="CJ202" s="142"/>
      <c r="CK202" s="142" t="str">
        <f t="shared" si="279"/>
        <v/>
      </c>
      <c r="CL202" s="142"/>
      <c r="CM202" s="142" t="str">
        <f t="shared" si="280"/>
        <v/>
      </c>
      <c r="CN202" s="143"/>
      <c r="EF202" s="146" t="s">
        <v>63</v>
      </c>
      <c r="EG202" s="146" t="str">
        <f t="shared" si="281"/>
        <v>Prendre en compte : penderie, bureau, tables de chevet, tables, assises,  éléments de décoration… 
Constat visuel
R</v>
      </c>
    </row>
    <row r="203" spans="1:137" s="136" customFormat="1" ht="48.75" customHeight="1" x14ac:dyDescent="0.25">
      <c r="A203" s="136">
        <v>33</v>
      </c>
      <c r="B203" s="109" t="s">
        <v>58</v>
      </c>
      <c r="C203" s="405" t="s">
        <v>364</v>
      </c>
      <c r="D203" s="183" t="s">
        <v>413</v>
      </c>
      <c r="E203" s="109"/>
      <c r="F203" s="109">
        <f>VLOOKUP(H203,Feuil1!A$1:B$5,2,0)</f>
        <v>0.25</v>
      </c>
      <c r="G203" s="109">
        <f>IF(H203="Information et Communication",1,IF(H203="Savoir-faire Savoir-être",2,IF(H203="Confort et hygiène",3,IF(H203="Qualité de la prestation",5,IF(H203="Développement Durable",4)))))</f>
        <v>3</v>
      </c>
      <c r="H203" s="274" t="s">
        <v>174</v>
      </c>
      <c r="I203" s="185" t="s">
        <v>381</v>
      </c>
      <c r="J203" s="138">
        <v>52</v>
      </c>
      <c r="K203" s="138">
        <f>IF(J203&lt;&gt;"",MAX(K$1:K202)+1,"")</f>
        <v>169</v>
      </c>
      <c r="L203" s="374" t="s">
        <v>418</v>
      </c>
      <c r="M203" s="375">
        <v>3</v>
      </c>
      <c r="N203" s="373" t="s">
        <v>0</v>
      </c>
      <c r="O203" s="441"/>
      <c r="P203" s="376" t="str">
        <f t="shared" si="302"/>
        <v/>
      </c>
      <c r="Q203" s="374" t="s">
        <v>419</v>
      </c>
      <c r="R203" s="374" t="s">
        <v>72</v>
      </c>
      <c r="S203" s="139"/>
      <c r="U203" s="140">
        <f>M203</f>
        <v>3</v>
      </c>
      <c r="V203" s="140">
        <f>IF(N203="OUI",1,IF(N203="NON",0,IF(N203="Non Mesuré","",0)))</f>
        <v>1</v>
      </c>
      <c r="W203" s="140">
        <f>IF(N203&lt;&gt;"Non Mesuré",U203*V203,"")</f>
        <v>3</v>
      </c>
      <c r="X203" s="140"/>
      <c r="Y203" s="140">
        <f>IF(N203="Non Mesuré",U203,0)</f>
        <v>0</v>
      </c>
      <c r="Z203" s="140"/>
      <c r="AA203" s="140">
        <f>U203-Y203</f>
        <v>3</v>
      </c>
      <c r="AB203" s="140"/>
      <c r="AC203" s="141"/>
      <c r="AD203" s="141"/>
      <c r="AE203" s="142" t="str">
        <f t="shared" si="282"/>
        <v/>
      </c>
      <c r="AF203" s="142"/>
      <c r="AG203" s="142" t="str">
        <f t="shared" si="283"/>
        <v/>
      </c>
      <c r="AH203" s="142"/>
      <c r="AI203" s="142" t="str">
        <f t="shared" si="284"/>
        <v/>
      </c>
      <c r="AJ203" s="143"/>
      <c r="AK203" s="144"/>
      <c r="AL203" s="142"/>
      <c r="AM203" s="142" t="str">
        <f t="shared" si="285"/>
        <v/>
      </c>
      <c r="AN203" s="142"/>
      <c r="AO203" s="142" t="str">
        <f t="shared" si="286"/>
        <v/>
      </c>
      <c r="AP203" s="142"/>
      <c r="AQ203" s="142" t="str">
        <f t="shared" si="287"/>
        <v/>
      </c>
      <c r="AR203" s="143"/>
      <c r="AS203" s="144"/>
      <c r="AT203" s="142"/>
      <c r="AU203" s="142">
        <f t="shared" si="293"/>
        <v>3</v>
      </c>
      <c r="AV203" s="142"/>
      <c r="AW203" s="142">
        <f t="shared" si="294"/>
        <v>0</v>
      </c>
      <c r="AX203" s="142"/>
      <c r="AY203" s="142">
        <f t="shared" si="295"/>
        <v>3</v>
      </c>
      <c r="AZ203" s="143"/>
      <c r="BA203" s="144"/>
      <c r="BB203" s="142"/>
      <c r="BC203" s="142" t="str">
        <f>IF(G203=4,W203,"")</f>
        <v/>
      </c>
      <c r="BD203" s="142"/>
      <c r="BE203" s="142" t="str">
        <f>IF(G203=4,Y203,"")</f>
        <v/>
      </c>
      <c r="BF203" s="142"/>
      <c r="BG203" s="142" t="str">
        <f>IF(G203=4,AA203,"")</f>
        <v/>
      </c>
      <c r="BH203" s="143"/>
      <c r="BI203" s="144"/>
      <c r="BJ203" s="140"/>
      <c r="BK203" s="142" t="str">
        <f>IF(G203=5,W203,"")</f>
        <v/>
      </c>
      <c r="BL203" s="142"/>
      <c r="BM203" s="142" t="str">
        <f>IF(G203=5,Y203,"")</f>
        <v/>
      </c>
      <c r="BN203" s="142"/>
      <c r="BO203" s="142" t="str">
        <f>IF(G203=5,AA203,"")</f>
        <v/>
      </c>
      <c r="BP203" s="143"/>
      <c r="BQ203" s="144"/>
      <c r="BR203" s="140"/>
      <c r="BS203" s="142" t="str">
        <f t="shared" si="272"/>
        <v/>
      </c>
      <c r="BT203" s="142"/>
      <c r="BU203" s="142" t="str">
        <f t="shared" si="273"/>
        <v/>
      </c>
      <c r="BV203" s="142"/>
      <c r="BW203" s="142" t="str">
        <f t="shared" si="274"/>
        <v/>
      </c>
      <c r="BX203" s="143"/>
      <c r="BY203" s="144"/>
      <c r="BZ203" s="145"/>
      <c r="CA203" s="142" t="str">
        <f t="shared" si="275"/>
        <v/>
      </c>
      <c r="CB203" s="142"/>
      <c r="CC203" s="142" t="str">
        <f t="shared" si="276"/>
        <v/>
      </c>
      <c r="CD203" s="142"/>
      <c r="CE203" s="142" t="str">
        <f t="shared" si="277"/>
        <v/>
      </c>
      <c r="CF203" s="143"/>
      <c r="CI203" s="142">
        <f t="shared" si="278"/>
        <v>3</v>
      </c>
      <c r="CJ203" s="142"/>
      <c r="CK203" s="142">
        <f t="shared" si="279"/>
        <v>0</v>
      </c>
      <c r="CL203" s="142"/>
      <c r="CM203" s="142">
        <f t="shared" si="280"/>
        <v>3</v>
      </c>
      <c r="CN203" s="143"/>
      <c r="EF203" s="146" t="s">
        <v>63</v>
      </c>
      <c r="EG203" s="146" t="str">
        <f t="shared" si="281"/>
        <v>Vérification que le bureau et le porte bagage sont adaptés à la clientèle de l'établissement, etc. L'auditeur vérifie l'ouverture du porte-bagage, la manipulation de la porte coulissante.
Constat visuel
NR</v>
      </c>
    </row>
    <row r="204" spans="1:137" s="136" customFormat="1" ht="33" customHeight="1" x14ac:dyDescent="0.2">
      <c r="B204" s="109"/>
      <c r="C204" s="405" t="s">
        <v>364</v>
      </c>
      <c r="D204" s="109"/>
      <c r="E204" s="109"/>
      <c r="F204" s="109" t="e">
        <f>VLOOKUP(H204,Feuil1!A$1:B$5,2,0)</f>
        <v>#N/A</v>
      </c>
      <c r="G204" s="109"/>
      <c r="H204" s="274"/>
      <c r="I204" s="185"/>
      <c r="J204" s="138"/>
      <c r="K204" s="428" t="str">
        <f>IF(J204&lt;&gt;"",MAX(K$1:K199)+1,"")</f>
        <v/>
      </c>
      <c r="L204" s="429" t="s">
        <v>364</v>
      </c>
      <c r="M204" s="430" t="s">
        <v>31</v>
      </c>
      <c r="N204" s="431" t="s">
        <v>32</v>
      </c>
      <c r="O204" s="434" t="s">
        <v>33</v>
      </c>
      <c r="P204" s="432" t="str">
        <f>IF(ISERROR(SEARCH("Pas de NM possible",Q204)),"","oui")</f>
        <v/>
      </c>
      <c r="Q204" s="428" t="s">
        <v>34</v>
      </c>
      <c r="R204" s="428" t="s">
        <v>809</v>
      </c>
      <c r="S204" s="139"/>
      <c r="U204" s="140"/>
      <c r="V204" s="140"/>
      <c r="W204" s="140"/>
      <c r="X204" s="140"/>
      <c r="Y204" s="140"/>
      <c r="Z204" s="140"/>
      <c r="AA204" s="140"/>
      <c r="AB204" s="140"/>
      <c r="AC204" s="141"/>
      <c r="AD204" s="141"/>
      <c r="AE204" s="142" t="str">
        <f t="shared" si="282"/>
        <v/>
      </c>
      <c r="AF204" s="142"/>
      <c r="AG204" s="142" t="str">
        <f t="shared" si="283"/>
        <v/>
      </c>
      <c r="AH204" s="142"/>
      <c r="AI204" s="142" t="str">
        <f t="shared" si="284"/>
        <v/>
      </c>
      <c r="AJ204" s="143"/>
      <c r="AK204" s="144"/>
      <c r="AL204" s="142"/>
      <c r="AM204" s="142" t="str">
        <f t="shared" si="285"/>
        <v/>
      </c>
      <c r="AN204" s="142"/>
      <c r="AO204" s="142" t="str">
        <f t="shared" si="286"/>
        <v/>
      </c>
      <c r="AP204" s="142"/>
      <c r="AQ204" s="142" t="str">
        <f t="shared" si="287"/>
        <v/>
      </c>
      <c r="AR204" s="143"/>
      <c r="AS204" s="144"/>
      <c r="AT204" s="142"/>
      <c r="AU204" s="142" t="str">
        <f t="shared" si="293"/>
        <v/>
      </c>
      <c r="AV204" s="142"/>
      <c r="AW204" s="142" t="str">
        <f t="shared" si="294"/>
        <v/>
      </c>
      <c r="AX204" s="142"/>
      <c r="AY204" s="142" t="str">
        <f t="shared" si="295"/>
        <v/>
      </c>
      <c r="AZ204" s="143"/>
      <c r="BA204" s="144"/>
      <c r="BB204" s="142"/>
      <c r="BC204" s="142"/>
      <c r="BD204" s="142"/>
      <c r="BE204" s="142"/>
      <c r="BF204" s="142"/>
      <c r="BG204" s="142"/>
      <c r="BH204" s="143"/>
      <c r="BI204" s="144"/>
      <c r="BJ204" s="140"/>
      <c r="BK204" s="142"/>
      <c r="BL204" s="142"/>
      <c r="BM204" s="142"/>
      <c r="BN204" s="142"/>
      <c r="BO204" s="142"/>
      <c r="BP204" s="143"/>
      <c r="BQ204" s="144"/>
      <c r="BR204" s="140"/>
      <c r="BS204" s="142"/>
      <c r="BT204" s="142"/>
      <c r="BU204" s="142"/>
      <c r="BV204" s="142"/>
      <c r="BW204" s="142"/>
      <c r="BX204" s="143"/>
      <c r="BY204" s="144"/>
      <c r="BZ204" s="145"/>
      <c r="CA204" s="142"/>
      <c r="CB204" s="142"/>
      <c r="CC204" s="142"/>
      <c r="CD204" s="142"/>
      <c r="CE204" s="142"/>
      <c r="CF204" s="143"/>
      <c r="CI204" s="142"/>
      <c r="CJ204" s="142"/>
      <c r="CK204" s="142"/>
      <c r="CL204" s="142"/>
      <c r="CM204" s="142"/>
      <c r="CN204" s="143"/>
      <c r="EF204" s="146" t="s">
        <v>63</v>
      </c>
      <c r="EG204" s="146" t="str">
        <f>CONCATENATE(Q204,EF204,R204,EF204,B204)</f>
        <v xml:space="preserve">Guide d'interprétation
Type de constat
</v>
      </c>
    </row>
    <row r="205" spans="1:137" s="157" customFormat="1" ht="30" customHeight="1" x14ac:dyDescent="0.25">
      <c r="B205" s="107"/>
      <c r="C205" s="405" t="s">
        <v>364</v>
      </c>
      <c r="D205" s="107"/>
      <c r="E205" s="107"/>
      <c r="F205" s="109" t="e">
        <f>VLOOKUP(H205,Feuil1!A$1:B$5,2,0)</f>
        <v>#N/A</v>
      </c>
      <c r="G205" s="107"/>
      <c r="H205" s="276"/>
      <c r="I205" s="182"/>
      <c r="J205" s="149"/>
      <c r="K205" s="131" t="str">
        <f>IF(J205&lt;&gt;"",MAX(K$1:K203)+1,"")</f>
        <v/>
      </c>
      <c r="L205" s="183" t="s">
        <v>420</v>
      </c>
      <c r="M205" s="132"/>
      <c r="N205" s="267"/>
      <c r="O205" s="440"/>
      <c r="P205" s="325" t="str">
        <f t="shared" si="302"/>
        <v/>
      </c>
      <c r="Q205" s="183" t="s">
        <v>366</v>
      </c>
      <c r="R205" s="184"/>
      <c r="S205" s="184"/>
      <c r="U205" s="150"/>
      <c r="V205" s="150"/>
      <c r="W205" s="150"/>
      <c r="X205" s="150"/>
      <c r="Y205" s="150"/>
      <c r="Z205" s="150"/>
      <c r="AA205" s="150"/>
      <c r="AB205" s="150"/>
      <c r="AC205" s="152"/>
      <c r="AD205" s="152"/>
      <c r="AE205" s="142" t="str">
        <f t="shared" si="282"/>
        <v/>
      </c>
      <c r="AF205" s="142"/>
      <c r="AG205" s="142" t="str">
        <f t="shared" si="283"/>
        <v/>
      </c>
      <c r="AH205" s="142"/>
      <c r="AI205" s="142" t="str">
        <f t="shared" si="284"/>
        <v/>
      </c>
      <c r="AJ205" s="143"/>
      <c r="AK205" s="155"/>
      <c r="AL205" s="153"/>
      <c r="AM205" s="142" t="str">
        <f t="shared" si="285"/>
        <v/>
      </c>
      <c r="AN205" s="142"/>
      <c r="AO205" s="142" t="str">
        <f t="shared" si="286"/>
        <v/>
      </c>
      <c r="AP205" s="142"/>
      <c r="AQ205" s="142" t="str">
        <f t="shared" si="287"/>
        <v/>
      </c>
      <c r="AR205" s="143"/>
      <c r="AS205" s="155"/>
      <c r="AT205" s="153"/>
      <c r="AU205" s="142" t="str">
        <f t="shared" si="293"/>
        <v/>
      </c>
      <c r="AV205" s="142"/>
      <c r="AW205" s="142" t="str">
        <f t="shared" si="294"/>
        <v/>
      </c>
      <c r="AX205" s="142"/>
      <c r="AY205" s="142" t="str">
        <f t="shared" si="295"/>
        <v/>
      </c>
      <c r="AZ205" s="143"/>
      <c r="BA205" s="155"/>
      <c r="BB205" s="153"/>
      <c r="BC205" s="153"/>
      <c r="BD205" s="153"/>
      <c r="BE205" s="153"/>
      <c r="BF205" s="153"/>
      <c r="BG205" s="153"/>
      <c r="BH205" s="154"/>
      <c r="BI205" s="155"/>
      <c r="BJ205" s="150"/>
      <c r="BK205" s="153"/>
      <c r="BL205" s="153"/>
      <c r="BM205" s="153"/>
      <c r="BN205" s="153"/>
      <c r="BO205" s="153"/>
      <c r="BP205" s="154"/>
      <c r="BQ205" s="155"/>
      <c r="BR205" s="150"/>
      <c r="BS205" s="153" t="str">
        <f t="shared" ref="BS205:BS231" si="303">IF(A205=31,W205,"")</f>
        <v/>
      </c>
      <c r="BT205" s="153"/>
      <c r="BU205" s="153" t="str">
        <f t="shared" ref="BU205:BU231" si="304">IF(A205=31,Y205,"")</f>
        <v/>
      </c>
      <c r="BV205" s="153"/>
      <c r="BW205" s="153" t="str">
        <f t="shared" ref="BW205:BW231" si="305">IF(A205=31,AA205,"")</f>
        <v/>
      </c>
      <c r="BX205" s="154"/>
      <c r="BY205" s="155"/>
      <c r="BZ205" s="156"/>
      <c r="CA205" s="153" t="str">
        <f t="shared" ref="CA205:CA231" si="306">IF(A205=32,W205,"")</f>
        <v/>
      </c>
      <c r="CB205" s="153"/>
      <c r="CC205" s="153" t="str">
        <f t="shared" ref="CC205:CC231" si="307">IF(A205=32,Y205,"")</f>
        <v/>
      </c>
      <c r="CD205" s="153"/>
      <c r="CE205" s="153" t="str">
        <f t="shared" ref="CE205:CE231" si="308">IF(A205=32,AA205,"")</f>
        <v/>
      </c>
      <c r="CF205" s="154"/>
      <c r="CI205" s="153" t="str">
        <f t="shared" ref="CI205:CI231" si="309">IF(A205=33,W205,"")</f>
        <v/>
      </c>
      <c r="CJ205" s="153"/>
      <c r="CK205" s="153" t="str">
        <f t="shared" ref="CK205:CK231" si="310">IF(A205=33,Y205,"")</f>
        <v/>
      </c>
      <c r="CL205" s="153"/>
      <c r="CM205" s="153" t="str">
        <f t="shared" ref="CM205:CM231" si="311">IF(A205=33,AA205,"")</f>
        <v/>
      </c>
      <c r="CN205" s="154"/>
      <c r="EF205" s="146" t="s">
        <v>63</v>
      </c>
      <c r="EG205" s="146" t="str">
        <f t="shared" si="281"/>
        <v xml:space="preserve">Indiquer le n° de la chambre concernée pour chaque commentaire.
</v>
      </c>
    </row>
    <row r="206" spans="1:137" s="136" customFormat="1" ht="28.5" customHeight="1" x14ac:dyDescent="0.25">
      <c r="A206" s="136">
        <v>33</v>
      </c>
      <c r="B206" s="109" t="s">
        <v>58</v>
      </c>
      <c r="C206" s="405" t="s">
        <v>364</v>
      </c>
      <c r="D206" s="183" t="s">
        <v>420</v>
      </c>
      <c r="E206" s="109"/>
      <c r="F206" s="109">
        <f>VLOOKUP(H206,Feuil1!A$1:B$5,2,0)</f>
        <v>0.25</v>
      </c>
      <c r="G206" s="109">
        <f t="shared" ref="G206:G214" si="312">IF(H206="Information et Communication",1,IF(H206="Savoir-faire Savoir-être",2,IF(H206="Confort et hygiène",3,IF(H206="Qualité de la prestation",5,IF(H206="Développement Durable",4)))))</f>
        <v>3</v>
      </c>
      <c r="H206" s="274" t="s">
        <v>174</v>
      </c>
      <c r="I206" s="185" t="s">
        <v>421</v>
      </c>
      <c r="J206" s="138">
        <v>53</v>
      </c>
      <c r="K206" s="138">
        <f>IF(J206&lt;&gt;"",MAX(K$1:K205)+1,"")</f>
        <v>170</v>
      </c>
      <c r="L206" s="329" t="s">
        <v>422</v>
      </c>
      <c r="M206" s="330">
        <v>1</v>
      </c>
      <c r="N206" s="331" t="s">
        <v>0</v>
      </c>
      <c r="O206" s="439"/>
      <c r="P206" s="332" t="str">
        <f t="shared" si="302"/>
        <v/>
      </c>
      <c r="Q206" s="329" t="s">
        <v>423</v>
      </c>
      <c r="R206" s="329" t="s">
        <v>72</v>
      </c>
      <c r="S206" s="139"/>
      <c r="U206" s="140">
        <f t="shared" ref="U206:U214" si="313">M206</f>
        <v>1</v>
      </c>
      <c r="V206" s="140">
        <f t="shared" ref="V206:V211" si="314">IF(N206="OUI",1,IF(N206="NON",0,IF(N206="Non Mesuré","",0)))</f>
        <v>1</v>
      </c>
      <c r="W206" s="140">
        <f t="shared" ref="W206:W214" si="315">IF(N206&lt;&gt;"Non Mesuré",U206*V206,"")</f>
        <v>1</v>
      </c>
      <c r="X206" s="140"/>
      <c r="Y206" s="140">
        <f t="shared" ref="Y206:Y214" si="316">IF(N206="Non Mesuré",U206,0)</f>
        <v>0</v>
      </c>
      <c r="Z206" s="140"/>
      <c r="AA206" s="140">
        <f t="shared" ref="AA206:AA214" si="317">U206-Y206</f>
        <v>1</v>
      </c>
      <c r="AB206" s="115"/>
      <c r="AC206" s="181"/>
      <c r="AD206" s="181"/>
      <c r="AE206" s="142" t="str">
        <f t="shared" si="282"/>
        <v/>
      </c>
      <c r="AF206" s="142"/>
      <c r="AG206" s="142" t="str">
        <f t="shared" si="283"/>
        <v/>
      </c>
      <c r="AH206" s="142"/>
      <c r="AI206" s="142" t="str">
        <f t="shared" si="284"/>
        <v/>
      </c>
      <c r="AJ206" s="143"/>
      <c r="AK206" s="144"/>
      <c r="AL206" s="142"/>
      <c r="AM206" s="142" t="str">
        <f t="shared" si="285"/>
        <v/>
      </c>
      <c r="AN206" s="142"/>
      <c r="AO206" s="142" t="str">
        <f t="shared" si="286"/>
        <v/>
      </c>
      <c r="AP206" s="142"/>
      <c r="AQ206" s="142" t="str">
        <f t="shared" si="287"/>
        <v/>
      </c>
      <c r="AR206" s="143"/>
      <c r="AS206" s="144"/>
      <c r="AT206" s="142"/>
      <c r="AU206" s="142">
        <f t="shared" si="293"/>
        <v>1</v>
      </c>
      <c r="AV206" s="142"/>
      <c r="AW206" s="142">
        <f t="shared" si="294"/>
        <v>0</v>
      </c>
      <c r="AX206" s="142"/>
      <c r="AY206" s="142">
        <f t="shared" si="295"/>
        <v>1</v>
      </c>
      <c r="AZ206" s="143"/>
      <c r="BA206" s="144"/>
      <c r="BB206" s="142"/>
      <c r="BC206" s="142" t="str">
        <f t="shared" ref="BC206:BC214" si="318">IF(G206=4,W206,"")</f>
        <v/>
      </c>
      <c r="BD206" s="142"/>
      <c r="BE206" s="142" t="str">
        <f t="shared" ref="BE206:BE214" si="319">IF(G206=4,Y206,"")</f>
        <v/>
      </c>
      <c r="BF206" s="142"/>
      <c r="BG206" s="142" t="str">
        <f t="shared" ref="BG206:BG214" si="320">IF(G206=4,AA206,"")</f>
        <v/>
      </c>
      <c r="BH206" s="143"/>
      <c r="BI206" s="144"/>
      <c r="BJ206" s="140"/>
      <c r="BK206" s="142" t="str">
        <f t="shared" ref="BK206:BK214" si="321">IF(G206=5,W206,"")</f>
        <v/>
      </c>
      <c r="BL206" s="142"/>
      <c r="BM206" s="142" t="str">
        <f t="shared" ref="BM206:BM214" si="322">IF(G206=5,Y206,"")</f>
        <v/>
      </c>
      <c r="BN206" s="142"/>
      <c r="BO206" s="142" t="str">
        <f t="shared" ref="BO206:BO214" si="323">IF(G206=5,AA206,"")</f>
        <v/>
      </c>
      <c r="BP206" s="143"/>
      <c r="BQ206" s="144"/>
      <c r="BR206" s="140"/>
      <c r="BS206" s="142" t="str">
        <f t="shared" si="303"/>
        <v/>
      </c>
      <c r="BT206" s="142"/>
      <c r="BU206" s="142" t="str">
        <f t="shared" si="304"/>
        <v/>
      </c>
      <c r="BV206" s="142"/>
      <c r="BW206" s="142" t="str">
        <f t="shared" si="305"/>
        <v/>
      </c>
      <c r="BX206" s="143"/>
      <c r="BY206" s="144"/>
      <c r="BZ206" s="145"/>
      <c r="CA206" s="142" t="str">
        <f t="shared" si="306"/>
        <v/>
      </c>
      <c r="CB206" s="142"/>
      <c r="CC206" s="142" t="str">
        <f t="shared" si="307"/>
        <v/>
      </c>
      <c r="CD206" s="142"/>
      <c r="CE206" s="142" t="str">
        <f t="shared" si="308"/>
        <v/>
      </c>
      <c r="CF206" s="143"/>
      <c r="CI206" s="142">
        <f t="shared" si="309"/>
        <v>1</v>
      </c>
      <c r="CJ206" s="142"/>
      <c r="CK206" s="142">
        <f t="shared" si="310"/>
        <v>0</v>
      </c>
      <c r="CL206" s="142"/>
      <c r="CM206" s="142">
        <f t="shared" si="311"/>
        <v>1</v>
      </c>
      <c r="CN206" s="143"/>
      <c r="EF206" s="146" t="s">
        <v>63</v>
      </c>
      <c r="EG206" s="146" t="str">
        <f t="shared" si="281"/>
        <v>Présence d'un thermostat
Constat visuel
NR</v>
      </c>
    </row>
    <row r="207" spans="1:137" s="136" customFormat="1" ht="27" customHeight="1" x14ac:dyDescent="0.25">
      <c r="A207" s="136">
        <v>33</v>
      </c>
      <c r="B207" s="109" t="s">
        <v>58</v>
      </c>
      <c r="C207" s="405" t="s">
        <v>364</v>
      </c>
      <c r="D207" s="183" t="s">
        <v>420</v>
      </c>
      <c r="E207" s="109"/>
      <c r="F207" s="109">
        <f>VLOOKUP(H207,Feuil1!A$1:B$5,2,0)</f>
        <v>0.25</v>
      </c>
      <c r="G207" s="109">
        <f t="shared" si="312"/>
        <v>3</v>
      </c>
      <c r="H207" s="274" t="s">
        <v>174</v>
      </c>
      <c r="I207" s="185" t="s">
        <v>421</v>
      </c>
      <c r="J207" s="138">
        <v>53</v>
      </c>
      <c r="K207" s="138">
        <f>IF(J207&lt;&gt;"",MAX(K$1:K206)+1,"")</f>
        <v>171</v>
      </c>
      <c r="L207" s="281" t="s">
        <v>424</v>
      </c>
      <c r="M207" s="290">
        <v>1</v>
      </c>
      <c r="N207" s="283" t="s">
        <v>0</v>
      </c>
      <c r="O207" s="351"/>
      <c r="P207" s="333" t="str">
        <f t="shared" si="302"/>
        <v/>
      </c>
      <c r="Q207" s="281" t="s">
        <v>425</v>
      </c>
      <c r="R207" s="344" t="s">
        <v>72</v>
      </c>
      <c r="S207" s="139"/>
      <c r="U207" s="140">
        <f t="shared" si="313"/>
        <v>1</v>
      </c>
      <c r="V207" s="140">
        <f t="shared" si="314"/>
        <v>1</v>
      </c>
      <c r="W207" s="140">
        <f t="shared" si="315"/>
        <v>1</v>
      </c>
      <c r="X207" s="140"/>
      <c r="Y207" s="140">
        <f t="shared" si="316"/>
        <v>0</v>
      </c>
      <c r="Z207" s="140"/>
      <c r="AA207" s="140">
        <f t="shared" si="317"/>
        <v>1</v>
      </c>
      <c r="AB207" s="115"/>
      <c r="AC207" s="181"/>
      <c r="AD207" s="181"/>
      <c r="AE207" s="142" t="str">
        <f t="shared" si="282"/>
        <v/>
      </c>
      <c r="AF207" s="142"/>
      <c r="AG207" s="142" t="str">
        <f t="shared" si="283"/>
        <v/>
      </c>
      <c r="AH207" s="142"/>
      <c r="AI207" s="142" t="str">
        <f t="shared" si="284"/>
        <v/>
      </c>
      <c r="AJ207" s="143"/>
      <c r="AK207" s="144"/>
      <c r="AL207" s="142"/>
      <c r="AM207" s="142" t="str">
        <f t="shared" si="285"/>
        <v/>
      </c>
      <c r="AN207" s="142"/>
      <c r="AO207" s="142" t="str">
        <f t="shared" si="286"/>
        <v/>
      </c>
      <c r="AP207" s="142"/>
      <c r="AQ207" s="142" t="str">
        <f t="shared" si="287"/>
        <v/>
      </c>
      <c r="AR207" s="143"/>
      <c r="AS207" s="144"/>
      <c r="AT207" s="142"/>
      <c r="AU207" s="142">
        <f t="shared" si="293"/>
        <v>1</v>
      </c>
      <c r="AV207" s="142"/>
      <c r="AW207" s="142">
        <f t="shared" si="294"/>
        <v>0</v>
      </c>
      <c r="AX207" s="142"/>
      <c r="AY207" s="142">
        <f t="shared" si="295"/>
        <v>1</v>
      </c>
      <c r="AZ207" s="143"/>
      <c r="BA207" s="144"/>
      <c r="BB207" s="142"/>
      <c r="BC207" s="142" t="str">
        <f t="shared" si="318"/>
        <v/>
      </c>
      <c r="BD207" s="142"/>
      <c r="BE207" s="142" t="str">
        <f t="shared" si="319"/>
        <v/>
      </c>
      <c r="BF207" s="142"/>
      <c r="BG207" s="142" t="str">
        <f t="shared" si="320"/>
        <v/>
      </c>
      <c r="BH207" s="143"/>
      <c r="BI207" s="144"/>
      <c r="BJ207" s="140"/>
      <c r="BK207" s="142" t="str">
        <f t="shared" si="321"/>
        <v/>
      </c>
      <c r="BL207" s="142"/>
      <c r="BM207" s="142" t="str">
        <f t="shared" si="322"/>
        <v/>
      </c>
      <c r="BN207" s="142"/>
      <c r="BO207" s="142" t="str">
        <f t="shared" si="323"/>
        <v/>
      </c>
      <c r="BP207" s="143"/>
      <c r="BQ207" s="144"/>
      <c r="BR207" s="140"/>
      <c r="BS207" s="142" t="str">
        <f t="shared" si="303"/>
        <v/>
      </c>
      <c r="BT207" s="142"/>
      <c r="BU207" s="142" t="str">
        <f t="shared" si="304"/>
        <v/>
      </c>
      <c r="BV207" s="142"/>
      <c r="BW207" s="142" t="str">
        <f t="shared" si="305"/>
        <v/>
      </c>
      <c r="BX207" s="143"/>
      <c r="BY207" s="144"/>
      <c r="BZ207" s="145"/>
      <c r="CA207" s="142" t="str">
        <f t="shared" si="306"/>
        <v/>
      </c>
      <c r="CB207" s="142"/>
      <c r="CC207" s="142" t="str">
        <f t="shared" si="307"/>
        <v/>
      </c>
      <c r="CD207" s="142"/>
      <c r="CE207" s="142" t="str">
        <f t="shared" si="308"/>
        <v/>
      </c>
      <c r="CF207" s="143"/>
      <c r="CI207" s="142">
        <f t="shared" si="309"/>
        <v>1</v>
      </c>
      <c r="CJ207" s="142"/>
      <c r="CK207" s="142">
        <f t="shared" si="310"/>
        <v>0</v>
      </c>
      <c r="CL207" s="142"/>
      <c r="CM207" s="142">
        <f t="shared" si="311"/>
        <v>1</v>
      </c>
      <c r="CN207" s="143"/>
      <c r="EF207" s="146" t="s">
        <v>63</v>
      </c>
      <c r="EG207" s="146" t="str">
        <f t="shared" si="281"/>
        <v>L'auditeur pénalise si présence de bruits intempestifs.
Constat visuel
NR</v>
      </c>
    </row>
    <row r="208" spans="1:137" s="136" customFormat="1" ht="48.75" customHeight="1" x14ac:dyDescent="0.25">
      <c r="A208" s="136">
        <v>33</v>
      </c>
      <c r="B208" s="109" t="s">
        <v>58</v>
      </c>
      <c r="C208" s="405" t="s">
        <v>364</v>
      </c>
      <c r="D208" s="183" t="s">
        <v>420</v>
      </c>
      <c r="E208" s="109"/>
      <c r="F208" s="109">
        <f>VLOOKUP(H208,Feuil1!A$1:B$5,2,0)</f>
        <v>0.25</v>
      </c>
      <c r="G208" s="109">
        <f t="shared" si="312"/>
        <v>3</v>
      </c>
      <c r="H208" s="274" t="s">
        <v>174</v>
      </c>
      <c r="I208" s="185" t="s">
        <v>426</v>
      </c>
      <c r="J208" s="138">
        <v>49</v>
      </c>
      <c r="K208" s="138">
        <f>IF(J208&lt;&gt;"",MAX(K$1:K207)+1,"")</f>
        <v>172</v>
      </c>
      <c r="L208" s="281" t="s">
        <v>427</v>
      </c>
      <c r="M208" s="290">
        <v>1</v>
      </c>
      <c r="N208" s="283" t="s">
        <v>0</v>
      </c>
      <c r="O208" s="351"/>
      <c r="P208" s="333" t="str">
        <f t="shared" si="302"/>
        <v/>
      </c>
      <c r="Q208" s="281" t="s">
        <v>428</v>
      </c>
      <c r="R208" s="344" t="s">
        <v>72</v>
      </c>
      <c r="S208" s="139"/>
      <c r="U208" s="140">
        <f t="shared" si="313"/>
        <v>1</v>
      </c>
      <c r="V208" s="140">
        <f t="shared" si="314"/>
        <v>1</v>
      </c>
      <c r="W208" s="140">
        <f t="shared" si="315"/>
        <v>1</v>
      </c>
      <c r="X208" s="140"/>
      <c r="Y208" s="140">
        <f t="shared" si="316"/>
        <v>0</v>
      </c>
      <c r="Z208" s="140"/>
      <c r="AA208" s="140">
        <f t="shared" si="317"/>
        <v>1</v>
      </c>
      <c r="AB208" s="140"/>
      <c r="AC208" s="141"/>
      <c r="AD208" s="141"/>
      <c r="AE208" s="142" t="str">
        <f t="shared" si="282"/>
        <v/>
      </c>
      <c r="AF208" s="142"/>
      <c r="AG208" s="142" t="str">
        <f t="shared" si="283"/>
        <v/>
      </c>
      <c r="AH208" s="142"/>
      <c r="AI208" s="142" t="str">
        <f t="shared" si="284"/>
        <v/>
      </c>
      <c r="AJ208" s="143"/>
      <c r="AK208" s="144"/>
      <c r="AL208" s="142"/>
      <c r="AM208" s="142" t="str">
        <f t="shared" si="285"/>
        <v/>
      </c>
      <c r="AN208" s="142"/>
      <c r="AO208" s="142" t="str">
        <f t="shared" si="286"/>
        <v/>
      </c>
      <c r="AP208" s="142"/>
      <c r="AQ208" s="142" t="str">
        <f t="shared" si="287"/>
        <v/>
      </c>
      <c r="AR208" s="143"/>
      <c r="AS208" s="144"/>
      <c r="AT208" s="142"/>
      <c r="AU208" s="142">
        <f t="shared" si="293"/>
        <v>1</v>
      </c>
      <c r="AV208" s="142"/>
      <c r="AW208" s="142">
        <f t="shared" si="294"/>
        <v>0</v>
      </c>
      <c r="AX208" s="142"/>
      <c r="AY208" s="142">
        <f t="shared" si="295"/>
        <v>1</v>
      </c>
      <c r="AZ208" s="143"/>
      <c r="BA208" s="144"/>
      <c r="BB208" s="142"/>
      <c r="BC208" s="142" t="str">
        <f t="shared" si="318"/>
        <v/>
      </c>
      <c r="BD208" s="142"/>
      <c r="BE208" s="142" t="str">
        <f t="shared" si="319"/>
        <v/>
      </c>
      <c r="BF208" s="142"/>
      <c r="BG208" s="142" t="str">
        <f t="shared" si="320"/>
        <v/>
      </c>
      <c r="BH208" s="143"/>
      <c r="BI208" s="144"/>
      <c r="BJ208" s="140"/>
      <c r="BK208" s="142" t="str">
        <f t="shared" si="321"/>
        <v/>
      </c>
      <c r="BL208" s="142"/>
      <c r="BM208" s="142" t="str">
        <f t="shared" si="322"/>
        <v/>
      </c>
      <c r="BN208" s="142"/>
      <c r="BO208" s="142" t="str">
        <f t="shared" si="323"/>
        <v/>
      </c>
      <c r="BP208" s="143"/>
      <c r="BQ208" s="144"/>
      <c r="BR208" s="140"/>
      <c r="BS208" s="142" t="str">
        <f t="shared" si="303"/>
        <v/>
      </c>
      <c r="BT208" s="142"/>
      <c r="BU208" s="142" t="str">
        <f t="shared" si="304"/>
        <v/>
      </c>
      <c r="BV208" s="142"/>
      <c r="BW208" s="142" t="str">
        <f t="shared" si="305"/>
        <v/>
      </c>
      <c r="BX208" s="143"/>
      <c r="BY208" s="144"/>
      <c r="BZ208" s="145"/>
      <c r="CA208" s="142" t="str">
        <f t="shared" si="306"/>
        <v/>
      </c>
      <c r="CB208" s="142"/>
      <c r="CC208" s="142" t="str">
        <f t="shared" si="307"/>
        <v/>
      </c>
      <c r="CD208" s="142"/>
      <c r="CE208" s="142" t="str">
        <f t="shared" si="308"/>
        <v/>
      </c>
      <c r="CF208" s="143"/>
      <c r="CI208" s="142">
        <f t="shared" si="309"/>
        <v>1</v>
      </c>
      <c r="CJ208" s="142"/>
      <c r="CK208" s="142">
        <f t="shared" si="310"/>
        <v>0</v>
      </c>
      <c r="CL208" s="142"/>
      <c r="CM208" s="142">
        <f t="shared" si="311"/>
        <v>1</v>
      </c>
      <c r="CN208" s="143"/>
      <c r="EF208" s="146" t="s">
        <v>63</v>
      </c>
      <c r="EG208" s="146" t="str">
        <f t="shared" si="281"/>
        <v>Envoi et réception de mails, surf sur internet, hors téléchargement et téléphonie. L'accès internet dans la chambre nécessite une identification de l'utilisateur. Noté NM si établissement est situé en zone non couverte en haut débit.
Constat visuel
NR</v>
      </c>
    </row>
    <row r="209" spans="1:137" s="136" customFormat="1" ht="135" customHeight="1" x14ac:dyDescent="0.25">
      <c r="A209" s="136">
        <v>33</v>
      </c>
      <c r="B209" s="109" t="s">
        <v>58</v>
      </c>
      <c r="C209" s="405" t="s">
        <v>364</v>
      </c>
      <c r="D209" s="183" t="s">
        <v>420</v>
      </c>
      <c r="E209" s="109"/>
      <c r="F209" s="109">
        <f>VLOOKUP(H209,Feuil1!A$1:B$5,2,0)</f>
        <v>0.25</v>
      </c>
      <c r="G209" s="109">
        <f>IF(H209="Information et Communication",1,IF(H209="Savoir-faire Savoir-être",2,IF(H209="Confort et hygiène",3,IF(H209="Qualité de la prestation",5,IF(H209="Développement Durable",4)))))</f>
        <v>3</v>
      </c>
      <c r="H209" s="274" t="s">
        <v>174</v>
      </c>
      <c r="I209" s="185" t="s">
        <v>381</v>
      </c>
      <c r="J209" s="138">
        <v>52</v>
      </c>
      <c r="K209" s="138">
        <f>IF(J209&lt;&gt;"",MAX(K$1:K208)+1,"")</f>
        <v>173</v>
      </c>
      <c r="L209" s="281" t="s">
        <v>932</v>
      </c>
      <c r="M209" s="290">
        <v>3</v>
      </c>
      <c r="N209" s="283" t="s">
        <v>75</v>
      </c>
      <c r="O209" s="351"/>
      <c r="P209" s="333" t="str">
        <f>IF(ISERROR(SEARCH("Pas de NM possible",Q209)),"","oui")</f>
        <v/>
      </c>
      <c r="Q209" s="281" t="s">
        <v>957</v>
      </c>
      <c r="R209" s="281" t="s">
        <v>72</v>
      </c>
      <c r="S209" s="139"/>
      <c r="U209" s="140">
        <f>M209</f>
        <v>3</v>
      </c>
      <c r="V209" s="140">
        <f>IF(N209="Très Satisfaisant",1,IF(N209="Satisfaisant",0.75,IF(N209="Insatisfaisant",0.25,IF(N209="Très Insatisfaisant",0,IF(N209="Non Mesuré","",0)))))</f>
        <v>1</v>
      </c>
      <c r="W209" s="140">
        <f>IF(N209&lt;&gt;"Non Mesuré",U209*V209,"")</f>
        <v>3</v>
      </c>
      <c r="X209" s="140"/>
      <c r="Y209" s="140">
        <f>IF(N209="Non Mesuré",U209,0)</f>
        <v>0</v>
      </c>
      <c r="Z209" s="140"/>
      <c r="AA209" s="140">
        <f>U209-Y209</f>
        <v>3</v>
      </c>
      <c r="AB209" s="115"/>
      <c r="AC209" s="181"/>
      <c r="AD209" s="181"/>
      <c r="AE209" s="142" t="str">
        <f>IF(G209=1,W209,"")</f>
        <v/>
      </c>
      <c r="AF209" s="142"/>
      <c r="AG209" s="142" t="str">
        <f>IF(G209=1,Y209,"")</f>
        <v/>
      </c>
      <c r="AH209" s="142"/>
      <c r="AI209" s="142" t="str">
        <f>IF(G209=1,AA209,"")</f>
        <v/>
      </c>
      <c r="AJ209" s="143"/>
      <c r="AK209" s="144"/>
      <c r="AL209" s="142"/>
      <c r="AM209" s="142" t="str">
        <f>IF(G209=2,W209,"")</f>
        <v/>
      </c>
      <c r="AN209" s="142"/>
      <c r="AO209" s="142" t="str">
        <f>IF(G209=2,Y209,"")</f>
        <v/>
      </c>
      <c r="AP209" s="142"/>
      <c r="AQ209" s="142" t="str">
        <f>IF(G209=2,AA209,"")</f>
        <v/>
      </c>
      <c r="AR209" s="143"/>
      <c r="AS209" s="144"/>
      <c r="AT209" s="142"/>
      <c r="AU209" s="142">
        <f>IF(G209=3,W209,"")</f>
        <v>3</v>
      </c>
      <c r="AV209" s="142"/>
      <c r="AW209" s="142">
        <f>IF(G209=3,Y209,"")</f>
        <v>0</v>
      </c>
      <c r="AX209" s="142"/>
      <c r="AY209" s="142">
        <f>IF(G209=3,AA209,"")</f>
        <v>3</v>
      </c>
      <c r="AZ209" s="143"/>
      <c r="BA209" s="144"/>
      <c r="BB209" s="142"/>
      <c r="BC209" s="142" t="str">
        <f>IF(G209=4,W209,"")</f>
        <v/>
      </c>
      <c r="BD209" s="142"/>
      <c r="BE209" s="142" t="str">
        <f>IF(G209=4,Y209,"")</f>
        <v/>
      </c>
      <c r="BF209" s="142"/>
      <c r="BG209" s="142" t="str">
        <f>IF(G209=4,AA209,"")</f>
        <v/>
      </c>
      <c r="BH209" s="143"/>
      <c r="BI209" s="144"/>
      <c r="BJ209" s="140"/>
      <c r="BK209" s="142" t="str">
        <f>IF(G209=5,W209,"")</f>
        <v/>
      </c>
      <c r="BL209" s="142"/>
      <c r="BM209" s="142" t="str">
        <f>IF(G209=5,Y209,"")</f>
        <v/>
      </c>
      <c r="BN209" s="142"/>
      <c r="BO209" s="142" t="str">
        <f>IF(G209=5,AA209,"")</f>
        <v/>
      </c>
      <c r="BP209" s="143"/>
      <c r="BQ209" s="144"/>
      <c r="BR209" s="140"/>
      <c r="BS209" s="142" t="str">
        <f>IF(A209=31,W209,"")</f>
        <v/>
      </c>
      <c r="BT209" s="142"/>
      <c r="BU209" s="142" t="str">
        <f>IF(A209=31,Y209,"")</f>
        <v/>
      </c>
      <c r="BV209" s="142"/>
      <c r="BW209" s="142" t="str">
        <f>IF(A209=31,AA209,"")</f>
        <v/>
      </c>
      <c r="BX209" s="143"/>
      <c r="BY209" s="144"/>
      <c r="BZ209" s="145"/>
      <c r="CA209" s="142" t="str">
        <f>IF(A209=32,W209,"")</f>
        <v/>
      </c>
      <c r="CB209" s="142"/>
      <c r="CC209" s="142" t="str">
        <f>IF(A209=32,Y209,"")</f>
        <v/>
      </c>
      <c r="CD209" s="142"/>
      <c r="CE209" s="142" t="str">
        <f>IF(A209=32,AA209,"")</f>
        <v/>
      </c>
      <c r="CF209" s="143"/>
      <c r="CI209" s="142">
        <f>IF(A209=33,W209,"")</f>
        <v>3</v>
      </c>
      <c r="CJ209" s="142"/>
      <c r="CK209" s="142">
        <f>IF(A209=33,Y209,"")</f>
        <v>0</v>
      </c>
      <c r="CL209" s="142"/>
      <c r="CM209" s="142">
        <f>IF(A209=33,AA209,"")</f>
        <v>3</v>
      </c>
      <c r="CN209" s="143"/>
      <c r="EF209" s="146" t="s">
        <v>63</v>
      </c>
      <c r="EG209" s="146" t="str">
        <f>CONCATENATE(Q209,EF209,R209,EF209,B209)</f>
        <v>table de chevet, un bureau ou une table, une assise par occupant théorique, une armoire ou une penderie avec des cintres de qualité, un porte-bagage, une poubelle ou une corbeille, un miroir en pied, un téléviseur avec écran plat et une télécommande, un téléphone, un réveil ou un service de réveil est à disposition dans la chambre, une couverture et un oreiller supplémentaires sont à disposition dans la chambre (si couette pas besoin d'une couverture supplémentaire), au moins une prise électrique libre est disponible dans la chambre (ni le bloc multiprise ni la prise dans la salle de bains ne sont pris en compte). Pénaliser 1 point par élément manquant.
Constat visuel
NR</v>
      </c>
    </row>
    <row r="210" spans="1:137" s="136" customFormat="1" ht="34.5" customHeight="1" x14ac:dyDescent="0.25">
      <c r="A210" s="136">
        <v>33</v>
      </c>
      <c r="B210" s="109" t="s">
        <v>58</v>
      </c>
      <c r="C210" s="405" t="s">
        <v>364</v>
      </c>
      <c r="D210" s="183" t="s">
        <v>420</v>
      </c>
      <c r="E210" s="109"/>
      <c r="F210" s="109">
        <f>VLOOKUP(H210,Feuil1!A$1:B$5,2,0)</f>
        <v>0.25</v>
      </c>
      <c r="G210" s="109">
        <f>IF(H210="Information et Communication",1,IF(H210="Savoir-faire Savoir-être",2,IF(H210="Confort et hygiène",3,IF(H210="Qualité de la prestation",5,IF(H210="Développement Durable",4)))))</f>
        <v>3</v>
      </c>
      <c r="H210" s="274" t="s">
        <v>174</v>
      </c>
      <c r="I210" s="185" t="s">
        <v>381</v>
      </c>
      <c r="J210" s="138">
        <v>52</v>
      </c>
      <c r="K210" s="138">
        <f>IF(J210&lt;&gt;"",MAX(K$1:K209)+1,"")</f>
        <v>174</v>
      </c>
      <c r="L210" s="281" t="s">
        <v>935</v>
      </c>
      <c r="M210" s="290">
        <v>1</v>
      </c>
      <c r="N210" s="283" t="s">
        <v>75</v>
      </c>
      <c r="O210" s="351"/>
      <c r="P210" s="333" t="str">
        <f>IF(ISERROR(SEARCH("Pas de NM possible",Q210)),"","oui")</f>
        <v/>
      </c>
      <c r="Q210" s="281" t="s">
        <v>958</v>
      </c>
      <c r="R210" s="281" t="s">
        <v>72</v>
      </c>
      <c r="S210" s="139"/>
      <c r="U210" s="140">
        <f>M210</f>
        <v>1</v>
      </c>
      <c r="V210" s="140">
        <f>IF(N210="Très Satisfaisant",1,IF(N210="Satisfaisant",0.75,IF(N210="Insatisfaisant",0.25,IF(N210="Très Insatisfaisant",0,IF(N210="Non Mesuré","",0)))))</f>
        <v>1</v>
      </c>
      <c r="W210" s="140">
        <f>IF(N210&lt;&gt;"Non Mesuré",U210*V210,"")</f>
        <v>1</v>
      </c>
      <c r="X210" s="140"/>
      <c r="Y210" s="140">
        <f>IF(N210="Non Mesuré",U210,0)</f>
        <v>0</v>
      </c>
      <c r="Z210" s="140"/>
      <c r="AA210" s="140">
        <f>U210-Y210</f>
        <v>1</v>
      </c>
      <c r="AB210" s="115"/>
      <c r="AC210" s="181"/>
      <c r="AD210" s="181"/>
      <c r="AE210" s="142" t="str">
        <f>IF(G210=1,W210,"")</f>
        <v/>
      </c>
      <c r="AF210" s="142"/>
      <c r="AG210" s="142" t="str">
        <f>IF(G210=1,Y210,"")</f>
        <v/>
      </c>
      <c r="AH210" s="142"/>
      <c r="AI210" s="142" t="str">
        <f>IF(G210=1,AA210,"")</f>
        <v/>
      </c>
      <c r="AJ210" s="143"/>
      <c r="AK210" s="144"/>
      <c r="AL210" s="142"/>
      <c r="AM210" s="142" t="str">
        <f>IF(G210=2,W210,"")</f>
        <v/>
      </c>
      <c r="AN210" s="142"/>
      <c r="AO210" s="142" t="str">
        <f>IF(G210=2,Y210,"")</f>
        <v/>
      </c>
      <c r="AP210" s="142"/>
      <c r="AQ210" s="142" t="str">
        <f>IF(G210=2,AA210,"")</f>
        <v/>
      </c>
      <c r="AR210" s="143"/>
      <c r="AS210" s="144"/>
      <c r="AT210" s="142"/>
      <c r="AU210" s="142">
        <f>IF(G210=3,W210,"")</f>
        <v>1</v>
      </c>
      <c r="AV210" s="142"/>
      <c r="AW210" s="142">
        <f>IF(G210=3,Y210,"")</f>
        <v>0</v>
      </c>
      <c r="AX210" s="142"/>
      <c r="AY210" s="142">
        <f>IF(G210=3,AA210,"")</f>
        <v>1</v>
      </c>
      <c r="AZ210" s="143"/>
      <c r="BA210" s="144"/>
      <c r="BB210" s="142"/>
      <c r="BC210" s="142" t="str">
        <f>IF(G210=4,W210,"")</f>
        <v/>
      </c>
      <c r="BD210" s="142"/>
      <c r="BE210" s="142" t="str">
        <f>IF(G210=4,Y210,"")</f>
        <v/>
      </c>
      <c r="BF210" s="142"/>
      <c r="BG210" s="142" t="str">
        <f>IF(G210=4,AA210,"")</f>
        <v/>
      </c>
      <c r="BH210" s="143"/>
      <c r="BI210" s="144"/>
      <c r="BJ210" s="140"/>
      <c r="BK210" s="142" t="str">
        <f>IF(G210=5,W210,"")</f>
        <v/>
      </c>
      <c r="BL210" s="142"/>
      <c r="BM210" s="142" t="str">
        <f>IF(G210=5,Y210,"")</f>
        <v/>
      </c>
      <c r="BN210" s="142"/>
      <c r="BO210" s="142" t="str">
        <f>IF(G210=5,AA210,"")</f>
        <v/>
      </c>
      <c r="BP210" s="143"/>
      <c r="BQ210" s="144"/>
      <c r="BR210" s="140"/>
      <c r="BS210" s="142" t="str">
        <f>IF(A210=31,W210,"")</f>
        <v/>
      </c>
      <c r="BT210" s="142"/>
      <c r="BU210" s="142" t="str">
        <f>IF(A210=31,Y210,"")</f>
        <v/>
      </c>
      <c r="BV210" s="142"/>
      <c r="BW210" s="142" t="str">
        <f>IF(A210=31,AA210,"")</f>
        <v/>
      </c>
      <c r="BX210" s="143"/>
      <c r="BY210" s="144"/>
      <c r="BZ210" s="145"/>
      <c r="CA210" s="142" t="str">
        <f>IF(A210=32,W210,"")</f>
        <v/>
      </c>
      <c r="CB210" s="142"/>
      <c r="CC210" s="142" t="str">
        <f>IF(A210=32,Y210,"")</f>
        <v/>
      </c>
      <c r="CD210" s="142"/>
      <c r="CE210" s="142" t="str">
        <f>IF(A210=32,AA210,"")</f>
        <v/>
      </c>
      <c r="CF210" s="143"/>
      <c r="CI210" s="142">
        <f>IF(A210=33,W210,"")</f>
        <v>1</v>
      </c>
      <c r="CJ210" s="142"/>
      <c r="CK210" s="142">
        <f>IF(A210=33,Y210,"")</f>
        <v>0</v>
      </c>
      <c r="CL210" s="142"/>
      <c r="CM210" s="142">
        <f>IF(A210=33,AA210,"")</f>
        <v>1</v>
      </c>
      <c r="CN210" s="143"/>
      <c r="EF210" s="146" t="s">
        <v>63</v>
      </c>
      <c r="EG210" s="146" t="str">
        <f>CONCATENATE(Q210,EF210,R210,EF210,B210)</f>
        <v>éclairage direct du bureau ou de la table, un éclairage de chevet, un va-et-vient à la tête de lit est présent. Pénaliser 1 point par élément manquant.
Constat visuel
NR</v>
      </c>
    </row>
    <row r="211" spans="1:137" s="136" customFormat="1" ht="78" customHeight="1" x14ac:dyDescent="0.25">
      <c r="A211" s="136">
        <v>33</v>
      </c>
      <c r="B211" s="109" t="s">
        <v>68</v>
      </c>
      <c r="C211" s="405" t="s">
        <v>364</v>
      </c>
      <c r="D211" s="183" t="s">
        <v>420</v>
      </c>
      <c r="E211" s="109"/>
      <c r="F211" s="109">
        <f>VLOOKUP(H211,Feuil1!A$1:B$5,2,0)</f>
        <v>0.25</v>
      </c>
      <c r="G211" s="109">
        <f t="shared" si="312"/>
        <v>3</v>
      </c>
      <c r="H211" s="274" t="s">
        <v>174</v>
      </c>
      <c r="I211" s="185" t="s">
        <v>426</v>
      </c>
      <c r="J211" s="138">
        <v>49</v>
      </c>
      <c r="K211" s="138">
        <f>IF(J211&lt;&gt;"",MAX(K$1:K210)+1,"")</f>
        <v>175</v>
      </c>
      <c r="L211" s="281" t="s">
        <v>429</v>
      </c>
      <c r="M211" s="290">
        <v>1</v>
      </c>
      <c r="N211" s="283" t="s">
        <v>0</v>
      </c>
      <c r="O211" s="351"/>
      <c r="P211" s="333" t="str">
        <f t="shared" si="302"/>
        <v/>
      </c>
      <c r="Q211" s="281" t="s">
        <v>430</v>
      </c>
      <c r="R211" s="281" t="s">
        <v>72</v>
      </c>
      <c r="S211" s="139"/>
      <c r="U211" s="140">
        <f t="shared" si="313"/>
        <v>1</v>
      </c>
      <c r="V211" s="140">
        <f t="shared" si="314"/>
        <v>1</v>
      </c>
      <c r="W211" s="140">
        <f t="shared" si="315"/>
        <v>1</v>
      </c>
      <c r="X211" s="140"/>
      <c r="Y211" s="140">
        <f t="shared" si="316"/>
        <v>0</v>
      </c>
      <c r="Z211" s="140"/>
      <c r="AA211" s="140">
        <f t="shared" si="317"/>
        <v>1</v>
      </c>
      <c r="AB211" s="140"/>
      <c r="AC211" s="124"/>
      <c r="AD211" s="181"/>
      <c r="AE211" s="142" t="str">
        <f t="shared" si="282"/>
        <v/>
      </c>
      <c r="AF211" s="142"/>
      <c r="AG211" s="142" t="str">
        <f t="shared" si="283"/>
        <v/>
      </c>
      <c r="AH211" s="142"/>
      <c r="AI211" s="142" t="str">
        <f t="shared" si="284"/>
        <v/>
      </c>
      <c r="AJ211" s="143"/>
      <c r="AK211" s="144"/>
      <c r="AL211" s="142"/>
      <c r="AM211" s="142" t="str">
        <f t="shared" si="285"/>
        <v/>
      </c>
      <c r="AN211" s="142"/>
      <c r="AO211" s="142" t="str">
        <f t="shared" si="286"/>
        <v/>
      </c>
      <c r="AP211" s="142"/>
      <c r="AQ211" s="142" t="str">
        <f t="shared" si="287"/>
        <v/>
      </c>
      <c r="AR211" s="143"/>
      <c r="AS211" s="144"/>
      <c r="AT211" s="142"/>
      <c r="AU211" s="142">
        <f t="shared" si="293"/>
        <v>1</v>
      </c>
      <c r="AV211" s="142"/>
      <c r="AW211" s="142">
        <f t="shared" si="294"/>
        <v>0</v>
      </c>
      <c r="AX211" s="142"/>
      <c r="AY211" s="142">
        <f t="shared" si="295"/>
        <v>1</v>
      </c>
      <c r="AZ211" s="143"/>
      <c r="BA211" s="144"/>
      <c r="BB211" s="142"/>
      <c r="BC211" s="142" t="str">
        <f t="shared" si="318"/>
        <v/>
      </c>
      <c r="BD211" s="142"/>
      <c r="BE211" s="142" t="str">
        <f t="shared" si="319"/>
        <v/>
      </c>
      <c r="BF211" s="142"/>
      <c r="BG211" s="142" t="str">
        <f t="shared" si="320"/>
        <v/>
      </c>
      <c r="BH211" s="143"/>
      <c r="BI211" s="144"/>
      <c r="BJ211" s="140"/>
      <c r="BK211" s="142" t="str">
        <f t="shared" si="321"/>
        <v/>
      </c>
      <c r="BL211" s="142"/>
      <c r="BM211" s="142" t="str">
        <f t="shared" si="322"/>
        <v/>
      </c>
      <c r="BN211" s="142"/>
      <c r="BO211" s="142" t="str">
        <f t="shared" si="323"/>
        <v/>
      </c>
      <c r="BP211" s="143"/>
      <c r="BQ211" s="144"/>
      <c r="BR211" s="140"/>
      <c r="BS211" s="142" t="str">
        <f t="shared" si="303"/>
        <v/>
      </c>
      <c r="BT211" s="142"/>
      <c r="BU211" s="142" t="str">
        <f t="shared" si="304"/>
        <v/>
      </c>
      <c r="BV211" s="142"/>
      <c r="BW211" s="142" t="str">
        <f t="shared" si="305"/>
        <v/>
      </c>
      <c r="BX211" s="143"/>
      <c r="BY211" s="144"/>
      <c r="BZ211" s="145"/>
      <c r="CA211" s="142" t="str">
        <f t="shared" si="306"/>
        <v/>
      </c>
      <c r="CB211" s="142"/>
      <c r="CC211" s="142" t="str">
        <f t="shared" si="307"/>
        <v/>
      </c>
      <c r="CD211" s="142"/>
      <c r="CE211" s="142" t="str">
        <f t="shared" si="308"/>
        <v/>
      </c>
      <c r="CF211" s="143"/>
      <c r="CI211" s="142">
        <f t="shared" si="309"/>
        <v>1</v>
      </c>
      <c r="CJ211" s="142"/>
      <c r="CK211" s="142">
        <f t="shared" si="310"/>
        <v>0</v>
      </c>
      <c r="CL211" s="142"/>
      <c r="CM211" s="142">
        <f t="shared" si="311"/>
        <v>1</v>
      </c>
      <c r="CN211" s="143"/>
      <c r="EF211" s="146" t="s">
        <v>63</v>
      </c>
      <c r="EG211" s="146" t="str">
        <f t="shared" si="281"/>
        <v>Exemples d'équipements complémentaires présents en chambre : coffre-fort, minibar, plateau de courtoisie - bouilloire (tasses ou mugs café et thé à minima), valet, équipement de repassage, boitier connectique, système complémentaire de sécurisation sur la porte / judas, nécessaire de correspondance, stylo et bloc notes.
Constat visuel
R</v>
      </c>
    </row>
    <row r="212" spans="1:137" s="136" customFormat="1" ht="34.5" customHeight="1" x14ac:dyDescent="0.25">
      <c r="A212" s="136">
        <v>31</v>
      </c>
      <c r="B212" s="109" t="s">
        <v>58</v>
      </c>
      <c r="C212" s="405" t="s">
        <v>364</v>
      </c>
      <c r="D212" s="183" t="s">
        <v>420</v>
      </c>
      <c r="E212" s="109"/>
      <c r="F212" s="109">
        <f>VLOOKUP(H212,Feuil1!A$1:B$5,2,0)</f>
        <v>0.25</v>
      </c>
      <c r="G212" s="109">
        <f t="shared" si="312"/>
        <v>3</v>
      </c>
      <c r="H212" s="274" t="s">
        <v>174</v>
      </c>
      <c r="I212" s="185" t="s">
        <v>381</v>
      </c>
      <c r="J212" s="138">
        <v>52</v>
      </c>
      <c r="K212" s="138">
        <f>IF(J212&lt;&gt;"",MAX(K$1:K211)+1,"")</f>
        <v>176</v>
      </c>
      <c r="L212" s="281" t="s">
        <v>431</v>
      </c>
      <c r="M212" s="290">
        <v>3</v>
      </c>
      <c r="N212" s="283" t="s">
        <v>75</v>
      </c>
      <c r="O212" s="351"/>
      <c r="P212" s="333" t="str">
        <f t="shared" si="302"/>
        <v/>
      </c>
      <c r="Q212" s="281" t="s">
        <v>432</v>
      </c>
      <c r="R212" s="281" t="s">
        <v>72</v>
      </c>
      <c r="S212" s="139"/>
      <c r="U212" s="140">
        <f t="shared" si="313"/>
        <v>3</v>
      </c>
      <c r="V212" s="140">
        <f>IF(N212="Très Satisfaisant",1,IF(N212="Satisfaisant",0.75,IF(N212="Insatisfaisant",0.25,IF(N212="Très Insatisfaisant",0,IF(N212="Non Mesuré","",0)))))</f>
        <v>1</v>
      </c>
      <c r="W212" s="140">
        <f t="shared" si="315"/>
        <v>3</v>
      </c>
      <c r="X212" s="140"/>
      <c r="Y212" s="140">
        <f t="shared" si="316"/>
        <v>0</v>
      </c>
      <c r="Z212" s="140"/>
      <c r="AA212" s="140">
        <f t="shared" si="317"/>
        <v>3</v>
      </c>
      <c r="AB212" s="115"/>
      <c r="AC212" s="181"/>
      <c r="AD212" s="181"/>
      <c r="AE212" s="142" t="str">
        <f t="shared" si="282"/>
        <v/>
      </c>
      <c r="AF212" s="142"/>
      <c r="AG212" s="142" t="str">
        <f t="shared" si="283"/>
        <v/>
      </c>
      <c r="AH212" s="142"/>
      <c r="AI212" s="142" t="str">
        <f t="shared" si="284"/>
        <v/>
      </c>
      <c r="AJ212" s="143"/>
      <c r="AK212" s="144"/>
      <c r="AL212" s="142"/>
      <c r="AM212" s="142" t="str">
        <f t="shared" si="285"/>
        <v/>
      </c>
      <c r="AN212" s="142"/>
      <c r="AO212" s="142" t="str">
        <f t="shared" si="286"/>
        <v/>
      </c>
      <c r="AP212" s="142"/>
      <c r="AQ212" s="142" t="str">
        <f t="shared" si="287"/>
        <v/>
      </c>
      <c r="AR212" s="143"/>
      <c r="AS212" s="144"/>
      <c r="AT212" s="142"/>
      <c r="AU212" s="142">
        <f t="shared" si="293"/>
        <v>3</v>
      </c>
      <c r="AV212" s="142"/>
      <c r="AW212" s="142">
        <f t="shared" si="294"/>
        <v>0</v>
      </c>
      <c r="AX212" s="142"/>
      <c r="AY212" s="142">
        <f t="shared" si="295"/>
        <v>3</v>
      </c>
      <c r="AZ212" s="143"/>
      <c r="BA212" s="144"/>
      <c r="BB212" s="142"/>
      <c r="BC212" s="142" t="str">
        <f t="shared" si="318"/>
        <v/>
      </c>
      <c r="BD212" s="142"/>
      <c r="BE212" s="142" t="str">
        <f t="shared" si="319"/>
        <v/>
      </c>
      <c r="BF212" s="142"/>
      <c r="BG212" s="142" t="str">
        <f t="shared" si="320"/>
        <v/>
      </c>
      <c r="BH212" s="143"/>
      <c r="BI212" s="144"/>
      <c r="BJ212" s="140"/>
      <c r="BK212" s="142" t="str">
        <f t="shared" si="321"/>
        <v/>
      </c>
      <c r="BL212" s="142"/>
      <c r="BM212" s="142" t="str">
        <f t="shared" si="322"/>
        <v/>
      </c>
      <c r="BN212" s="142"/>
      <c r="BO212" s="142" t="str">
        <f t="shared" si="323"/>
        <v/>
      </c>
      <c r="BP212" s="143"/>
      <c r="BQ212" s="144"/>
      <c r="BR212" s="140"/>
      <c r="BS212" s="142">
        <f t="shared" si="303"/>
        <v>3</v>
      </c>
      <c r="BT212" s="142"/>
      <c r="BU212" s="142">
        <f t="shared" si="304"/>
        <v>0</v>
      </c>
      <c r="BV212" s="142"/>
      <c r="BW212" s="142">
        <f t="shared" si="305"/>
        <v>3</v>
      </c>
      <c r="BX212" s="143"/>
      <c r="BY212" s="144"/>
      <c r="BZ212" s="145"/>
      <c r="CA212" s="142" t="str">
        <f t="shared" si="306"/>
        <v/>
      </c>
      <c r="CB212" s="142"/>
      <c r="CC212" s="142" t="str">
        <f t="shared" si="307"/>
        <v/>
      </c>
      <c r="CD212" s="142"/>
      <c r="CE212" s="142" t="str">
        <f t="shared" si="308"/>
        <v/>
      </c>
      <c r="CF212" s="143"/>
      <c r="CI212" s="142" t="str">
        <f t="shared" si="309"/>
        <v/>
      </c>
      <c r="CJ212" s="142"/>
      <c r="CK212" s="142" t="str">
        <f t="shared" si="310"/>
        <v/>
      </c>
      <c r="CL212" s="142"/>
      <c r="CM212" s="142" t="str">
        <f t="shared" si="311"/>
        <v/>
      </c>
      <c r="CN212" s="143"/>
      <c r="EF212" s="146" t="s">
        <v>63</v>
      </c>
      <c r="EG212" s="146" t="str">
        <f t="shared" si="281"/>
        <v>Radiateurs, coffre-fort si existant, téléphone, prises, abat-jour, interrupteurs, télévision, minibar si existant, télécommande, etc.
Constat visuel
NR</v>
      </c>
    </row>
    <row r="213" spans="1:137" s="136" customFormat="1" ht="34.5" customHeight="1" x14ac:dyDescent="0.25">
      <c r="A213" s="136">
        <v>32</v>
      </c>
      <c r="B213" s="109" t="s">
        <v>68</v>
      </c>
      <c r="C213" s="405" t="s">
        <v>364</v>
      </c>
      <c r="D213" s="183" t="s">
        <v>420</v>
      </c>
      <c r="E213" s="109"/>
      <c r="F213" s="109">
        <f>VLOOKUP(H213,Feuil1!A$1:B$5,2,0)</f>
        <v>0.25</v>
      </c>
      <c r="G213" s="109">
        <f t="shared" si="312"/>
        <v>3</v>
      </c>
      <c r="H213" s="274" t="s">
        <v>174</v>
      </c>
      <c r="I213" s="185" t="s">
        <v>381</v>
      </c>
      <c r="J213" s="138">
        <v>52</v>
      </c>
      <c r="K213" s="138">
        <f>IF(J213&lt;&gt;"",MAX(K$1:K212)+1,"")</f>
        <v>177</v>
      </c>
      <c r="L213" s="281" t="s">
        <v>433</v>
      </c>
      <c r="M213" s="290">
        <v>3</v>
      </c>
      <c r="N213" s="283" t="s">
        <v>75</v>
      </c>
      <c r="O213" s="351"/>
      <c r="P213" s="333" t="str">
        <f t="shared" si="302"/>
        <v/>
      </c>
      <c r="Q213" s="281" t="s">
        <v>432</v>
      </c>
      <c r="R213" s="281" t="s">
        <v>72</v>
      </c>
      <c r="S213" s="139"/>
      <c r="U213" s="140">
        <f t="shared" si="313"/>
        <v>3</v>
      </c>
      <c r="V213" s="140">
        <f>IF(N213="Très Satisfaisant",1,IF(N213="Satisfaisant",0.75,IF(N213="Insatisfaisant",0.25,IF(N213="Très Insatisfaisant",0,IF(N213="Non Mesuré","",0)))))</f>
        <v>1</v>
      </c>
      <c r="W213" s="140">
        <f t="shared" si="315"/>
        <v>3</v>
      </c>
      <c r="X213" s="140"/>
      <c r="Y213" s="140">
        <f t="shared" si="316"/>
        <v>0</v>
      </c>
      <c r="Z213" s="140"/>
      <c r="AA213" s="140">
        <f t="shared" si="317"/>
        <v>3</v>
      </c>
      <c r="AB213" s="115"/>
      <c r="AC213" s="181"/>
      <c r="AD213" s="181"/>
      <c r="AE213" s="142" t="str">
        <f t="shared" si="282"/>
        <v/>
      </c>
      <c r="AF213" s="142"/>
      <c r="AG213" s="142" t="str">
        <f t="shared" si="283"/>
        <v/>
      </c>
      <c r="AH213" s="142"/>
      <c r="AI213" s="142" t="str">
        <f t="shared" si="284"/>
        <v/>
      </c>
      <c r="AJ213" s="143"/>
      <c r="AK213" s="144"/>
      <c r="AL213" s="142"/>
      <c r="AM213" s="142" t="str">
        <f t="shared" si="285"/>
        <v/>
      </c>
      <c r="AN213" s="142"/>
      <c r="AO213" s="142" t="str">
        <f t="shared" si="286"/>
        <v/>
      </c>
      <c r="AP213" s="142"/>
      <c r="AQ213" s="142" t="str">
        <f t="shared" si="287"/>
        <v/>
      </c>
      <c r="AR213" s="143"/>
      <c r="AS213" s="144"/>
      <c r="AT213" s="142"/>
      <c r="AU213" s="142">
        <f t="shared" si="293"/>
        <v>3</v>
      </c>
      <c r="AV213" s="142"/>
      <c r="AW213" s="142">
        <f t="shared" si="294"/>
        <v>0</v>
      </c>
      <c r="AX213" s="142"/>
      <c r="AY213" s="142">
        <f t="shared" si="295"/>
        <v>3</v>
      </c>
      <c r="AZ213" s="143"/>
      <c r="BA213" s="144"/>
      <c r="BB213" s="142"/>
      <c r="BC213" s="142" t="str">
        <f t="shared" si="318"/>
        <v/>
      </c>
      <c r="BD213" s="142"/>
      <c r="BE213" s="142" t="str">
        <f t="shared" si="319"/>
        <v/>
      </c>
      <c r="BF213" s="142"/>
      <c r="BG213" s="142" t="str">
        <f t="shared" si="320"/>
        <v/>
      </c>
      <c r="BH213" s="143"/>
      <c r="BI213" s="144"/>
      <c r="BJ213" s="140"/>
      <c r="BK213" s="142" t="str">
        <f t="shared" si="321"/>
        <v/>
      </c>
      <c r="BL213" s="142"/>
      <c r="BM213" s="142" t="str">
        <f t="shared" si="322"/>
        <v/>
      </c>
      <c r="BN213" s="142"/>
      <c r="BO213" s="142" t="str">
        <f t="shared" si="323"/>
        <v/>
      </c>
      <c r="BP213" s="143"/>
      <c r="BQ213" s="144"/>
      <c r="BR213" s="140"/>
      <c r="BS213" s="142" t="str">
        <f t="shared" si="303"/>
        <v/>
      </c>
      <c r="BT213" s="142"/>
      <c r="BU213" s="142" t="str">
        <f t="shared" si="304"/>
        <v/>
      </c>
      <c r="BV213" s="142"/>
      <c r="BW213" s="142" t="str">
        <f t="shared" si="305"/>
        <v/>
      </c>
      <c r="BX213" s="143"/>
      <c r="BY213" s="144"/>
      <c r="BZ213" s="145"/>
      <c r="CA213" s="142">
        <f t="shared" si="306"/>
        <v>3</v>
      </c>
      <c r="CB213" s="142"/>
      <c r="CC213" s="142">
        <f t="shared" si="307"/>
        <v>0</v>
      </c>
      <c r="CD213" s="142"/>
      <c r="CE213" s="142">
        <f t="shared" si="308"/>
        <v>3</v>
      </c>
      <c r="CF213" s="143"/>
      <c r="CI213" s="142" t="str">
        <f t="shared" si="309"/>
        <v/>
      </c>
      <c r="CJ213" s="142"/>
      <c r="CK213" s="142" t="str">
        <f t="shared" si="310"/>
        <v/>
      </c>
      <c r="CL213" s="142"/>
      <c r="CM213" s="142" t="str">
        <f t="shared" si="311"/>
        <v/>
      </c>
      <c r="CN213" s="143"/>
      <c r="EF213" s="146" t="s">
        <v>63</v>
      </c>
      <c r="EG213" s="146" t="str">
        <f t="shared" si="281"/>
        <v>Radiateurs, coffre-fort si existant, téléphone, prises, abat-jour, interrupteurs, télévision, minibar si existant, télécommande, etc.
Constat visuel
R</v>
      </c>
    </row>
    <row r="214" spans="1:137" s="136" customFormat="1" ht="48.75" customHeight="1" x14ac:dyDescent="0.25">
      <c r="A214" s="136">
        <v>32</v>
      </c>
      <c r="B214" s="109" t="s">
        <v>68</v>
      </c>
      <c r="C214" s="405" t="s">
        <v>364</v>
      </c>
      <c r="D214" s="183" t="s">
        <v>420</v>
      </c>
      <c r="E214" s="109"/>
      <c r="F214" s="109">
        <f>VLOOKUP(H214,Feuil1!A$1:B$5,2,0)</f>
        <v>0.25</v>
      </c>
      <c r="G214" s="109">
        <f t="shared" si="312"/>
        <v>3</v>
      </c>
      <c r="H214" s="274" t="s">
        <v>174</v>
      </c>
      <c r="I214" s="185" t="s">
        <v>381</v>
      </c>
      <c r="J214" s="138">
        <v>52</v>
      </c>
      <c r="K214" s="138">
        <f>IF(J214&lt;&gt;"",MAX(K$1:K213)+1,"")</f>
        <v>178</v>
      </c>
      <c r="L214" s="334" t="s">
        <v>434</v>
      </c>
      <c r="M214" s="335">
        <v>3</v>
      </c>
      <c r="N214" s="336" t="s">
        <v>75</v>
      </c>
      <c r="O214" s="352"/>
      <c r="P214" s="337" t="str">
        <f t="shared" si="302"/>
        <v/>
      </c>
      <c r="Q214" s="334" t="s">
        <v>435</v>
      </c>
      <c r="R214" s="334" t="s">
        <v>72</v>
      </c>
      <c r="S214" s="139"/>
      <c r="U214" s="140">
        <f t="shared" si="313"/>
        <v>3</v>
      </c>
      <c r="V214" s="140">
        <f>IF(N214="Très Satisfaisant",1,IF(N214="Satisfaisant",0.75,IF(N214="Insatisfaisant",0.25,IF(N214="Très Insatisfaisant",0,IF(N214="Non Mesuré","",0)))))</f>
        <v>1</v>
      </c>
      <c r="W214" s="140">
        <f t="shared" si="315"/>
        <v>3</v>
      </c>
      <c r="X214" s="140"/>
      <c r="Y214" s="140">
        <f t="shared" si="316"/>
        <v>0</v>
      </c>
      <c r="Z214" s="140"/>
      <c r="AA214" s="140">
        <f t="shared" si="317"/>
        <v>3</v>
      </c>
      <c r="AB214" s="115"/>
      <c r="AC214" s="181"/>
      <c r="AD214" s="181"/>
      <c r="AE214" s="142" t="str">
        <f t="shared" si="282"/>
        <v/>
      </c>
      <c r="AF214" s="142"/>
      <c r="AG214" s="142" t="str">
        <f t="shared" si="283"/>
        <v/>
      </c>
      <c r="AH214" s="142"/>
      <c r="AI214" s="142" t="str">
        <f t="shared" si="284"/>
        <v/>
      </c>
      <c r="AJ214" s="143"/>
      <c r="AK214" s="144"/>
      <c r="AL214" s="142"/>
      <c r="AM214" s="142" t="str">
        <f t="shared" si="285"/>
        <v/>
      </c>
      <c r="AN214" s="142"/>
      <c r="AO214" s="142" t="str">
        <f t="shared" si="286"/>
        <v/>
      </c>
      <c r="AP214" s="142"/>
      <c r="AQ214" s="142" t="str">
        <f t="shared" si="287"/>
        <v/>
      </c>
      <c r="AR214" s="143"/>
      <c r="AS214" s="144"/>
      <c r="AT214" s="142"/>
      <c r="AU214" s="142">
        <f t="shared" si="293"/>
        <v>3</v>
      </c>
      <c r="AV214" s="142"/>
      <c r="AW214" s="142">
        <f t="shared" si="294"/>
        <v>0</v>
      </c>
      <c r="AX214" s="142"/>
      <c r="AY214" s="142">
        <f t="shared" si="295"/>
        <v>3</v>
      </c>
      <c r="AZ214" s="143"/>
      <c r="BA214" s="144"/>
      <c r="BB214" s="142"/>
      <c r="BC214" s="142" t="str">
        <f t="shared" si="318"/>
        <v/>
      </c>
      <c r="BD214" s="142"/>
      <c r="BE214" s="142" t="str">
        <f t="shared" si="319"/>
        <v/>
      </c>
      <c r="BF214" s="142"/>
      <c r="BG214" s="142" t="str">
        <f t="shared" si="320"/>
        <v/>
      </c>
      <c r="BH214" s="143"/>
      <c r="BI214" s="144"/>
      <c r="BJ214" s="140"/>
      <c r="BK214" s="142" t="str">
        <f t="shared" si="321"/>
        <v/>
      </c>
      <c r="BL214" s="142"/>
      <c r="BM214" s="142" t="str">
        <f t="shared" si="322"/>
        <v/>
      </c>
      <c r="BN214" s="142"/>
      <c r="BO214" s="142" t="str">
        <f t="shared" si="323"/>
        <v/>
      </c>
      <c r="BP214" s="143"/>
      <c r="BQ214" s="144"/>
      <c r="BR214" s="140"/>
      <c r="BS214" s="142" t="str">
        <f t="shared" si="303"/>
        <v/>
      </c>
      <c r="BT214" s="142"/>
      <c r="BU214" s="142" t="str">
        <f t="shared" si="304"/>
        <v/>
      </c>
      <c r="BV214" s="142"/>
      <c r="BW214" s="142" t="str">
        <f t="shared" si="305"/>
        <v/>
      </c>
      <c r="BX214" s="143"/>
      <c r="BY214" s="144"/>
      <c r="BZ214" s="145"/>
      <c r="CA214" s="142">
        <f t="shared" si="306"/>
        <v>3</v>
      </c>
      <c r="CB214" s="142"/>
      <c r="CC214" s="142">
        <f t="shared" si="307"/>
        <v>0</v>
      </c>
      <c r="CD214" s="142"/>
      <c r="CE214" s="142">
        <f t="shared" si="308"/>
        <v>3</v>
      </c>
      <c r="CF214" s="143"/>
      <c r="CI214" s="142" t="str">
        <f t="shared" si="309"/>
        <v/>
      </c>
      <c r="CJ214" s="142"/>
      <c r="CK214" s="142" t="str">
        <f t="shared" si="310"/>
        <v/>
      </c>
      <c r="CL214" s="142"/>
      <c r="CM214" s="142" t="str">
        <f t="shared" si="311"/>
        <v/>
      </c>
      <c r="CN214" s="143"/>
      <c r="EF214" s="146" t="s">
        <v>63</v>
      </c>
      <c r="EG214" s="146" t="str">
        <f t="shared" si="281"/>
        <v>L'auditeur vérifie le bon fonctionnement de tous les équipements de la chambre. L'auditeur vérifie également que le positionnement de la télévision permet une vision confortable.
Constat visuel
R</v>
      </c>
    </row>
    <row r="215" spans="1:137" s="157" customFormat="1" ht="27.75" customHeight="1" x14ac:dyDescent="0.25">
      <c r="B215" s="107"/>
      <c r="C215" s="405" t="s">
        <v>364</v>
      </c>
      <c r="D215" s="107"/>
      <c r="E215" s="107"/>
      <c r="F215" s="109" t="e">
        <f>VLOOKUP(H215,Feuil1!A$1:B$5,2,0)</f>
        <v>#N/A</v>
      </c>
      <c r="G215" s="107"/>
      <c r="H215" s="276"/>
      <c r="I215" s="182"/>
      <c r="J215" s="149"/>
      <c r="K215" s="131" t="str">
        <f>IF(J215&lt;&gt;"",MAX(K$1:K214)+1,"")</f>
        <v/>
      </c>
      <c r="L215" s="183" t="s">
        <v>436</v>
      </c>
      <c r="M215" s="132"/>
      <c r="N215" s="267"/>
      <c r="O215" s="440"/>
      <c r="P215" s="325" t="str">
        <f t="shared" si="302"/>
        <v/>
      </c>
      <c r="Q215" s="183" t="s">
        <v>366</v>
      </c>
      <c r="R215" s="184"/>
      <c r="S215" s="184"/>
      <c r="U215" s="150"/>
      <c r="V215" s="150"/>
      <c r="W215" s="150"/>
      <c r="X215" s="150"/>
      <c r="Y215" s="150"/>
      <c r="Z215" s="150"/>
      <c r="AA215" s="150"/>
      <c r="AB215" s="114"/>
      <c r="AC215" s="166"/>
      <c r="AD215" s="166"/>
      <c r="AE215" s="142" t="str">
        <f t="shared" si="282"/>
        <v/>
      </c>
      <c r="AF215" s="142"/>
      <c r="AG215" s="142" t="str">
        <f t="shared" si="283"/>
        <v/>
      </c>
      <c r="AH215" s="142"/>
      <c r="AI215" s="142" t="str">
        <f t="shared" si="284"/>
        <v/>
      </c>
      <c r="AJ215" s="143"/>
      <c r="AK215" s="155"/>
      <c r="AL215" s="153"/>
      <c r="AM215" s="142" t="str">
        <f t="shared" si="285"/>
        <v/>
      </c>
      <c r="AN215" s="142"/>
      <c r="AO215" s="142" t="str">
        <f t="shared" si="286"/>
        <v/>
      </c>
      <c r="AP215" s="142"/>
      <c r="AQ215" s="142" t="str">
        <f t="shared" si="287"/>
        <v/>
      </c>
      <c r="AR215" s="143"/>
      <c r="AS215" s="155"/>
      <c r="AT215" s="153"/>
      <c r="AU215" s="142" t="str">
        <f t="shared" si="293"/>
        <v/>
      </c>
      <c r="AV215" s="142"/>
      <c r="AW215" s="142" t="str">
        <f t="shared" si="294"/>
        <v/>
      </c>
      <c r="AX215" s="142"/>
      <c r="AY215" s="142" t="str">
        <f t="shared" si="295"/>
        <v/>
      </c>
      <c r="AZ215" s="143"/>
      <c r="BA215" s="155"/>
      <c r="BB215" s="153"/>
      <c r="BC215" s="153"/>
      <c r="BD215" s="153"/>
      <c r="BE215" s="153"/>
      <c r="BF215" s="153"/>
      <c r="BG215" s="153"/>
      <c r="BH215" s="154"/>
      <c r="BI215" s="155"/>
      <c r="BJ215" s="150"/>
      <c r="BK215" s="153"/>
      <c r="BL215" s="153"/>
      <c r="BM215" s="153"/>
      <c r="BN215" s="153"/>
      <c r="BO215" s="153"/>
      <c r="BP215" s="154"/>
      <c r="BQ215" s="155"/>
      <c r="BR215" s="150"/>
      <c r="BS215" s="153" t="str">
        <f t="shared" si="303"/>
        <v/>
      </c>
      <c r="BT215" s="153"/>
      <c r="BU215" s="153" t="str">
        <f t="shared" si="304"/>
        <v/>
      </c>
      <c r="BV215" s="153"/>
      <c r="BW215" s="153" t="str">
        <f t="shared" si="305"/>
        <v/>
      </c>
      <c r="BX215" s="154"/>
      <c r="BY215" s="155"/>
      <c r="BZ215" s="156"/>
      <c r="CA215" s="153" t="str">
        <f t="shared" si="306"/>
        <v/>
      </c>
      <c r="CB215" s="153"/>
      <c r="CC215" s="153" t="str">
        <f t="shared" si="307"/>
        <v/>
      </c>
      <c r="CD215" s="153"/>
      <c r="CE215" s="153" t="str">
        <f t="shared" si="308"/>
        <v/>
      </c>
      <c r="CF215" s="154"/>
      <c r="CI215" s="153" t="str">
        <f t="shared" si="309"/>
        <v/>
      </c>
      <c r="CJ215" s="153"/>
      <c r="CK215" s="153" t="str">
        <f t="shared" si="310"/>
        <v/>
      </c>
      <c r="CL215" s="153"/>
      <c r="CM215" s="153" t="str">
        <f t="shared" si="311"/>
        <v/>
      </c>
      <c r="CN215" s="154"/>
      <c r="EF215" s="146" t="s">
        <v>63</v>
      </c>
      <c r="EG215" s="146" t="str">
        <f t="shared" si="281"/>
        <v xml:space="preserve">Indiquer le n° de la chambre concernée pour chaque commentaire.
</v>
      </c>
    </row>
    <row r="216" spans="1:137" s="136" customFormat="1" ht="34.5" customHeight="1" x14ac:dyDescent="0.25">
      <c r="A216" s="136">
        <v>33</v>
      </c>
      <c r="B216" s="109" t="s">
        <v>68</v>
      </c>
      <c r="C216" s="405" t="s">
        <v>364</v>
      </c>
      <c r="D216" s="183" t="s">
        <v>436</v>
      </c>
      <c r="E216" s="109"/>
      <c r="F216" s="109">
        <f>VLOOKUP(H216,Feuil1!A$1:B$5,2,0)</f>
        <v>0.25</v>
      </c>
      <c r="G216" s="109">
        <f t="shared" ref="G216:G221" si="324">IF(H216="Information et Communication",1,IF(H216="Savoir-faire Savoir-être",2,IF(H216="Confort et hygiène",3,IF(H216="Qualité de la prestation",5,IF(H216="Développement Durable",4)))))</f>
        <v>3</v>
      </c>
      <c r="H216" s="274" t="s">
        <v>174</v>
      </c>
      <c r="I216" s="185" t="s">
        <v>437</v>
      </c>
      <c r="J216" s="138">
        <v>49</v>
      </c>
      <c r="K216" s="138">
        <f>IF(J216&lt;&gt;"",MAX(K$1:K215)+1,"")</f>
        <v>179</v>
      </c>
      <c r="L216" s="329" t="s">
        <v>438</v>
      </c>
      <c r="M216" s="330">
        <v>1</v>
      </c>
      <c r="N216" s="331" t="s">
        <v>0</v>
      </c>
      <c r="O216" s="439"/>
      <c r="P216" s="332" t="str">
        <f t="shared" si="302"/>
        <v/>
      </c>
      <c r="Q216" s="329"/>
      <c r="R216" s="343" t="s">
        <v>72</v>
      </c>
      <c r="S216" s="139"/>
      <c r="U216" s="140">
        <f t="shared" ref="U216:U221" si="325">M216</f>
        <v>1</v>
      </c>
      <c r="V216" s="140">
        <f t="shared" ref="V216:V221" si="326">IF(N216="OUI",1,IF(N216="NON",0,IF(N216="Non Mesuré","",0)))</f>
        <v>1</v>
      </c>
      <c r="W216" s="140">
        <f t="shared" ref="W216:W221" si="327">IF(N216&lt;&gt;"Non Mesuré",U216*V216,"")</f>
        <v>1</v>
      </c>
      <c r="X216" s="140"/>
      <c r="Y216" s="140">
        <f t="shared" ref="Y216:Y221" si="328">IF(N216="Non Mesuré",U216,0)</f>
        <v>0</v>
      </c>
      <c r="Z216" s="140"/>
      <c r="AA216" s="140">
        <f t="shared" ref="AA216:AA221" si="329">U216-Y216</f>
        <v>1</v>
      </c>
      <c r="AB216" s="140"/>
      <c r="AC216" s="141"/>
      <c r="AD216" s="141"/>
      <c r="AE216" s="142" t="str">
        <f t="shared" si="282"/>
        <v/>
      </c>
      <c r="AF216" s="142"/>
      <c r="AG216" s="142" t="str">
        <f t="shared" si="283"/>
        <v/>
      </c>
      <c r="AH216" s="142"/>
      <c r="AI216" s="142" t="str">
        <f t="shared" si="284"/>
        <v/>
      </c>
      <c r="AJ216" s="143"/>
      <c r="AK216" s="144"/>
      <c r="AL216" s="142"/>
      <c r="AM216" s="142" t="str">
        <f t="shared" si="285"/>
        <v/>
      </c>
      <c r="AN216" s="142"/>
      <c r="AO216" s="142" t="str">
        <f t="shared" si="286"/>
        <v/>
      </c>
      <c r="AP216" s="142"/>
      <c r="AQ216" s="142" t="str">
        <f t="shared" si="287"/>
        <v/>
      </c>
      <c r="AR216" s="143"/>
      <c r="AS216" s="144"/>
      <c r="AT216" s="142"/>
      <c r="AU216" s="142">
        <f t="shared" si="293"/>
        <v>1</v>
      </c>
      <c r="AV216" s="142"/>
      <c r="AW216" s="142">
        <f t="shared" si="294"/>
        <v>0</v>
      </c>
      <c r="AX216" s="142"/>
      <c r="AY216" s="142">
        <f t="shared" si="295"/>
        <v>1</v>
      </c>
      <c r="AZ216" s="143"/>
      <c r="BA216" s="144"/>
      <c r="BB216" s="142"/>
      <c r="BC216" s="142" t="str">
        <f t="shared" ref="BC216:BC222" si="330">IF(G216=4,W216,"")</f>
        <v/>
      </c>
      <c r="BD216" s="142"/>
      <c r="BE216" s="142" t="str">
        <f t="shared" ref="BE216:BE222" si="331">IF(G216=4,Y216,"")</f>
        <v/>
      </c>
      <c r="BF216" s="142"/>
      <c r="BG216" s="142" t="str">
        <f t="shared" ref="BG216:BG222" si="332">IF(G216=4,AA216,"")</f>
        <v/>
      </c>
      <c r="BH216" s="143"/>
      <c r="BI216" s="144"/>
      <c r="BJ216" s="140"/>
      <c r="BK216" s="142" t="str">
        <f t="shared" ref="BK216:BK222" si="333">IF(G216=5,W216,"")</f>
        <v/>
      </c>
      <c r="BL216" s="142"/>
      <c r="BM216" s="142" t="str">
        <f t="shared" ref="BM216:BM222" si="334">IF(G216=5,Y216,"")</f>
        <v/>
      </c>
      <c r="BN216" s="142"/>
      <c r="BO216" s="142" t="str">
        <f t="shared" ref="BO216:BO222" si="335">IF(G216=5,AA216,"")</f>
        <v/>
      </c>
      <c r="BP216" s="143"/>
      <c r="BQ216" s="144"/>
      <c r="BR216" s="140"/>
      <c r="BS216" s="142" t="str">
        <f t="shared" si="303"/>
        <v/>
      </c>
      <c r="BT216" s="142"/>
      <c r="BU216" s="142" t="str">
        <f t="shared" si="304"/>
        <v/>
      </c>
      <c r="BV216" s="142"/>
      <c r="BW216" s="142" t="str">
        <f t="shared" si="305"/>
        <v/>
      </c>
      <c r="BX216" s="143"/>
      <c r="BY216" s="144"/>
      <c r="BZ216" s="145"/>
      <c r="CA216" s="142" t="str">
        <f t="shared" si="306"/>
        <v/>
      </c>
      <c r="CB216" s="142"/>
      <c r="CC216" s="142" t="str">
        <f t="shared" si="307"/>
        <v/>
      </c>
      <c r="CD216" s="142"/>
      <c r="CE216" s="142" t="str">
        <f t="shared" si="308"/>
        <v/>
      </c>
      <c r="CF216" s="143"/>
      <c r="CI216" s="142">
        <f t="shared" si="309"/>
        <v>1</v>
      </c>
      <c r="CJ216" s="142"/>
      <c r="CK216" s="142">
        <f t="shared" si="310"/>
        <v>0</v>
      </c>
      <c r="CL216" s="142"/>
      <c r="CM216" s="142">
        <f t="shared" si="311"/>
        <v>1</v>
      </c>
      <c r="CN216" s="143"/>
      <c r="EF216" s="146" t="s">
        <v>63</v>
      </c>
      <c r="EG216" s="146" t="str">
        <f t="shared" si="281"/>
        <v xml:space="preserve">
Constat visuel
R</v>
      </c>
    </row>
    <row r="217" spans="1:137" s="136" customFormat="1" ht="28.5" customHeight="1" x14ac:dyDescent="0.25">
      <c r="B217" s="109" t="s">
        <v>68</v>
      </c>
      <c r="C217" s="405" t="s">
        <v>364</v>
      </c>
      <c r="D217" s="183" t="s">
        <v>436</v>
      </c>
      <c r="E217" s="109"/>
      <c r="F217" s="109">
        <f>VLOOKUP(H217,Feuil1!A$1:B$5,2,0)</f>
        <v>0.1</v>
      </c>
      <c r="G217" s="109">
        <f t="shared" si="324"/>
        <v>1</v>
      </c>
      <c r="H217" s="274" t="s">
        <v>59</v>
      </c>
      <c r="I217" s="185" t="s">
        <v>349</v>
      </c>
      <c r="J217" s="138">
        <v>50</v>
      </c>
      <c r="K217" s="138">
        <f>IF(J217&lt;&gt;"",MAX(K$1:K216)+1,"")</f>
        <v>180</v>
      </c>
      <c r="L217" s="281" t="s">
        <v>439</v>
      </c>
      <c r="M217" s="290">
        <v>1</v>
      </c>
      <c r="N217" s="283" t="s">
        <v>0</v>
      </c>
      <c r="O217" s="351"/>
      <c r="P217" s="333" t="str">
        <f t="shared" si="302"/>
        <v/>
      </c>
      <c r="Q217" s="281"/>
      <c r="R217" s="281" t="s">
        <v>72</v>
      </c>
      <c r="S217" s="139"/>
      <c r="U217" s="140">
        <f t="shared" si="325"/>
        <v>1</v>
      </c>
      <c r="V217" s="140">
        <f t="shared" si="326"/>
        <v>1</v>
      </c>
      <c r="W217" s="140">
        <f t="shared" si="327"/>
        <v>1</v>
      </c>
      <c r="X217" s="140"/>
      <c r="Y217" s="140">
        <f t="shared" si="328"/>
        <v>0</v>
      </c>
      <c r="Z217" s="140"/>
      <c r="AA217" s="140">
        <f t="shared" si="329"/>
        <v>1</v>
      </c>
      <c r="AB217" s="140"/>
      <c r="AC217" s="141"/>
      <c r="AD217" s="141"/>
      <c r="AE217" s="142">
        <f t="shared" si="282"/>
        <v>1</v>
      </c>
      <c r="AF217" s="142"/>
      <c r="AG217" s="142">
        <f t="shared" si="283"/>
        <v>0</v>
      </c>
      <c r="AH217" s="142"/>
      <c r="AI217" s="142">
        <f t="shared" si="284"/>
        <v>1</v>
      </c>
      <c r="AJ217" s="143"/>
      <c r="AK217" s="144"/>
      <c r="AL217" s="142"/>
      <c r="AM217" s="142" t="str">
        <f t="shared" si="285"/>
        <v/>
      </c>
      <c r="AN217" s="142"/>
      <c r="AO217" s="142" t="str">
        <f t="shared" si="286"/>
        <v/>
      </c>
      <c r="AP217" s="142"/>
      <c r="AQ217" s="142" t="str">
        <f t="shared" si="287"/>
        <v/>
      </c>
      <c r="AR217" s="143"/>
      <c r="AS217" s="144"/>
      <c r="AT217" s="142"/>
      <c r="AU217" s="142" t="str">
        <f t="shared" si="293"/>
        <v/>
      </c>
      <c r="AV217" s="142"/>
      <c r="AW217" s="142" t="str">
        <f t="shared" si="294"/>
        <v/>
      </c>
      <c r="AX217" s="142"/>
      <c r="AY217" s="142" t="str">
        <f t="shared" si="295"/>
        <v/>
      </c>
      <c r="AZ217" s="143"/>
      <c r="BA217" s="144"/>
      <c r="BB217" s="142"/>
      <c r="BC217" s="142" t="str">
        <f t="shared" si="330"/>
        <v/>
      </c>
      <c r="BD217" s="142"/>
      <c r="BE217" s="142" t="str">
        <f t="shared" si="331"/>
        <v/>
      </c>
      <c r="BF217" s="142"/>
      <c r="BG217" s="142" t="str">
        <f t="shared" si="332"/>
        <v/>
      </c>
      <c r="BH217" s="143"/>
      <c r="BI217" s="144"/>
      <c r="BJ217" s="140"/>
      <c r="BK217" s="142" t="str">
        <f t="shared" si="333"/>
        <v/>
      </c>
      <c r="BL217" s="142"/>
      <c r="BM217" s="142" t="str">
        <f t="shared" si="334"/>
        <v/>
      </c>
      <c r="BN217" s="142"/>
      <c r="BO217" s="142" t="str">
        <f t="shared" si="335"/>
        <v/>
      </c>
      <c r="BP217" s="143"/>
      <c r="BQ217" s="144"/>
      <c r="BR217" s="140"/>
      <c r="BS217" s="142" t="str">
        <f t="shared" si="303"/>
        <v/>
      </c>
      <c r="BT217" s="142"/>
      <c r="BU217" s="142" t="str">
        <f t="shared" si="304"/>
        <v/>
      </c>
      <c r="BV217" s="142"/>
      <c r="BW217" s="142" t="str">
        <f t="shared" si="305"/>
        <v/>
      </c>
      <c r="BX217" s="143"/>
      <c r="BY217" s="144"/>
      <c r="BZ217" s="145"/>
      <c r="CA217" s="142" t="str">
        <f t="shared" si="306"/>
        <v/>
      </c>
      <c r="CB217" s="142"/>
      <c r="CC217" s="142" t="str">
        <f t="shared" si="307"/>
        <v/>
      </c>
      <c r="CD217" s="142"/>
      <c r="CE217" s="142" t="str">
        <f t="shared" si="308"/>
        <v/>
      </c>
      <c r="CF217" s="143"/>
      <c r="CI217" s="142" t="str">
        <f t="shared" si="309"/>
        <v/>
      </c>
      <c r="CJ217" s="142"/>
      <c r="CK217" s="142" t="str">
        <f t="shared" si="310"/>
        <v/>
      </c>
      <c r="CL217" s="142"/>
      <c r="CM217" s="142" t="str">
        <f t="shared" si="311"/>
        <v/>
      </c>
      <c r="CN217" s="143"/>
      <c r="EF217" s="146" t="s">
        <v>63</v>
      </c>
      <c r="EG217" s="146" t="str">
        <f t="shared" si="281"/>
        <v xml:space="preserve">
Constat visuel
R</v>
      </c>
    </row>
    <row r="218" spans="1:137" s="136" customFormat="1" ht="34.5" customHeight="1" x14ac:dyDescent="0.25">
      <c r="B218" s="109" t="s">
        <v>68</v>
      </c>
      <c r="C218" s="405" t="s">
        <v>364</v>
      </c>
      <c r="D218" s="183" t="s">
        <v>436</v>
      </c>
      <c r="E218" s="109"/>
      <c r="F218" s="109">
        <f>VLOOKUP(H218,Feuil1!A$1:B$5,2,0)</f>
        <v>0.2</v>
      </c>
      <c r="G218" s="109">
        <f t="shared" si="324"/>
        <v>5</v>
      </c>
      <c r="H218" s="271" t="s">
        <v>168</v>
      </c>
      <c r="I218" s="185" t="s">
        <v>349</v>
      </c>
      <c r="J218" s="138">
        <v>50</v>
      </c>
      <c r="K218" s="138">
        <f>IF(J218&lt;&gt;"",MAX(K$1:K217)+1,"")</f>
        <v>181</v>
      </c>
      <c r="L218" s="281" t="s">
        <v>440</v>
      </c>
      <c r="M218" s="290">
        <v>1</v>
      </c>
      <c r="N218" s="283" t="s">
        <v>0</v>
      </c>
      <c r="O218" s="351"/>
      <c r="P218" s="333" t="str">
        <f t="shared" si="302"/>
        <v/>
      </c>
      <c r="Q218" s="281" t="s">
        <v>441</v>
      </c>
      <c r="R218" s="281" t="s">
        <v>72</v>
      </c>
      <c r="S218" s="139"/>
      <c r="U218" s="140">
        <f t="shared" si="325"/>
        <v>1</v>
      </c>
      <c r="V218" s="140">
        <f t="shared" si="326"/>
        <v>1</v>
      </c>
      <c r="W218" s="140">
        <f t="shared" si="327"/>
        <v>1</v>
      </c>
      <c r="X218" s="140"/>
      <c r="Y218" s="140">
        <f t="shared" si="328"/>
        <v>0</v>
      </c>
      <c r="Z218" s="140"/>
      <c r="AA218" s="140">
        <f t="shared" si="329"/>
        <v>1</v>
      </c>
      <c r="AB218" s="115"/>
      <c r="AC218" s="181"/>
      <c r="AD218" s="181"/>
      <c r="AE218" s="142" t="str">
        <f t="shared" si="282"/>
        <v/>
      </c>
      <c r="AF218" s="142"/>
      <c r="AG218" s="142" t="str">
        <f t="shared" si="283"/>
        <v/>
      </c>
      <c r="AH218" s="142"/>
      <c r="AI218" s="142" t="str">
        <f t="shared" si="284"/>
        <v/>
      </c>
      <c r="AJ218" s="143"/>
      <c r="AK218" s="144"/>
      <c r="AL218" s="142"/>
      <c r="AM218" s="142" t="str">
        <f t="shared" si="285"/>
        <v/>
      </c>
      <c r="AN218" s="142"/>
      <c r="AO218" s="142" t="str">
        <f t="shared" si="286"/>
        <v/>
      </c>
      <c r="AP218" s="142"/>
      <c r="AQ218" s="142" t="str">
        <f t="shared" si="287"/>
        <v/>
      </c>
      <c r="AR218" s="143"/>
      <c r="AS218" s="144"/>
      <c r="AT218" s="142"/>
      <c r="AU218" s="142" t="str">
        <f t="shared" si="293"/>
        <v/>
      </c>
      <c r="AV218" s="142"/>
      <c r="AW218" s="142" t="str">
        <f t="shared" si="294"/>
        <v/>
      </c>
      <c r="AX218" s="142"/>
      <c r="AY218" s="142" t="str">
        <f t="shared" si="295"/>
        <v/>
      </c>
      <c r="AZ218" s="143"/>
      <c r="BA218" s="144"/>
      <c r="BB218" s="142"/>
      <c r="BC218" s="142" t="str">
        <f t="shared" si="330"/>
        <v/>
      </c>
      <c r="BD218" s="142"/>
      <c r="BE218" s="142" t="str">
        <f t="shared" si="331"/>
        <v/>
      </c>
      <c r="BF218" s="142"/>
      <c r="BG218" s="142" t="str">
        <f t="shared" si="332"/>
        <v/>
      </c>
      <c r="BH218" s="143"/>
      <c r="BI218" s="144"/>
      <c r="BJ218" s="140"/>
      <c r="BK218" s="142">
        <f t="shared" si="333"/>
        <v>1</v>
      </c>
      <c r="BL218" s="142"/>
      <c r="BM218" s="142">
        <f t="shared" si="334"/>
        <v>0</v>
      </c>
      <c r="BN218" s="142"/>
      <c r="BO218" s="142">
        <f t="shared" si="335"/>
        <v>1</v>
      </c>
      <c r="BP218" s="143"/>
      <c r="BQ218" s="144"/>
      <c r="BR218" s="140"/>
      <c r="BS218" s="142" t="str">
        <f t="shared" si="303"/>
        <v/>
      </c>
      <c r="BT218" s="142"/>
      <c r="BU218" s="142" t="str">
        <f t="shared" si="304"/>
        <v/>
      </c>
      <c r="BV218" s="142"/>
      <c r="BW218" s="142" t="str">
        <f t="shared" si="305"/>
        <v/>
      </c>
      <c r="BX218" s="143"/>
      <c r="BY218" s="144"/>
      <c r="BZ218" s="145"/>
      <c r="CA218" s="142" t="str">
        <f t="shared" si="306"/>
        <v/>
      </c>
      <c r="CB218" s="142"/>
      <c r="CC218" s="142" t="str">
        <f t="shared" si="307"/>
        <v/>
      </c>
      <c r="CD218" s="142"/>
      <c r="CE218" s="142" t="str">
        <f t="shared" si="308"/>
        <v/>
      </c>
      <c r="CF218" s="143"/>
      <c r="CI218" s="142" t="str">
        <f t="shared" si="309"/>
        <v/>
      </c>
      <c r="CJ218" s="142"/>
      <c r="CK218" s="142" t="str">
        <f t="shared" si="310"/>
        <v/>
      </c>
      <c r="CL218" s="142"/>
      <c r="CM218" s="142" t="str">
        <f t="shared" si="311"/>
        <v/>
      </c>
      <c r="CN218" s="143"/>
      <c r="EF218" s="146" t="s">
        <v>63</v>
      </c>
      <c r="EG218" s="146" t="str">
        <f t="shared" si="281"/>
        <v>Tous les services proposés dans l'hôtel sont annoncés dans le livret d'accueil, ainsi que les horaires. Vigilance sur les services petit déjeuner en chambre et coffre-fort.
Constat visuel
R</v>
      </c>
    </row>
    <row r="219" spans="1:137" s="136" customFormat="1" ht="34.5" customHeight="1" x14ac:dyDescent="0.25">
      <c r="B219" s="109" t="s">
        <v>58</v>
      </c>
      <c r="C219" s="405" t="s">
        <v>364</v>
      </c>
      <c r="D219" s="183" t="s">
        <v>436</v>
      </c>
      <c r="E219" s="109"/>
      <c r="F219" s="109">
        <f>VLOOKUP(H219,Feuil1!A$1:B$5,2,0)</f>
        <v>0.2</v>
      </c>
      <c r="G219" s="109">
        <f t="shared" si="324"/>
        <v>5</v>
      </c>
      <c r="H219" s="271" t="s">
        <v>168</v>
      </c>
      <c r="I219" s="185" t="s">
        <v>442</v>
      </c>
      <c r="J219" s="138">
        <v>55</v>
      </c>
      <c r="K219" s="138">
        <f>IF(J219&lt;&gt;"",MAX(K$1:K218)+1,"")</f>
        <v>182</v>
      </c>
      <c r="L219" s="281" t="s">
        <v>443</v>
      </c>
      <c r="M219" s="290">
        <v>3</v>
      </c>
      <c r="N219" s="283" t="s">
        <v>0</v>
      </c>
      <c r="O219" s="351"/>
      <c r="P219" s="333" t="str">
        <f t="shared" si="302"/>
        <v/>
      </c>
      <c r="Q219" s="281" t="s">
        <v>909</v>
      </c>
      <c r="R219" s="344" t="s">
        <v>72</v>
      </c>
      <c r="S219" s="139"/>
      <c r="U219" s="140">
        <f t="shared" si="325"/>
        <v>3</v>
      </c>
      <c r="V219" s="140">
        <f t="shared" si="326"/>
        <v>1</v>
      </c>
      <c r="W219" s="140">
        <f t="shared" si="327"/>
        <v>3</v>
      </c>
      <c r="X219" s="140"/>
      <c r="Y219" s="140">
        <f t="shared" si="328"/>
        <v>0</v>
      </c>
      <c r="Z219" s="140"/>
      <c r="AA219" s="140">
        <f t="shared" si="329"/>
        <v>3</v>
      </c>
      <c r="AB219" s="115"/>
      <c r="AC219" s="181"/>
      <c r="AD219" s="181"/>
      <c r="AE219" s="142" t="str">
        <f t="shared" si="282"/>
        <v/>
      </c>
      <c r="AF219" s="142"/>
      <c r="AG219" s="142" t="str">
        <f t="shared" si="283"/>
        <v/>
      </c>
      <c r="AH219" s="142"/>
      <c r="AI219" s="142" t="str">
        <f t="shared" si="284"/>
        <v/>
      </c>
      <c r="AJ219" s="143"/>
      <c r="AK219" s="144"/>
      <c r="AL219" s="142"/>
      <c r="AM219" s="142" t="str">
        <f t="shared" si="285"/>
        <v/>
      </c>
      <c r="AN219" s="142"/>
      <c r="AO219" s="142" t="str">
        <f t="shared" si="286"/>
        <v/>
      </c>
      <c r="AP219" s="142"/>
      <c r="AQ219" s="142" t="str">
        <f t="shared" si="287"/>
        <v/>
      </c>
      <c r="AR219" s="143"/>
      <c r="AS219" s="144"/>
      <c r="AT219" s="142"/>
      <c r="AU219" s="142" t="str">
        <f t="shared" si="293"/>
        <v/>
      </c>
      <c r="AV219" s="142"/>
      <c r="AW219" s="142" t="str">
        <f t="shared" si="294"/>
        <v/>
      </c>
      <c r="AX219" s="142"/>
      <c r="AY219" s="142" t="str">
        <f t="shared" si="295"/>
        <v/>
      </c>
      <c r="AZ219" s="143"/>
      <c r="BA219" s="144"/>
      <c r="BB219" s="142"/>
      <c r="BC219" s="142" t="str">
        <f t="shared" si="330"/>
        <v/>
      </c>
      <c r="BD219" s="142"/>
      <c r="BE219" s="142" t="str">
        <f t="shared" si="331"/>
        <v/>
      </c>
      <c r="BF219" s="142"/>
      <c r="BG219" s="142" t="str">
        <f t="shared" si="332"/>
        <v/>
      </c>
      <c r="BH219" s="143"/>
      <c r="BI219" s="144"/>
      <c r="BJ219" s="140"/>
      <c r="BK219" s="142">
        <f t="shared" si="333"/>
        <v>3</v>
      </c>
      <c r="BL219" s="142"/>
      <c r="BM219" s="142">
        <f t="shared" si="334"/>
        <v>0</v>
      </c>
      <c r="BN219" s="142"/>
      <c r="BO219" s="142">
        <f t="shared" si="335"/>
        <v>3</v>
      </c>
      <c r="BP219" s="143"/>
      <c r="BQ219" s="144"/>
      <c r="BR219" s="140"/>
      <c r="BS219" s="142" t="str">
        <f t="shared" si="303"/>
        <v/>
      </c>
      <c r="BT219" s="142"/>
      <c r="BU219" s="142" t="str">
        <f t="shared" si="304"/>
        <v/>
      </c>
      <c r="BV219" s="142"/>
      <c r="BW219" s="142" t="str">
        <f t="shared" si="305"/>
        <v/>
      </c>
      <c r="BX219" s="143"/>
      <c r="BY219" s="144"/>
      <c r="BZ219" s="145"/>
      <c r="CA219" s="142" t="str">
        <f t="shared" si="306"/>
        <v/>
      </c>
      <c r="CB219" s="142"/>
      <c r="CC219" s="142" t="str">
        <f t="shared" si="307"/>
        <v/>
      </c>
      <c r="CD219" s="142"/>
      <c r="CE219" s="142" t="str">
        <f t="shared" si="308"/>
        <v/>
      </c>
      <c r="CF219" s="143"/>
      <c r="CI219" s="142" t="str">
        <f t="shared" si="309"/>
        <v/>
      </c>
      <c r="CJ219" s="142"/>
      <c r="CK219" s="142" t="str">
        <f t="shared" si="310"/>
        <v/>
      </c>
      <c r="CL219" s="142"/>
      <c r="CM219" s="142" t="str">
        <f t="shared" si="311"/>
        <v/>
      </c>
      <c r="CN219" s="143"/>
      <c r="EF219" s="146" t="s">
        <v>63</v>
      </c>
      <c r="EG219" s="146" t="str">
        <f t="shared" si="281"/>
        <v>L'auditeur vérifie que tous les documents présents en chambre sont propres et en bon état. Absence de ratures, documents cornés, documents punaisés ou scotchés, etc.
Constat visuel
NR</v>
      </c>
    </row>
    <row r="220" spans="1:137" s="136" customFormat="1" ht="34.5" customHeight="1" x14ac:dyDescent="0.25">
      <c r="B220" s="109" t="s">
        <v>58</v>
      </c>
      <c r="C220" s="405" t="s">
        <v>364</v>
      </c>
      <c r="D220" s="183" t="s">
        <v>436</v>
      </c>
      <c r="E220" s="109"/>
      <c r="F220" s="109">
        <f>VLOOKUP(H220,Feuil1!A$1:B$5,2,0)</f>
        <v>0.1</v>
      </c>
      <c r="G220" s="109">
        <f t="shared" si="324"/>
        <v>1</v>
      </c>
      <c r="H220" s="274" t="s">
        <v>59</v>
      </c>
      <c r="I220" s="185" t="s">
        <v>444</v>
      </c>
      <c r="J220" s="138">
        <v>101</v>
      </c>
      <c r="K220" s="138">
        <f>IF(J220&lt;&gt;"",MAX(K$1:K219)+1,"")</f>
        <v>183</v>
      </c>
      <c r="L220" s="281" t="s">
        <v>445</v>
      </c>
      <c r="M220" s="290">
        <v>3</v>
      </c>
      <c r="N220" s="283" t="s">
        <v>0</v>
      </c>
      <c r="O220" s="351"/>
      <c r="P220" s="333" t="str">
        <f>IF(ISERROR(SEARCH("Pas de NM possible",Q220)),"","oui")</f>
        <v/>
      </c>
      <c r="Q220" s="281" t="s">
        <v>446</v>
      </c>
      <c r="R220" s="344" t="s">
        <v>72</v>
      </c>
      <c r="S220" s="139"/>
      <c r="U220" s="140">
        <f t="shared" si="325"/>
        <v>3</v>
      </c>
      <c r="V220" s="140">
        <f t="shared" si="326"/>
        <v>1</v>
      </c>
      <c r="W220" s="140">
        <f t="shared" si="327"/>
        <v>3</v>
      </c>
      <c r="X220" s="140"/>
      <c r="Y220" s="140">
        <f t="shared" si="328"/>
        <v>0</v>
      </c>
      <c r="Z220" s="140"/>
      <c r="AA220" s="140">
        <f t="shared" si="329"/>
        <v>3</v>
      </c>
      <c r="AB220" s="115"/>
      <c r="AC220" s="181"/>
      <c r="AD220" s="181"/>
      <c r="AE220" s="142">
        <f t="shared" si="282"/>
        <v>3</v>
      </c>
      <c r="AF220" s="142"/>
      <c r="AG220" s="142">
        <f t="shared" si="283"/>
        <v>0</v>
      </c>
      <c r="AH220" s="142"/>
      <c r="AI220" s="142">
        <f t="shared" si="284"/>
        <v>3</v>
      </c>
      <c r="AJ220" s="143"/>
      <c r="AK220" s="144"/>
      <c r="AL220" s="142"/>
      <c r="AM220" s="142" t="str">
        <f t="shared" si="285"/>
        <v/>
      </c>
      <c r="AN220" s="142"/>
      <c r="AO220" s="142" t="str">
        <f t="shared" si="286"/>
        <v/>
      </c>
      <c r="AP220" s="142"/>
      <c r="AQ220" s="142" t="str">
        <f t="shared" si="287"/>
        <v/>
      </c>
      <c r="AR220" s="143"/>
      <c r="AS220" s="144"/>
      <c r="AT220" s="142"/>
      <c r="AU220" s="142" t="str">
        <f t="shared" si="293"/>
        <v/>
      </c>
      <c r="AV220" s="142"/>
      <c r="AW220" s="142" t="str">
        <f t="shared" si="294"/>
        <v/>
      </c>
      <c r="AX220" s="142"/>
      <c r="AY220" s="142" t="str">
        <f t="shared" si="295"/>
        <v/>
      </c>
      <c r="AZ220" s="143"/>
      <c r="BA220" s="144"/>
      <c r="BB220" s="142"/>
      <c r="BC220" s="142" t="str">
        <f>IF(G220=4,W220,"")</f>
        <v/>
      </c>
      <c r="BD220" s="142"/>
      <c r="BE220" s="142" t="str">
        <f>IF(G220=4,Y220,"")</f>
        <v/>
      </c>
      <c r="BF220" s="142"/>
      <c r="BG220" s="142" t="str">
        <f>IF(G220=4,AA220,"")</f>
        <v/>
      </c>
      <c r="BH220" s="143"/>
      <c r="BI220" s="144"/>
      <c r="BJ220" s="140"/>
      <c r="BK220" s="142" t="str">
        <f>IF(G220=5,W220,"")</f>
        <v/>
      </c>
      <c r="BL220" s="142"/>
      <c r="BM220" s="142" t="str">
        <f>IF(G220=5,Y220,"")</f>
        <v/>
      </c>
      <c r="BN220" s="142"/>
      <c r="BO220" s="142" t="str">
        <f>IF(G220=5,AA220,"")</f>
        <v/>
      </c>
      <c r="BP220" s="143"/>
      <c r="BQ220" s="144"/>
      <c r="BR220" s="140"/>
      <c r="BS220" s="142" t="str">
        <f>IF(A220=31,W220,"")</f>
        <v/>
      </c>
      <c r="BT220" s="142"/>
      <c r="BU220" s="142" t="str">
        <f>IF(A220=31,Y220,"")</f>
        <v/>
      </c>
      <c r="BV220" s="142"/>
      <c r="BW220" s="142" t="str">
        <f>IF(A220=31,AA220,"")</f>
        <v/>
      </c>
      <c r="BX220" s="143"/>
      <c r="BY220" s="144"/>
      <c r="BZ220" s="145"/>
      <c r="CA220" s="142" t="str">
        <f>IF(A220=32,W220,"")</f>
        <v/>
      </c>
      <c r="CB220" s="142"/>
      <c r="CC220" s="142" t="str">
        <f>IF(A220=32,Y220,"")</f>
        <v/>
      </c>
      <c r="CD220" s="142"/>
      <c r="CE220" s="142" t="str">
        <f>IF(A220=32,AA220,"")</f>
        <v/>
      </c>
      <c r="CF220" s="143"/>
      <c r="CI220" s="142" t="str">
        <f>IF(A220=33,W220,"")</f>
        <v/>
      </c>
      <c r="CJ220" s="142"/>
      <c r="CK220" s="142" t="str">
        <f>IF(A220=33,Y220,"")</f>
        <v/>
      </c>
      <c r="CL220" s="142"/>
      <c r="CM220" s="142" t="str">
        <f>IF(A220=33,AA220,"")</f>
        <v/>
      </c>
      <c r="CN220" s="143"/>
      <c r="EF220" s="146" t="s">
        <v>63</v>
      </c>
      <c r="EG220" s="146" t="str">
        <f>CONCATENATE(Q220,EF220,R220,EF220,B220)</f>
        <v>A minima livret d'accueil, tarifs de la chambre et des services existants, consignes de sécurité.
Constat visuel
NR</v>
      </c>
    </row>
    <row r="221" spans="1:137" s="136" customFormat="1" ht="34.5" customHeight="1" x14ac:dyDescent="0.25">
      <c r="B221" s="109" t="s">
        <v>58</v>
      </c>
      <c r="C221" s="405" t="s">
        <v>900</v>
      </c>
      <c r="D221" s="183" t="s">
        <v>436</v>
      </c>
      <c r="E221" s="109"/>
      <c r="F221" s="109">
        <f>VLOOKUP(H221,Feuil1!A$1:B$5,2,0)</f>
        <v>0.1</v>
      </c>
      <c r="G221" s="109">
        <f t="shared" si="324"/>
        <v>1</v>
      </c>
      <c r="H221" s="274" t="s">
        <v>59</v>
      </c>
      <c r="I221" s="185" t="s">
        <v>444</v>
      </c>
      <c r="J221" s="138">
        <v>101</v>
      </c>
      <c r="K221" s="138">
        <f>IF(J221&lt;&gt;"",MAX(K$1:K220)+1,"")</f>
        <v>184</v>
      </c>
      <c r="L221" s="374" t="s">
        <v>881</v>
      </c>
      <c r="M221" s="375">
        <v>3</v>
      </c>
      <c r="N221" s="373" t="s">
        <v>0</v>
      </c>
      <c r="O221" s="441"/>
      <c r="P221" s="376" t="str">
        <f>IF(ISERROR(SEARCH("Pas de NM possible",Q221)),"","oui")</f>
        <v/>
      </c>
      <c r="Q221" s="374" t="s">
        <v>914</v>
      </c>
      <c r="R221" s="384"/>
      <c r="S221" s="139"/>
      <c r="U221" s="140">
        <f t="shared" si="325"/>
        <v>3</v>
      </c>
      <c r="V221" s="140">
        <f t="shared" si="326"/>
        <v>1</v>
      </c>
      <c r="W221" s="140">
        <f t="shared" si="327"/>
        <v>3</v>
      </c>
      <c r="X221" s="140"/>
      <c r="Y221" s="140">
        <f t="shared" si="328"/>
        <v>0</v>
      </c>
      <c r="Z221" s="140"/>
      <c r="AA221" s="140">
        <f t="shared" si="329"/>
        <v>3</v>
      </c>
      <c r="AB221" s="115"/>
      <c r="AC221" s="181"/>
      <c r="AD221" s="181"/>
      <c r="AE221" s="142">
        <f t="shared" si="282"/>
        <v>3</v>
      </c>
      <c r="AF221" s="142"/>
      <c r="AG221" s="142">
        <f t="shared" si="283"/>
        <v>0</v>
      </c>
      <c r="AH221" s="142"/>
      <c r="AI221" s="142">
        <f t="shared" si="284"/>
        <v>3</v>
      </c>
      <c r="AJ221" s="143"/>
      <c r="AK221" s="144"/>
      <c r="AL221" s="142"/>
      <c r="AM221" s="142" t="str">
        <f t="shared" si="285"/>
        <v/>
      </c>
      <c r="AN221" s="142"/>
      <c r="AO221" s="142" t="str">
        <f t="shared" si="286"/>
        <v/>
      </c>
      <c r="AP221" s="142"/>
      <c r="AQ221" s="142" t="str">
        <f t="shared" si="287"/>
        <v/>
      </c>
      <c r="AR221" s="143"/>
      <c r="AS221" s="144"/>
      <c r="AT221" s="142"/>
      <c r="AU221" s="142" t="str">
        <f t="shared" si="293"/>
        <v/>
      </c>
      <c r="AV221" s="142"/>
      <c r="AW221" s="142" t="str">
        <f t="shared" si="294"/>
        <v/>
      </c>
      <c r="AX221" s="142"/>
      <c r="AY221" s="142" t="str">
        <f t="shared" si="295"/>
        <v/>
      </c>
      <c r="AZ221" s="143"/>
      <c r="BA221" s="144"/>
      <c r="BB221" s="142"/>
      <c r="BC221" s="142" t="str">
        <f>IF(G221=4,W221,"")</f>
        <v/>
      </c>
      <c r="BD221" s="142"/>
      <c r="BE221" s="142" t="str">
        <f>IF(G221=4,Y221,"")</f>
        <v/>
      </c>
      <c r="BF221" s="142"/>
      <c r="BG221" s="142" t="str">
        <f>IF(G221=4,AA221,"")</f>
        <v/>
      </c>
      <c r="BH221" s="143"/>
      <c r="BI221" s="144"/>
      <c r="BJ221" s="140"/>
      <c r="BK221" s="142" t="str">
        <f>IF(G221=5,W221,"")</f>
        <v/>
      </c>
      <c r="BL221" s="142"/>
      <c r="BM221" s="142" t="str">
        <f>IF(G221=5,Y221,"")</f>
        <v/>
      </c>
      <c r="BN221" s="142"/>
      <c r="BO221" s="142" t="str">
        <f>IF(G221=5,AA221,"")</f>
        <v/>
      </c>
      <c r="BP221" s="143"/>
      <c r="BQ221" s="144"/>
      <c r="BR221" s="140"/>
      <c r="BS221" s="142" t="str">
        <f>IF(A221=31,W221,"")</f>
        <v/>
      </c>
      <c r="BT221" s="142"/>
      <c r="BU221" s="142" t="str">
        <f>IF(A221=31,Y221,"")</f>
        <v/>
      </c>
      <c r="BV221" s="142"/>
      <c r="BW221" s="142" t="str">
        <f>IF(A221=31,AA221,"")</f>
        <v/>
      </c>
      <c r="BX221" s="143"/>
      <c r="BY221" s="144"/>
      <c r="BZ221" s="145"/>
      <c r="CA221" s="142" t="str">
        <f>IF(A221=32,W221,"")</f>
        <v/>
      </c>
      <c r="CB221" s="142"/>
      <c r="CC221" s="142" t="str">
        <f>IF(A221=32,Y221,"")</f>
        <v/>
      </c>
      <c r="CD221" s="142"/>
      <c r="CE221" s="142" t="str">
        <f>IF(A221=32,AA221,"")</f>
        <v/>
      </c>
      <c r="CF221" s="143"/>
      <c r="CI221" s="142" t="str">
        <f>IF(A221=33,W221,"")</f>
        <v/>
      </c>
      <c r="CJ221" s="142"/>
      <c r="CK221" s="142" t="str">
        <f>IF(A221=33,Y221,"")</f>
        <v/>
      </c>
      <c r="CL221" s="142"/>
      <c r="CM221" s="142" t="str">
        <f>IF(A221=33,AA221,"")</f>
        <v/>
      </c>
      <c r="CN221" s="143"/>
      <c r="EF221" s="146" t="s">
        <v>63</v>
      </c>
      <c r="EG221" s="146" t="str">
        <f>CONCATENATE(Q221,EF221,R221,EF221,B221)</f>
        <v>Bonus - noter NM si non vérifié. 
NR</v>
      </c>
    </row>
    <row r="222" spans="1:137" s="136" customFormat="1" ht="30" customHeight="1" x14ac:dyDescent="0.2">
      <c r="B222" s="109"/>
      <c r="C222" s="109"/>
      <c r="D222" s="109"/>
      <c r="E222" s="109"/>
      <c r="F222" s="109" t="e">
        <f>VLOOKUP(H222,Feuil1!A$1:B$5,2,0)</f>
        <v>#N/A</v>
      </c>
      <c r="G222" s="109"/>
      <c r="H222" s="271"/>
      <c r="I222" s="406"/>
      <c r="J222" s="138"/>
      <c r="K222" s="428" t="str">
        <f>IF(J222&lt;&gt;"",MAX(K$1:K221)+1,"")</f>
        <v/>
      </c>
      <c r="L222" s="429" t="s">
        <v>447</v>
      </c>
      <c r="M222" s="430" t="s">
        <v>31</v>
      </c>
      <c r="N222" s="431" t="s">
        <v>32</v>
      </c>
      <c r="O222" s="434" t="s">
        <v>33</v>
      </c>
      <c r="P222" s="432" t="str">
        <f>IF(ISERROR(SEARCH("Pas de NM possible",Q222)),"","oui")</f>
        <v/>
      </c>
      <c r="Q222" s="428" t="s">
        <v>34</v>
      </c>
      <c r="R222" s="428" t="s">
        <v>809</v>
      </c>
      <c r="S222" s="139"/>
      <c r="U222" s="140"/>
      <c r="V222" s="140"/>
      <c r="W222" s="140"/>
      <c r="X222" s="140">
        <f>SUM(W176:W221)</f>
        <v>127</v>
      </c>
      <c r="Y222" s="145"/>
      <c r="Z222" s="140">
        <f>SUM(Y176:Y221)</f>
        <v>0</v>
      </c>
      <c r="AA222" s="145"/>
      <c r="AB222" s="140">
        <f>SUM(AA176:AA221)</f>
        <v>127</v>
      </c>
      <c r="AC222" s="141">
        <f>X222/AB222</f>
        <v>1</v>
      </c>
      <c r="AD222" s="181"/>
      <c r="AE222" s="142" t="str">
        <f t="shared" si="282"/>
        <v/>
      </c>
      <c r="AF222" s="142"/>
      <c r="AG222" s="142" t="str">
        <f t="shared" si="283"/>
        <v/>
      </c>
      <c r="AH222" s="142"/>
      <c r="AI222" s="142" t="str">
        <f t="shared" si="284"/>
        <v/>
      </c>
      <c r="AJ222" s="143"/>
      <c r="AK222" s="144"/>
      <c r="AL222" s="142"/>
      <c r="AM222" s="142" t="str">
        <f t="shared" si="285"/>
        <v/>
      </c>
      <c r="AN222" s="142"/>
      <c r="AO222" s="142" t="str">
        <f t="shared" si="286"/>
        <v/>
      </c>
      <c r="AP222" s="142"/>
      <c r="AQ222" s="142" t="str">
        <f t="shared" si="287"/>
        <v/>
      </c>
      <c r="AR222" s="143"/>
      <c r="AS222" s="144"/>
      <c r="AT222" s="142"/>
      <c r="AU222" s="142" t="str">
        <f t="shared" si="293"/>
        <v/>
      </c>
      <c r="AV222" s="142"/>
      <c r="AW222" s="142" t="str">
        <f t="shared" si="294"/>
        <v/>
      </c>
      <c r="AX222" s="142"/>
      <c r="AY222" s="142" t="str">
        <f t="shared" si="295"/>
        <v/>
      </c>
      <c r="AZ222" s="143"/>
      <c r="BA222" s="144"/>
      <c r="BB222" s="142"/>
      <c r="BC222" s="142" t="str">
        <f t="shared" si="330"/>
        <v/>
      </c>
      <c r="BD222" s="142"/>
      <c r="BE222" s="142" t="str">
        <f t="shared" si="331"/>
        <v/>
      </c>
      <c r="BF222" s="142"/>
      <c r="BG222" s="142" t="str">
        <f t="shared" si="332"/>
        <v/>
      </c>
      <c r="BH222" s="143"/>
      <c r="BI222" s="144"/>
      <c r="BJ222" s="140"/>
      <c r="BK222" s="142" t="str">
        <f t="shared" si="333"/>
        <v/>
      </c>
      <c r="BL222" s="142"/>
      <c r="BM222" s="142" t="str">
        <f t="shared" si="334"/>
        <v/>
      </c>
      <c r="BN222" s="142"/>
      <c r="BO222" s="142" t="str">
        <f t="shared" si="335"/>
        <v/>
      </c>
      <c r="BP222" s="143"/>
      <c r="BQ222" s="144"/>
      <c r="BR222" s="140"/>
      <c r="BS222" s="142" t="str">
        <f t="shared" si="303"/>
        <v/>
      </c>
      <c r="BT222" s="142"/>
      <c r="BU222" s="142" t="str">
        <f t="shared" si="304"/>
        <v/>
      </c>
      <c r="BV222" s="142"/>
      <c r="BW222" s="142" t="str">
        <f t="shared" si="305"/>
        <v/>
      </c>
      <c r="BX222" s="143"/>
      <c r="BY222" s="144"/>
      <c r="BZ222" s="145"/>
      <c r="CA222" s="142" t="str">
        <f t="shared" si="306"/>
        <v/>
      </c>
      <c r="CB222" s="142"/>
      <c r="CC222" s="142" t="str">
        <f t="shared" si="307"/>
        <v/>
      </c>
      <c r="CD222" s="142"/>
      <c r="CE222" s="142" t="str">
        <f t="shared" si="308"/>
        <v/>
      </c>
      <c r="CF222" s="143"/>
      <c r="CI222" s="142" t="str">
        <f t="shared" si="309"/>
        <v/>
      </c>
      <c r="CJ222" s="142"/>
      <c r="CK222" s="142" t="str">
        <f t="shared" si="310"/>
        <v/>
      </c>
      <c r="CL222" s="142"/>
      <c r="CM222" s="142" t="str">
        <f t="shared" si="311"/>
        <v/>
      </c>
      <c r="CN222" s="143"/>
      <c r="EF222" s="146" t="s">
        <v>63</v>
      </c>
      <c r="EG222" s="146" t="str">
        <f t="shared" si="281"/>
        <v xml:space="preserve">Guide d'interprétation
Type de constat
</v>
      </c>
    </row>
    <row r="223" spans="1:137" s="157" customFormat="1" ht="33.75" customHeight="1" x14ac:dyDescent="0.25">
      <c r="B223" s="107"/>
      <c r="C223" s="107"/>
      <c r="D223" s="107"/>
      <c r="E223" s="107"/>
      <c r="F223" s="109" t="e">
        <f>VLOOKUP(H223,Feuil1!A$1:B$5,2,0)</f>
        <v>#N/A</v>
      </c>
      <c r="G223" s="107"/>
      <c r="H223" s="276"/>
      <c r="I223" s="182"/>
      <c r="J223" s="149"/>
      <c r="K223" s="131" t="str">
        <f>IF(J223&lt;&gt;"",MAX(K$1:K222)+1,"")</f>
        <v/>
      </c>
      <c r="L223" s="183" t="s">
        <v>365</v>
      </c>
      <c r="M223" s="132"/>
      <c r="N223" s="267"/>
      <c r="O223" s="440"/>
      <c r="P223" s="325" t="str">
        <f t="shared" si="302"/>
        <v/>
      </c>
      <c r="Q223" s="183" t="s">
        <v>366</v>
      </c>
      <c r="R223" s="184"/>
      <c r="S223" s="184"/>
      <c r="U223" s="174"/>
      <c r="V223" s="174"/>
      <c r="W223" s="174"/>
      <c r="X223" s="175"/>
      <c r="Y223" s="174"/>
      <c r="Z223" s="174"/>
      <c r="AA223" s="174"/>
      <c r="AB223" s="174"/>
      <c r="AC223" s="176"/>
      <c r="AD223" s="166"/>
      <c r="AE223" s="142" t="str">
        <f t="shared" si="282"/>
        <v/>
      </c>
      <c r="AF223" s="142"/>
      <c r="AG223" s="142" t="str">
        <f t="shared" si="283"/>
        <v/>
      </c>
      <c r="AH223" s="142"/>
      <c r="AI223" s="142" t="str">
        <f t="shared" si="284"/>
        <v/>
      </c>
      <c r="AJ223" s="143"/>
      <c r="AK223" s="155"/>
      <c r="AL223" s="153"/>
      <c r="AM223" s="142" t="str">
        <f t="shared" si="285"/>
        <v/>
      </c>
      <c r="AN223" s="142"/>
      <c r="AO223" s="142" t="str">
        <f t="shared" si="286"/>
        <v/>
      </c>
      <c r="AP223" s="142"/>
      <c r="AQ223" s="142" t="str">
        <f t="shared" si="287"/>
        <v/>
      </c>
      <c r="AR223" s="143"/>
      <c r="AS223" s="155"/>
      <c r="AT223" s="153"/>
      <c r="AU223" s="142" t="str">
        <f t="shared" si="293"/>
        <v/>
      </c>
      <c r="AV223" s="142"/>
      <c r="AW223" s="142" t="str">
        <f t="shared" si="294"/>
        <v/>
      </c>
      <c r="AX223" s="142"/>
      <c r="AY223" s="142" t="str">
        <f t="shared" si="295"/>
        <v/>
      </c>
      <c r="AZ223" s="143"/>
      <c r="BA223" s="155"/>
      <c r="BB223" s="153"/>
      <c r="BC223" s="153"/>
      <c r="BD223" s="153"/>
      <c r="BE223" s="153"/>
      <c r="BF223" s="153"/>
      <c r="BG223" s="153"/>
      <c r="BH223" s="154"/>
      <c r="BI223" s="155"/>
      <c r="BJ223" s="150"/>
      <c r="BK223" s="153"/>
      <c r="BL223" s="153"/>
      <c r="BM223" s="153"/>
      <c r="BN223" s="153"/>
      <c r="BO223" s="153"/>
      <c r="BP223" s="154"/>
      <c r="BQ223" s="155"/>
      <c r="BR223" s="150"/>
      <c r="BS223" s="153" t="str">
        <f t="shared" si="303"/>
        <v/>
      </c>
      <c r="BT223" s="153"/>
      <c r="BU223" s="153" t="str">
        <f t="shared" si="304"/>
        <v/>
      </c>
      <c r="BV223" s="153"/>
      <c r="BW223" s="153" t="str">
        <f t="shared" si="305"/>
        <v/>
      </c>
      <c r="BX223" s="154"/>
      <c r="BY223" s="155"/>
      <c r="BZ223" s="156"/>
      <c r="CA223" s="153" t="str">
        <f t="shared" si="306"/>
        <v/>
      </c>
      <c r="CB223" s="153"/>
      <c r="CC223" s="153" t="str">
        <f t="shared" si="307"/>
        <v/>
      </c>
      <c r="CD223" s="153"/>
      <c r="CE223" s="153" t="str">
        <f t="shared" si="308"/>
        <v/>
      </c>
      <c r="CF223" s="154"/>
      <c r="CI223" s="153" t="str">
        <f t="shared" si="309"/>
        <v/>
      </c>
      <c r="CJ223" s="153"/>
      <c r="CK223" s="153" t="str">
        <f t="shared" si="310"/>
        <v/>
      </c>
      <c r="CL223" s="153"/>
      <c r="CM223" s="153" t="str">
        <f t="shared" si="311"/>
        <v/>
      </c>
      <c r="CN223" s="154"/>
      <c r="EF223" s="146" t="s">
        <v>63</v>
      </c>
      <c r="EG223" s="146" t="str">
        <f t="shared" si="281"/>
        <v xml:space="preserve">Indiquer le n° de la chambre concernée pour chaque commentaire.
</v>
      </c>
    </row>
    <row r="224" spans="1:137" s="136" customFormat="1" ht="34.5" customHeight="1" x14ac:dyDescent="0.25">
      <c r="A224" s="136">
        <v>33</v>
      </c>
      <c r="B224" s="109" t="s">
        <v>58</v>
      </c>
      <c r="C224" s="405" t="s">
        <v>447</v>
      </c>
      <c r="D224" s="183" t="s">
        <v>365</v>
      </c>
      <c r="E224" s="109"/>
      <c r="F224" s="109">
        <f>VLOOKUP(H224,Feuil1!A$1:B$5,2,0)</f>
        <v>0.25</v>
      </c>
      <c r="G224" s="109">
        <f t="shared" ref="G224:G230" si="336">IF(H224="Information et Communication",1,IF(H224="Savoir-faire Savoir-être",2,IF(H224="Confort et hygiène",3,IF(H224="Qualité de la prestation",5,IF(H224="Développement Durable",4)))))</f>
        <v>3</v>
      </c>
      <c r="H224" s="274" t="s">
        <v>174</v>
      </c>
      <c r="I224" s="180" t="s">
        <v>367</v>
      </c>
      <c r="J224" s="138">
        <v>46</v>
      </c>
      <c r="K224" s="138">
        <f>IF(J224&lt;&gt;"",MAX(K$1:K223)+1,"")</f>
        <v>185</v>
      </c>
      <c r="L224" s="329" t="s">
        <v>448</v>
      </c>
      <c r="M224" s="330">
        <v>3</v>
      </c>
      <c r="N224" s="331" t="s">
        <v>0</v>
      </c>
      <c r="O224" s="439"/>
      <c r="P224" s="332" t="str">
        <f t="shared" si="302"/>
        <v/>
      </c>
      <c r="Q224" s="329" t="s">
        <v>449</v>
      </c>
      <c r="R224" s="329" t="s">
        <v>72</v>
      </c>
      <c r="S224" s="139"/>
      <c r="U224" s="140">
        <f t="shared" ref="U224:U230" si="337">M224</f>
        <v>3</v>
      </c>
      <c r="V224" s="140">
        <f>IF(N224="OUI",1,IF(N224="NON",0,IF(N224="Non Mesuré","",0)))</f>
        <v>1</v>
      </c>
      <c r="W224" s="140">
        <f t="shared" ref="W224:W230" si="338">IF(N224&lt;&gt;"Non Mesuré",U224*V224,"")</f>
        <v>3</v>
      </c>
      <c r="X224" s="140"/>
      <c r="Y224" s="140">
        <f t="shared" ref="Y224:Y230" si="339">IF(N224="Non Mesuré",U224,0)</f>
        <v>0</v>
      </c>
      <c r="Z224" s="140"/>
      <c r="AA224" s="140">
        <f t="shared" ref="AA224:AA230" si="340">U224-Y224</f>
        <v>3</v>
      </c>
      <c r="AB224" s="115"/>
      <c r="AC224" s="181"/>
      <c r="AD224" s="181"/>
      <c r="AE224" s="142" t="str">
        <f t="shared" si="282"/>
        <v/>
      </c>
      <c r="AF224" s="142"/>
      <c r="AG224" s="142" t="str">
        <f t="shared" si="283"/>
        <v/>
      </c>
      <c r="AH224" s="142"/>
      <c r="AI224" s="142" t="str">
        <f t="shared" si="284"/>
        <v/>
      </c>
      <c r="AJ224" s="143"/>
      <c r="AK224" s="144"/>
      <c r="AL224" s="142"/>
      <c r="AM224" s="142" t="str">
        <f t="shared" si="285"/>
        <v/>
      </c>
      <c r="AN224" s="142"/>
      <c r="AO224" s="142" t="str">
        <f t="shared" si="286"/>
        <v/>
      </c>
      <c r="AP224" s="142"/>
      <c r="AQ224" s="142" t="str">
        <f t="shared" si="287"/>
        <v/>
      </c>
      <c r="AR224" s="143"/>
      <c r="AS224" s="144"/>
      <c r="AT224" s="142"/>
      <c r="AU224" s="142">
        <f t="shared" si="293"/>
        <v>3</v>
      </c>
      <c r="AV224" s="142"/>
      <c r="AW224" s="142">
        <f t="shared" si="294"/>
        <v>0</v>
      </c>
      <c r="AX224" s="142"/>
      <c r="AY224" s="142">
        <f t="shared" si="295"/>
        <v>3</v>
      </c>
      <c r="AZ224" s="143"/>
      <c r="BA224" s="144"/>
      <c r="BB224" s="142"/>
      <c r="BC224" s="142" t="str">
        <f t="shared" ref="BC224:BC230" si="341">IF(G224=4,W224,"")</f>
        <v/>
      </c>
      <c r="BD224" s="142"/>
      <c r="BE224" s="142" t="str">
        <f t="shared" ref="BE224:BE230" si="342">IF(G224=4,Y224,"")</f>
        <v/>
      </c>
      <c r="BF224" s="142"/>
      <c r="BG224" s="142" t="str">
        <f t="shared" ref="BG224:BG230" si="343">IF(G224=4,AA224,"")</f>
        <v/>
      </c>
      <c r="BH224" s="143"/>
      <c r="BI224" s="144"/>
      <c r="BJ224" s="140"/>
      <c r="BK224" s="142" t="str">
        <f t="shared" ref="BK224:BK230" si="344">IF(G224=5,W224,"")</f>
        <v/>
      </c>
      <c r="BL224" s="142"/>
      <c r="BM224" s="142" t="str">
        <f t="shared" ref="BM224:BM230" si="345">IF(G224=5,Y224,"")</f>
        <v/>
      </c>
      <c r="BN224" s="142"/>
      <c r="BO224" s="142" t="str">
        <f t="shared" ref="BO224:BO230" si="346">IF(G224=5,AA224,"")</f>
        <v/>
      </c>
      <c r="BP224" s="143"/>
      <c r="BQ224" s="144"/>
      <c r="BR224" s="140"/>
      <c r="BS224" s="142" t="str">
        <f t="shared" si="303"/>
        <v/>
      </c>
      <c r="BT224" s="142"/>
      <c r="BU224" s="142" t="str">
        <f t="shared" si="304"/>
        <v/>
      </c>
      <c r="BV224" s="142"/>
      <c r="BW224" s="142" t="str">
        <f t="shared" si="305"/>
        <v/>
      </c>
      <c r="BX224" s="143"/>
      <c r="BY224" s="144"/>
      <c r="BZ224" s="145"/>
      <c r="CA224" s="142" t="str">
        <f t="shared" si="306"/>
        <v/>
      </c>
      <c r="CB224" s="142"/>
      <c r="CC224" s="142" t="str">
        <f t="shared" si="307"/>
        <v/>
      </c>
      <c r="CD224" s="142"/>
      <c r="CE224" s="142" t="str">
        <f t="shared" si="308"/>
        <v/>
      </c>
      <c r="CF224" s="143"/>
      <c r="CI224" s="142">
        <f t="shared" si="309"/>
        <v>3</v>
      </c>
      <c r="CJ224" s="142"/>
      <c r="CK224" s="142">
        <f t="shared" si="310"/>
        <v>0</v>
      </c>
      <c r="CL224" s="142"/>
      <c r="CM224" s="142">
        <f t="shared" si="311"/>
        <v>3</v>
      </c>
      <c r="CN224" s="143"/>
      <c r="EF224" s="146" t="s">
        <v>63</v>
      </c>
      <c r="EG224" s="146" t="str">
        <f t="shared" si="281"/>
        <v>Aménagement permettant une utilisation fonctionnelle des équipements, harmonie des équipements et des coloris, absence d'équipement obsolète, éclairage adapté, etc.
Constat visuel
NR</v>
      </c>
    </row>
    <row r="225" spans="1:137" s="136" customFormat="1" ht="20.25" customHeight="1" x14ac:dyDescent="0.25">
      <c r="A225" s="136">
        <v>33</v>
      </c>
      <c r="B225" s="109" t="s">
        <v>58</v>
      </c>
      <c r="C225" s="405" t="s">
        <v>447</v>
      </c>
      <c r="D225" s="183" t="s">
        <v>365</v>
      </c>
      <c r="E225" s="109"/>
      <c r="F225" s="109">
        <f>VLOOKUP(H225,Feuil1!A$1:B$5,2,0)</f>
        <v>0.25</v>
      </c>
      <c r="G225" s="109">
        <f t="shared" si="336"/>
        <v>3</v>
      </c>
      <c r="H225" s="274" t="s">
        <v>174</v>
      </c>
      <c r="I225" s="185" t="s">
        <v>372</v>
      </c>
      <c r="J225" s="138">
        <v>53</v>
      </c>
      <c r="K225" s="138">
        <f>IF(J225&lt;&gt;"",MAX(K$1:K224)+1,"")</f>
        <v>186</v>
      </c>
      <c r="L225" s="281" t="s">
        <v>450</v>
      </c>
      <c r="M225" s="290">
        <v>3</v>
      </c>
      <c r="N225" s="283" t="s">
        <v>0</v>
      </c>
      <c r="O225" s="351"/>
      <c r="P225" s="333" t="str">
        <f t="shared" si="302"/>
        <v/>
      </c>
      <c r="Q225" s="281" t="s">
        <v>451</v>
      </c>
      <c r="R225" s="281" t="s">
        <v>72</v>
      </c>
      <c r="S225" s="139"/>
      <c r="U225" s="140">
        <f t="shared" si="337"/>
        <v>3</v>
      </c>
      <c r="V225" s="140">
        <f>IF(N225="OUI",1,IF(N225="NON",0,IF(N225="Non Mesuré","",0)))</f>
        <v>1</v>
      </c>
      <c r="W225" s="140">
        <f t="shared" si="338"/>
        <v>3</v>
      </c>
      <c r="X225" s="140"/>
      <c r="Y225" s="140">
        <f t="shared" si="339"/>
        <v>0</v>
      </c>
      <c r="Z225" s="140"/>
      <c r="AA225" s="140">
        <f t="shared" si="340"/>
        <v>3</v>
      </c>
      <c r="AB225" s="115"/>
      <c r="AC225" s="181"/>
      <c r="AD225" s="181"/>
      <c r="AE225" s="142" t="str">
        <f t="shared" si="282"/>
        <v/>
      </c>
      <c r="AF225" s="142"/>
      <c r="AG225" s="142" t="str">
        <f t="shared" si="283"/>
        <v/>
      </c>
      <c r="AH225" s="142"/>
      <c r="AI225" s="142" t="str">
        <f t="shared" si="284"/>
        <v/>
      </c>
      <c r="AJ225" s="143"/>
      <c r="AK225" s="144"/>
      <c r="AL225" s="142"/>
      <c r="AM225" s="142" t="str">
        <f t="shared" si="285"/>
        <v/>
      </c>
      <c r="AN225" s="142"/>
      <c r="AO225" s="142" t="str">
        <f t="shared" si="286"/>
        <v/>
      </c>
      <c r="AP225" s="142"/>
      <c r="AQ225" s="142" t="str">
        <f t="shared" si="287"/>
        <v/>
      </c>
      <c r="AR225" s="143"/>
      <c r="AS225" s="144"/>
      <c r="AT225" s="142"/>
      <c r="AU225" s="142">
        <f t="shared" si="293"/>
        <v>3</v>
      </c>
      <c r="AV225" s="142"/>
      <c r="AW225" s="142">
        <f t="shared" si="294"/>
        <v>0</v>
      </c>
      <c r="AX225" s="142"/>
      <c r="AY225" s="142">
        <f t="shared" si="295"/>
        <v>3</v>
      </c>
      <c r="AZ225" s="143"/>
      <c r="BA225" s="144"/>
      <c r="BB225" s="142"/>
      <c r="BC225" s="142" t="str">
        <f t="shared" si="341"/>
        <v/>
      </c>
      <c r="BD225" s="142"/>
      <c r="BE225" s="142" t="str">
        <f t="shared" si="342"/>
        <v/>
      </c>
      <c r="BF225" s="142"/>
      <c r="BG225" s="142" t="str">
        <f t="shared" si="343"/>
        <v/>
      </c>
      <c r="BH225" s="143"/>
      <c r="BI225" s="144"/>
      <c r="BJ225" s="140"/>
      <c r="BK225" s="142" t="str">
        <f t="shared" si="344"/>
        <v/>
      </c>
      <c r="BL225" s="142"/>
      <c r="BM225" s="142" t="str">
        <f t="shared" si="345"/>
        <v/>
      </c>
      <c r="BN225" s="142"/>
      <c r="BO225" s="142" t="str">
        <f t="shared" si="346"/>
        <v/>
      </c>
      <c r="BP225" s="143"/>
      <c r="BQ225" s="144"/>
      <c r="BR225" s="140"/>
      <c r="BS225" s="142" t="str">
        <f t="shared" si="303"/>
        <v/>
      </c>
      <c r="BT225" s="142"/>
      <c r="BU225" s="142" t="str">
        <f t="shared" si="304"/>
        <v/>
      </c>
      <c r="BV225" s="142"/>
      <c r="BW225" s="142" t="str">
        <f t="shared" si="305"/>
        <v/>
      </c>
      <c r="BX225" s="143"/>
      <c r="BY225" s="144"/>
      <c r="BZ225" s="145"/>
      <c r="CA225" s="142" t="str">
        <f t="shared" si="306"/>
        <v/>
      </c>
      <c r="CB225" s="142"/>
      <c r="CC225" s="142" t="str">
        <f t="shared" si="307"/>
        <v/>
      </c>
      <c r="CD225" s="142"/>
      <c r="CE225" s="142" t="str">
        <f t="shared" si="308"/>
        <v/>
      </c>
      <c r="CF225" s="143"/>
      <c r="CI225" s="142">
        <f t="shared" si="309"/>
        <v>3</v>
      </c>
      <c r="CJ225" s="142"/>
      <c r="CK225" s="142">
        <f t="shared" si="310"/>
        <v>0</v>
      </c>
      <c r="CL225" s="142"/>
      <c r="CM225" s="142">
        <f t="shared" si="311"/>
        <v>3</v>
      </c>
      <c r="CN225" s="143"/>
      <c r="EF225" s="146" t="s">
        <v>63</v>
      </c>
      <c r="EG225" s="146" t="str">
        <f t="shared" si="281"/>
        <v>Contrôle de la température avec un thermomètre.
Constat visuel
NR</v>
      </c>
    </row>
    <row r="226" spans="1:137" s="136" customFormat="1" ht="20.25" customHeight="1" x14ac:dyDescent="0.25">
      <c r="A226" s="136">
        <v>33</v>
      </c>
      <c r="B226" s="109" t="s">
        <v>58</v>
      </c>
      <c r="C226" s="405" t="s">
        <v>447</v>
      </c>
      <c r="D226" s="183" t="s">
        <v>365</v>
      </c>
      <c r="E226" s="109"/>
      <c r="F226" s="109">
        <f>VLOOKUP(H226,Feuil1!A$1:B$5,2,0)</f>
        <v>0.25</v>
      </c>
      <c r="G226" s="109">
        <f t="shared" si="336"/>
        <v>3</v>
      </c>
      <c r="H226" s="274" t="s">
        <v>174</v>
      </c>
      <c r="I226" s="180" t="s">
        <v>452</v>
      </c>
      <c r="J226" s="138">
        <v>57</v>
      </c>
      <c r="K226" s="138">
        <f>IF(J226&lt;&gt;"",MAX(K$1:K225)+1,"")</f>
        <v>187</v>
      </c>
      <c r="L226" s="281" t="s">
        <v>453</v>
      </c>
      <c r="M226" s="290">
        <v>1</v>
      </c>
      <c r="N226" s="283" t="s">
        <v>0</v>
      </c>
      <c r="O226" s="351"/>
      <c r="P226" s="333" t="str">
        <f t="shared" si="302"/>
        <v/>
      </c>
      <c r="Q226" s="281" t="s">
        <v>454</v>
      </c>
      <c r="R226" s="344" t="s">
        <v>72</v>
      </c>
      <c r="S226" s="139"/>
      <c r="U226" s="140">
        <f t="shared" si="337"/>
        <v>1</v>
      </c>
      <c r="V226" s="140">
        <f>IF(N226="OUI",1,IF(N226="NON",0,IF(N226="Non Mesuré","",0)))</f>
        <v>1</v>
      </c>
      <c r="W226" s="140">
        <f t="shared" si="338"/>
        <v>1</v>
      </c>
      <c r="X226" s="140"/>
      <c r="Y226" s="140">
        <f t="shared" si="339"/>
        <v>0</v>
      </c>
      <c r="Z226" s="140"/>
      <c r="AA226" s="140">
        <f t="shared" si="340"/>
        <v>1</v>
      </c>
      <c r="AB226" s="140"/>
      <c r="AC226" s="141"/>
      <c r="AD226" s="141"/>
      <c r="AE226" s="142" t="str">
        <f t="shared" si="282"/>
        <v/>
      </c>
      <c r="AF226" s="142"/>
      <c r="AG226" s="142" t="str">
        <f t="shared" si="283"/>
        <v/>
      </c>
      <c r="AH226" s="142"/>
      <c r="AI226" s="142" t="str">
        <f t="shared" si="284"/>
        <v/>
      </c>
      <c r="AJ226" s="143"/>
      <c r="AK226" s="144"/>
      <c r="AL226" s="142"/>
      <c r="AM226" s="142" t="str">
        <f t="shared" si="285"/>
        <v/>
      </c>
      <c r="AN226" s="142"/>
      <c r="AO226" s="142" t="str">
        <f t="shared" si="286"/>
        <v/>
      </c>
      <c r="AP226" s="142"/>
      <c r="AQ226" s="142" t="str">
        <f t="shared" si="287"/>
        <v/>
      </c>
      <c r="AR226" s="143"/>
      <c r="AS226" s="144"/>
      <c r="AT226" s="142"/>
      <c r="AU226" s="142">
        <f t="shared" si="293"/>
        <v>1</v>
      </c>
      <c r="AV226" s="142"/>
      <c r="AW226" s="142">
        <f t="shared" si="294"/>
        <v>0</v>
      </c>
      <c r="AX226" s="142"/>
      <c r="AY226" s="142">
        <f t="shared" si="295"/>
        <v>1</v>
      </c>
      <c r="AZ226" s="143"/>
      <c r="BA226" s="144"/>
      <c r="BB226" s="142"/>
      <c r="BC226" s="142" t="str">
        <f t="shared" si="341"/>
        <v/>
      </c>
      <c r="BD226" s="142"/>
      <c r="BE226" s="142" t="str">
        <f t="shared" si="342"/>
        <v/>
      </c>
      <c r="BF226" s="142"/>
      <c r="BG226" s="142" t="str">
        <f t="shared" si="343"/>
        <v/>
      </c>
      <c r="BH226" s="143"/>
      <c r="BI226" s="144"/>
      <c r="BJ226" s="140"/>
      <c r="BK226" s="142" t="str">
        <f t="shared" si="344"/>
        <v/>
      </c>
      <c r="BL226" s="142"/>
      <c r="BM226" s="142" t="str">
        <f t="shared" si="345"/>
        <v/>
      </c>
      <c r="BN226" s="142"/>
      <c r="BO226" s="142" t="str">
        <f t="shared" si="346"/>
        <v/>
      </c>
      <c r="BP226" s="143"/>
      <c r="BQ226" s="144"/>
      <c r="BR226" s="140"/>
      <c r="BS226" s="142" t="str">
        <f t="shared" si="303"/>
        <v/>
      </c>
      <c r="BT226" s="142"/>
      <c r="BU226" s="142" t="str">
        <f t="shared" si="304"/>
        <v/>
      </c>
      <c r="BV226" s="142"/>
      <c r="BW226" s="142" t="str">
        <f t="shared" si="305"/>
        <v/>
      </c>
      <c r="BX226" s="143"/>
      <c r="BY226" s="144"/>
      <c r="BZ226" s="145"/>
      <c r="CA226" s="142" t="str">
        <f t="shared" si="306"/>
        <v/>
      </c>
      <c r="CB226" s="142"/>
      <c r="CC226" s="142" t="str">
        <f t="shared" si="307"/>
        <v/>
      </c>
      <c r="CD226" s="142"/>
      <c r="CE226" s="142" t="str">
        <f t="shared" si="308"/>
        <v/>
      </c>
      <c r="CF226" s="143"/>
      <c r="CI226" s="142">
        <f t="shared" si="309"/>
        <v>1</v>
      </c>
      <c r="CJ226" s="142"/>
      <c r="CK226" s="142">
        <f t="shared" si="310"/>
        <v>0</v>
      </c>
      <c r="CL226" s="142"/>
      <c r="CM226" s="142">
        <f t="shared" si="311"/>
        <v>1</v>
      </c>
      <c r="CN226" s="143"/>
      <c r="EF226" s="146" t="s">
        <v>63</v>
      </c>
      <c r="EG226" s="146" t="str">
        <f t="shared" si="281"/>
        <v>Point NM si DOM TOM
Constat visuel
NR</v>
      </c>
    </row>
    <row r="227" spans="1:137" s="136" customFormat="1" ht="20.25" customHeight="1" x14ac:dyDescent="0.25">
      <c r="A227" s="136">
        <v>33</v>
      </c>
      <c r="B227" s="109" t="s">
        <v>58</v>
      </c>
      <c r="C227" s="405" t="s">
        <v>447</v>
      </c>
      <c r="D227" s="183" t="s">
        <v>365</v>
      </c>
      <c r="E227" s="109"/>
      <c r="F227" s="109">
        <f>VLOOKUP(H227,Feuil1!A$1:B$5,2,0)</f>
        <v>0.25</v>
      </c>
      <c r="G227" s="109">
        <f t="shared" si="336"/>
        <v>3</v>
      </c>
      <c r="H227" s="274" t="s">
        <v>174</v>
      </c>
      <c r="I227" s="185" t="s">
        <v>455</v>
      </c>
      <c r="J227" s="138">
        <v>61</v>
      </c>
      <c r="K227" s="138">
        <f>IF(J227&lt;&gt;"",MAX(K$1:K226)+1,"")</f>
        <v>188</v>
      </c>
      <c r="L227" s="281" t="s">
        <v>456</v>
      </c>
      <c r="M227" s="290">
        <v>3</v>
      </c>
      <c r="N227" s="283" t="s">
        <v>0</v>
      </c>
      <c r="O227" s="351"/>
      <c r="P227" s="333" t="str">
        <f t="shared" si="302"/>
        <v/>
      </c>
      <c r="Q227" s="281"/>
      <c r="R227" s="344" t="s">
        <v>72</v>
      </c>
      <c r="S227" s="139"/>
      <c r="U227" s="140">
        <f t="shared" si="337"/>
        <v>3</v>
      </c>
      <c r="V227" s="140">
        <f>IF(N227="OUI",1,IF(N227="NON",0,IF(N227="Non Mesuré","",0)))</f>
        <v>1</v>
      </c>
      <c r="W227" s="140">
        <f t="shared" si="338"/>
        <v>3</v>
      </c>
      <c r="X227" s="140"/>
      <c r="Y227" s="140">
        <f t="shared" si="339"/>
        <v>0</v>
      </c>
      <c r="Z227" s="140"/>
      <c r="AA227" s="140">
        <f t="shared" si="340"/>
        <v>3</v>
      </c>
      <c r="AB227" s="140"/>
      <c r="AC227" s="141"/>
      <c r="AD227" s="141"/>
      <c r="AE227" s="142" t="str">
        <f t="shared" si="282"/>
        <v/>
      </c>
      <c r="AF227" s="142"/>
      <c r="AG227" s="142" t="str">
        <f t="shared" si="283"/>
        <v/>
      </c>
      <c r="AH227" s="142"/>
      <c r="AI227" s="142" t="str">
        <f t="shared" si="284"/>
        <v/>
      </c>
      <c r="AJ227" s="143"/>
      <c r="AK227" s="144"/>
      <c r="AL227" s="142"/>
      <c r="AM227" s="142" t="str">
        <f t="shared" si="285"/>
        <v/>
      </c>
      <c r="AN227" s="142"/>
      <c r="AO227" s="142" t="str">
        <f t="shared" si="286"/>
        <v/>
      </c>
      <c r="AP227" s="142"/>
      <c r="AQ227" s="142" t="str">
        <f t="shared" si="287"/>
        <v/>
      </c>
      <c r="AR227" s="143"/>
      <c r="AS227" s="144"/>
      <c r="AT227" s="142"/>
      <c r="AU227" s="142">
        <f t="shared" si="293"/>
        <v>3</v>
      </c>
      <c r="AV227" s="142"/>
      <c r="AW227" s="142">
        <f t="shared" si="294"/>
        <v>0</v>
      </c>
      <c r="AX227" s="142"/>
      <c r="AY227" s="142">
        <f t="shared" si="295"/>
        <v>3</v>
      </c>
      <c r="AZ227" s="143"/>
      <c r="BA227" s="144"/>
      <c r="BB227" s="142"/>
      <c r="BC227" s="142" t="str">
        <f t="shared" si="341"/>
        <v/>
      </c>
      <c r="BD227" s="142"/>
      <c r="BE227" s="142" t="str">
        <f t="shared" si="342"/>
        <v/>
      </c>
      <c r="BF227" s="142"/>
      <c r="BG227" s="142" t="str">
        <f t="shared" si="343"/>
        <v/>
      </c>
      <c r="BH227" s="143"/>
      <c r="BI227" s="144"/>
      <c r="BJ227" s="140"/>
      <c r="BK227" s="142" t="str">
        <f t="shared" si="344"/>
        <v/>
      </c>
      <c r="BL227" s="142"/>
      <c r="BM227" s="142" t="str">
        <f t="shared" si="345"/>
        <v/>
      </c>
      <c r="BN227" s="142"/>
      <c r="BO227" s="142" t="str">
        <f t="shared" si="346"/>
        <v/>
      </c>
      <c r="BP227" s="143"/>
      <c r="BQ227" s="144"/>
      <c r="BR227" s="140"/>
      <c r="BS227" s="142" t="str">
        <f t="shared" si="303"/>
        <v/>
      </c>
      <c r="BT227" s="142"/>
      <c r="BU227" s="142" t="str">
        <f t="shared" si="304"/>
        <v/>
      </c>
      <c r="BV227" s="142"/>
      <c r="BW227" s="142" t="str">
        <f t="shared" si="305"/>
        <v/>
      </c>
      <c r="BX227" s="143"/>
      <c r="BY227" s="144"/>
      <c r="BZ227" s="145"/>
      <c r="CA227" s="142" t="str">
        <f t="shared" si="306"/>
        <v/>
      </c>
      <c r="CB227" s="142"/>
      <c r="CC227" s="142" t="str">
        <f t="shared" si="307"/>
        <v/>
      </c>
      <c r="CD227" s="142"/>
      <c r="CE227" s="142" t="str">
        <f t="shared" si="308"/>
        <v/>
      </c>
      <c r="CF227" s="143"/>
      <c r="CI227" s="142">
        <f t="shared" si="309"/>
        <v>3</v>
      </c>
      <c r="CJ227" s="142"/>
      <c r="CK227" s="142">
        <f t="shared" si="310"/>
        <v>0</v>
      </c>
      <c r="CL227" s="142"/>
      <c r="CM227" s="142">
        <f t="shared" si="311"/>
        <v>3</v>
      </c>
      <c r="CN227" s="143"/>
      <c r="EF227" s="146" t="s">
        <v>63</v>
      </c>
      <c r="EG227" s="146" t="str">
        <f t="shared" si="281"/>
        <v xml:space="preserve">
Constat visuel
NR</v>
      </c>
    </row>
    <row r="228" spans="1:137" s="136" customFormat="1" ht="48.75" customHeight="1" x14ac:dyDescent="0.25">
      <c r="A228" s="136">
        <v>33</v>
      </c>
      <c r="B228" s="109" t="s">
        <v>58</v>
      </c>
      <c r="C228" s="405" t="s">
        <v>447</v>
      </c>
      <c r="D228" s="183" t="s">
        <v>365</v>
      </c>
      <c r="E228" s="109"/>
      <c r="F228" s="109">
        <f>VLOOKUP(H228,Feuil1!A$1:B$5,2,0)</f>
        <v>0.25</v>
      </c>
      <c r="G228" s="109">
        <f t="shared" si="336"/>
        <v>3</v>
      </c>
      <c r="H228" s="274" t="s">
        <v>174</v>
      </c>
      <c r="I228" s="185" t="s">
        <v>457</v>
      </c>
      <c r="J228" s="138">
        <v>62</v>
      </c>
      <c r="K228" s="138">
        <f>IF(J228&lt;&gt;"",MAX(K$1:K227)+1,"")</f>
        <v>189</v>
      </c>
      <c r="L228" s="281" t="s">
        <v>458</v>
      </c>
      <c r="M228" s="290">
        <v>3</v>
      </c>
      <c r="N228" s="283" t="s">
        <v>0</v>
      </c>
      <c r="O228" s="351"/>
      <c r="P228" s="333" t="str">
        <f t="shared" si="302"/>
        <v/>
      </c>
      <c r="Q228" s="281" t="s">
        <v>459</v>
      </c>
      <c r="R228" s="344" t="s">
        <v>72</v>
      </c>
      <c r="S228" s="139"/>
      <c r="U228" s="140">
        <f t="shared" si="337"/>
        <v>3</v>
      </c>
      <c r="V228" s="140">
        <f>IF(N228="OUI",1,IF(N228="NON",0,IF(N228="Non Mesuré","",0)))</f>
        <v>1</v>
      </c>
      <c r="W228" s="140">
        <f t="shared" si="338"/>
        <v>3</v>
      </c>
      <c r="X228" s="140"/>
      <c r="Y228" s="140">
        <f t="shared" si="339"/>
        <v>0</v>
      </c>
      <c r="Z228" s="140"/>
      <c r="AA228" s="140">
        <f t="shared" si="340"/>
        <v>3</v>
      </c>
      <c r="AB228" s="140"/>
      <c r="AC228" s="141"/>
      <c r="AD228" s="141"/>
      <c r="AE228" s="142" t="str">
        <f t="shared" si="282"/>
        <v/>
      </c>
      <c r="AF228" s="142"/>
      <c r="AG228" s="142" t="str">
        <f t="shared" si="283"/>
        <v/>
      </c>
      <c r="AH228" s="142"/>
      <c r="AI228" s="142" t="str">
        <f t="shared" si="284"/>
        <v/>
      </c>
      <c r="AJ228" s="143"/>
      <c r="AK228" s="144"/>
      <c r="AL228" s="142"/>
      <c r="AM228" s="142" t="str">
        <f t="shared" si="285"/>
        <v/>
      </c>
      <c r="AN228" s="142"/>
      <c r="AO228" s="142" t="str">
        <f t="shared" si="286"/>
        <v/>
      </c>
      <c r="AP228" s="142"/>
      <c r="AQ228" s="142" t="str">
        <f t="shared" si="287"/>
        <v/>
      </c>
      <c r="AR228" s="143"/>
      <c r="AS228" s="144"/>
      <c r="AT228" s="142"/>
      <c r="AU228" s="142">
        <f t="shared" si="293"/>
        <v>3</v>
      </c>
      <c r="AV228" s="142"/>
      <c r="AW228" s="142">
        <f t="shared" si="294"/>
        <v>0</v>
      </c>
      <c r="AX228" s="142"/>
      <c r="AY228" s="142">
        <f t="shared" si="295"/>
        <v>3</v>
      </c>
      <c r="AZ228" s="143"/>
      <c r="BA228" s="144"/>
      <c r="BB228" s="142"/>
      <c r="BC228" s="142" t="str">
        <f t="shared" si="341"/>
        <v/>
      </c>
      <c r="BD228" s="142"/>
      <c r="BE228" s="142" t="str">
        <f t="shared" si="342"/>
        <v/>
      </c>
      <c r="BF228" s="142"/>
      <c r="BG228" s="142" t="str">
        <f t="shared" si="343"/>
        <v/>
      </c>
      <c r="BH228" s="143"/>
      <c r="BI228" s="144"/>
      <c r="BJ228" s="140"/>
      <c r="BK228" s="142" t="str">
        <f t="shared" si="344"/>
        <v/>
      </c>
      <c r="BL228" s="142"/>
      <c r="BM228" s="142" t="str">
        <f t="shared" si="345"/>
        <v/>
      </c>
      <c r="BN228" s="142"/>
      <c r="BO228" s="142" t="str">
        <f t="shared" si="346"/>
        <v/>
      </c>
      <c r="BP228" s="143"/>
      <c r="BQ228" s="144"/>
      <c r="BR228" s="140"/>
      <c r="BS228" s="142" t="str">
        <f t="shared" si="303"/>
        <v/>
      </c>
      <c r="BT228" s="142"/>
      <c r="BU228" s="142" t="str">
        <f t="shared" si="304"/>
        <v/>
      </c>
      <c r="BV228" s="142"/>
      <c r="BW228" s="142" t="str">
        <f t="shared" si="305"/>
        <v/>
      </c>
      <c r="BX228" s="143"/>
      <c r="BY228" s="144"/>
      <c r="BZ228" s="145"/>
      <c r="CA228" s="142" t="str">
        <f t="shared" si="306"/>
        <v/>
      </c>
      <c r="CB228" s="142"/>
      <c r="CC228" s="142" t="str">
        <f t="shared" si="307"/>
        <v/>
      </c>
      <c r="CD228" s="142"/>
      <c r="CE228" s="142" t="str">
        <f t="shared" si="308"/>
        <v/>
      </c>
      <c r="CF228" s="143"/>
      <c r="CI228" s="142">
        <f t="shared" si="309"/>
        <v>3</v>
      </c>
      <c r="CJ228" s="142"/>
      <c r="CK228" s="142">
        <f t="shared" si="310"/>
        <v>0</v>
      </c>
      <c r="CL228" s="142"/>
      <c r="CM228" s="142">
        <f t="shared" si="311"/>
        <v>3</v>
      </c>
      <c r="CN228" s="143"/>
      <c r="EF228" s="146" t="s">
        <v>63</v>
      </c>
      <c r="EG228" s="146" t="str">
        <f t="shared" si="281"/>
        <v>Présence d'un éclairage général et un éclairage au miroir au minimum. Validé si deux points lumineux au miroir apportent une luminosité suffisante pour toute la salle de bain.
Constat visuel
NR</v>
      </c>
    </row>
    <row r="229" spans="1:137" s="136" customFormat="1" ht="20.25" customHeight="1" x14ac:dyDescent="0.25">
      <c r="A229" s="136">
        <v>31</v>
      </c>
      <c r="B229" s="109" t="s">
        <v>58</v>
      </c>
      <c r="C229" s="405" t="s">
        <v>447</v>
      </c>
      <c r="D229" s="183" t="s">
        <v>365</v>
      </c>
      <c r="E229" s="109"/>
      <c r="F229" s="109">
        <f>VLOOKUP(H229,Feuil1!A$1:B$5,2,0)</f>
        <v>0.25</v>
      </c>
      <c r="G229" s="109">
        <f t="shared" si="336"/>
        <v>3</v>
      </c>
      <c r="H229" s="274" t="s">
        <v>174</v>
      </c>
      <c r="I229" s="180" t="s">
        <v>460</v>
      </c>
      <c r="J229" s="138">
        <v>60</v>
      </c>
      <c r="K229" s="138">
        <f>IF(J229&lt;&gt;"",MAX(K$1:K228)+1,"")</f>
        <v>190</v>
      </c>
      <c r="L229" s="281" t="s">
        <v>461</v>
      </c>
      <c r="M229" s="290">
        <v>9</v>
      </c>
      <c r="N229" s="283" t="s">
        <v>75</v>
      </c>
      <c r="O229" s="351"/>
      <c r="P229" s="333" t="str">
        <f t="shared" si="302"/>
        <v/>
      </c>
      <c r="Q229" s="281" t="s">
        <v>462</v>
      </c>
      <c r="R229" s="344" t="s">
        <v>72</v>
      </c>
      <c r="S229" s="139"/>
      <c r="U229" s="140">
        <f t="shared" si="337"/>
        <v>9</v>
      </c>
      <c r="V229" s="140">
        <f>IF(N229="Très Satisfaisant",1,IF(N229="Satisfaisant",0.75,IF(N229="Insatisfaisant",0.25,IF(N229="Très Insatisfaisant",0,IF(N229="Non Mesuré","",0)))))</f>
        <v>1</v>
      </c>
      <c r="W229" s="140">
        <f t="shared" si="338"/>
        <v>9</v>
      </c>
      <c r="X229" s="140"/>
      <c r="Y229" s="140">
        <f t="shared" si="339"/>
        <v>0</v>
      </c>
      <c r="Z229" s="140"/>
      <c r="AA229" s="140">
        <f t="shared" si="340"/>
        <v>9</v>
      </c>
      <c r="AB229" s="140"/>
      <c r="AC229" s="141"/>
      <c r="AD229" s="141"/>
      <c r="AE229" s="142" t="str">
        <f t="shared" si="282"/>
        <v/>
      </c>
      <c r="AF229" s="142"/>
      <c r="AG229" s="142" t="str">
        <f t="shared" si="283"/>
        <v/>
      </c>
      <c r="AH229" s="142"/>
      <c r="AI229" s="142" t="str">
        <f t="shared" si="284"/>
        <v/>
      </c>
      <c r="AJ229" s="143"/>
      <c r="AK229" s="144"/>
      <c r="AL229" s="142"/>
      <c r="AM229" s="142" t="str">
        <f t="shared" si="285"/>
        <v/>
      </c>
      <c r="AN229" s="142"/>
      <c r="AO229" s="142" t="str">
        <f t="shared" si="286"/>
        <v/>
      </c>
      <c r="AP229" s="142"/>
      <c r="AQ229" s="142" t="str">
        <f t="shared" si="287"/>
        <v/>
      </c>
      <c r="AR229" s="143"/>
      <c r="AS229" s="144"/>
      <c r="AT229" s="142"/>
      <c r="AU229" s="142">
        <f t="shared" si="293"/>
        <v>9</v>
      </c>
      <c r="AV229" s="142"/>
      <c r="AW229" s="142">
        <f t="shared" si="294"/>
        <v>0</v>
      </c>
      <c r="AX229" s="142"/>
      <c r="AY229" s="142">
        <f t="shared" si="295"/>
        <v>9</v>
      </c>
      <c r="AZ229" s="143"/>
      <c r="BA229" s="144"/>
      <c r="BB229" s="142"/>
      <c r="BC229" s="142" t="str">
        <f t="shared" si="341"/>
        <v/>
      </c>
      <c r="BD229" s="142"/>
      <c r="BE229" s="142" t="str">
        <f t="shared" si="342"/>
        <v/>
      </c>
      <c r="BF229" s="142"/>
      <c r="BG229" s="142" t="str">
        <f t="shared" si="343"/>
        <v/>
      </c>
      <c r="BH229" s="143"/>
      <c r="BI229" s="144"/>
      <c r="BJ229" s="140"/>
      <c r="BK229" s="142" t="str">
        <f t="shared" si="344"/>
        <v/>
      </c>
      <c r="BL229" s="142"/>
      <c r="BM229" s="142" t="str">
        <f t="shared" si="345"/>
        <v/>
      </c>
      <c r="BN229" s="142"/>
      <c r="BO229" s="142" t="str">
        <f t="shared" si="346"/>
        <v/>
      </c>
      <c r="BP229" s="143"/>
      <c r="BQ229" s="144"/>
      <c r="BR229" s="140"/>
      <c r="BS229" s="142">
        <f t="shared" si="303"/>
        <v>9</v>
      </c>
      <c r="BT229" s="142"/>
      <c r="BU229" s="142">
        <f t="shared" si="304"/>
        <v>0</v>
      </c>
      <c r="BV229" s="142"/>
      <c r="BW229" s="142">
        <f t="shared" si="305"/>
        <v>9</v>
      </c>
      <c r="BX229" s="143"/>
      <c r="BY229" s="144"/>
      <c r="BZ229" s="145"/>
      <c r="CA229" s="142" t="str">
        <f t="shared" si="306"/>
        <v/>
      </c>
      <c r="CB229" s="142"/>
      <c r="CC229" s="142" t="str">
        <f t="shared" si="307"/>
        <v/>
      </c>
      <c r="CD229" s="142"/>
      <c r="CE229" s="142" t="str">
        <f t="shared" si="308"/>
        <v/>
      </c>
      <c r="CF229" s="143"/>
      <c r="CI229" s="142" t="str">
        <f t="shared" si="309"/>
        <v/>
      </c>
      <c r="CJ229" s="142"/>
      <c r="CK229" s="142" t="str">
        <f t="shared" si="310"/>
        <v/>
      </c>
      <c r="CL229" s="142"/>
      <c r="CM229" s="142" t="str">
        <f t="shared" si="311"/>
        <v/>
      </c>
      <c r="CN229" s="143"/>
      <c r="EF229" s="146" t="s">
        <v>63</v>
      </c>
      <c r="EG229" s="146" t="str">
        <f t="shared" si="281"/>
        <v>Contrôle des sols, des plafonds et des murs.
Constat visuel
NR</v>
      </c>
    </row>
    <row r="230" spans="1:137" s="136" customFormat="1" ht="20.25" customHeight="1" x14ac:dyDescent="0.25">
      <c r="A230" s="136">
        <v>32</v>
      </c>
      <c r="B230" s="109" t="s">
        <v>68</v>
      </c>
      <c r="C230" s="405" t="s">
        <v>447</v>
      </c>
      <c r="D230" s="183" t="s">
        <v>365</v>
      </c>
      <c r="E230" s="109"/>
      <c r="F230" s="109">
        <f>VLOOKUP(H230,Feuil1!A$1:B$5,2,0)</f>
        <v>0.25</v>
      </c>
      <c r="G230" s="109">
        <f t="shared" si="336"/>
        <v>3</v>
      </c>
      <c r="H230" s="274" t="s">
        <v>174</v>
      </c>
      <c r="I230" s="180" t="s">
        <v>460</v>
      </c>
      <c r="J230" s="138">
        <v>60</v>
      </c>
      <c r="K230" s="138">
        <f>IF(J230&lt;&gt;"",MAX(K$1:K229)+1,"")</f>
        <v>191</v>
      </c>
      <c r="L230" s="334" t="s">
        <v>463</v>
      </c>
      <c r="M230" s="335">
        <v>3</v>
      </c>
      <c r="N230" s="336" t="s">
        <v>75</v>
      </c>
      <c r="O230" s="352"/>
      <c r="P230" s="337" t="str">
        <f t="shared" si="302"/>
        <v/>
      </c>
      <c r="Q230" s="334" t="s">
        <v>462</v>
      </c>
      <c r="R230" s="345" t="s">
        <v>72</v>
      </c>
      <c r="S230" s="139"/>
      <c r="U230" s="140">
        <f t="shared" si="337"/>
        <v>3</v>
      </c>
      <c r="V230" s="140">
        <f>IF(N230="Très Satisfaisant",1,IF(N230="Satisfaisant",0.75,IF(N230="Insatisfaisant",0.25,IF(N230="Très Insatisfaisant",0,IF(N230="Non Mesuré","",0)))))</f>
        <v>1</v>
      </c>
      <c r="W230" s="140">
        <f t="shared" si="338"/>
        <v>3</v>
      </c>
      <c r="X230" s="140"/>
      <c r="Y230" s="140">
        <f t="shared" si="339"/>
        <v>0</v>
      </c>
      <c r="Z230" s="140"/>
      <c r="AA230" s="140">
        <f t="shared" si="340"/>
        <v>3</v>
      </c>
      <c r="AB230" s="140"/>
      <c r="AC230" s="141"/>
      <c r="AD230" s="141"/>
      <c r="AE230" s="142" t="str">
        <f t="shared" si="282"/>
        <v/>
      </c>
      <c r="AF230" s="142"/>
      <c r="AG230" s="142" t="str">
        <f t="shared" si="283"/>
        <v/>
      </c>
      <c r="AH230" s="142"/>
      <c r="AI230" s="142" t="str">
        <f t="shared" si="284"/>
        <v/>
      </c>
      <c r="AJ230" s="143"/>
      <c r="AK230" s="144"/>
      <c r="AL230" s="142"/>
      <c r="AM230" s="142" t="str">
        <f t="shared" si="285"/>
        <v/>
      </c>
      <c r="AN230" s="142"/>
      <c r="AO230" s="142" t="str">
        <f t="shared" si="286"/>
        <v/>
      </c>
      <c r="AP230" s="142"/>
      <c r="AQ230" s="142" t="str">
        <f t="shared" si="287"/>
        <v/>
      </c>
      <c r="AR230" s="143"/>
      <c r="AS230" s="144"/>
      <c r="AT230" s="142"/>
      <c r="AU230" s="142">
        <f t="shared" si="293"/>
        <v>3</v>
      </c>
      <c r="AV230" s="142"/>
      <c r="AW230" s="142">
        <f t="shared" si="294"/>
        <v>0</v>
      </c>
      <c r="AX230" s="142"/>
      <c r="AY230" s="142">
        <f t="shared" si="295"/>
        <v>3</v>
      </c>
      <c r="AZ230" s="143"/>
      <c r="BA230" s="144"/>
      <c r="BB230" s="142"/>
      <c r="BC230" s="142" t="str">
        <f t="shared" si="341"/>
        <v/>
      </c>
      <c r="BD230" s="142"/>
      <c r="BE230" s="142" t="str">
        <f t="shared" si="342"/>
        <v/>
      </c>
      <c r="BF230" s="142"/>
      <c r="BG230" s="142" t="str">
        <f t="shared" si="343"/>
        <v/>
      </c>
      <c r="BH230" s="143"/>
      <c r="BI230" s="144"/>
      <c r="BJ230" s="140"/>
      <c r="BK230" s="142" t="str">
        <f t="shared" si="344"/>
        <v/>
      </c>
      <c r="BL230" s="142"/>
      <c r="BM230" s="142" t="str">
        <f t="shared" si="345"/>
        <v/>
      </c>
      <c r="BN230" s="142"/>
      <c r="BO230" s="142" t="str">
        <f t="shared" si="346"/>
        <v/>
      </c>
      <c r="BP230" s="143"/>
      <c r="BQ230" s="144"/>
      <c r="BR230" s="140"/>
      <c r="BS230" s="142" t="str">
        <f t="shared" si="303"/>
        <v/>
      </c>
      <c r="BT230" s="142"/>
      <c r="BU230" s="142" t="str">
        <f t="shared" si="304"/>
        <v/>
      </c>
      <c r="BV230" s="142"/>
      <c r="BW230" s="142" t="str">
        <f t="shared" si="305"/>
        <v/>
      </c>
      <c r="BX230" s="143"/>
      <c r="BY230" s="144"/>
      <c r="BZ230" s="145"/>
      <c r="CA230" s="142">
        <f t="shared" si="306"/>
        <v>3</v>
      </c>
      <c r="CB230" s="142"/>
      <c r="CC230" s="142">
        <f t="shared" si="307"/>
        <v>0</v>
      </c>
      <c r="CD230" s="142"/>
      <c r="CE230" s="142">
        <f t="shared" si="308"/>
        <v>3</v>
      </c>
      <c r="CF230" s="143"/>
      <c r="CI230" s="142" t="str">
        <f t="shared" si="309"/>
        <v/>
      </c>
      <c r="CJ230" s="142"/>
      <c r="CK230" s="142" t="str">
        <f t="shared" si="310"/>
        <v/>
      </c>
      <c r="CL230" s="142"/>
      <c r="CM230" s="142" t="str">
        <f t="shared" si="311"/>
        <v/>
      </c>
      <c r="CN230" s="143"/>
      <c r="EF230" s="146" t="s">
        <v>63</v>
      </c>
      <c r="EG230" s="146" t="str">
        <f t="shared" si="281"/>
        <v>Contrôle des sols, des plafonds et des murs.
Constat visuel
R</v>
      </c>
    </row>
    <row r="231" spans="1:137" s="157" customFormat="1" ht="32.25" customHeight="1" x14ac:dyDescent="0.25">
      <c r="B231" s="107"/>
      <c r="C231" s="405" t="s">
        <v>447</v>
      </c>
      <c r="D231" s="107"/>
      <c r="E231" s="107"/>
      <c r="F231" s="109" t="e">
        <f>VLOOKUP(H231,Feuil1!A$1:B$5,2,0)</f>
        <v>#N/A</v>
      </c>
      <c r="G231" s="107"/>
      <c r="H231" s="276"/>
      <c r="I231" s="182"/>
      <c r="J231" s="149"/>
      <c r="K231" s="131" t="str">
        <f>IF(J231&lt;&gt;"",MAX(K$1:K230)+1,"")</f>
        <v/>
      </c>
      <c r="L231" s="183" t="s">
        <v>420</v>
      </c>
      <c r="M231" s="132"/>
      <c r="N231" s="267"/>
      <c r="O231" s="440"/>
      <c r="P231" s="325" t="str">
        <f t="shared" si="302"/>
        <v/>
      </c>
      <c r="Q231" s="183" t="s">
        <v>366</v>
      </c>
      <c r="R231" s="184"/>
      <c r="S231" s="184"/>
      <c r="U231" s="150"/>
      <c r="V231" s="150"/>
      <c r="W231" s="150"/>
      <c r="X231" s="150"/>
      <c r="Y231" s="150"/>
      <c r="Z231" s="150"/>
      <c r="AA231" s="150"/>
      <c r="AB231" s="150"/>
      <c r="AC231" s="152"/>
      <c r="AD231" s="152"/>
      <c r="AE231" s="142" t="str">
        <f t="shared" si="282"/>
        <v/>
      </c>
      <c r="AF231" s="142"/>
      <c r="AG231" s="142" t="str">
        <f t="shared" si="283"/>
        <v/>
      </c>
      <c r="AH231" s="142"/>
      <c r="AI231" s="142" t="str">
        <f t="shared" si="284"/>
        <v/>
      </c>
      <c r="AJ231" s="143"/>
      <c r="AK231" s="155"/>
      <c r="AL231" s="153"/>
      <c r="AM231" s="142" t="str">
        <f t="shared" si="285"/>
        <v/>
      </c>
      <c r="AN231" s="142"/>
      <c r="AO231" s="142" t="str">
        <f t="shared" si="286"/>
        <v/>
      </c>
      <c r="AP231" s="142"/>
      <c r="AQ231" s="142" t="str">
        <f t="shared" si="287"/>
        <v/>
      </c>
      <c r="AR231" s="143"/>
      <c r="AS231" s="155"/>
      <c r="AT231" s="153"/>
      <c r="AU231" s="142" t="str">
        <f t="shared" si="293"/>
        <v/>
      </c>
      <c r="AV231" s="142"/>
      <c r="AW231" s="142" t="str">
        <f t="shared" si="294"/>
        <v/>
      </c>
      <c r="AX231" s="142"/>
      <c r="AY231" s="142" t="str">
        <f t="shared" si="295"/>
        <v/>
      </c>
      <c r="AZ231" s="143"/>
      <c r="BA231" s="155"/>
      <c r="BB231" s="153"/>
      <c r="BC231" s="153"/>
      <c r="BD231" s="153"/>
      <c r="BE231" s="153"/>
      <c r="BF231" s="153"/>
      <c r="BG231" s="153"/>
      <c r="BH231" s="154"/>
      <c r="BI231" s="155"/>
      <c r="BJ231" s="150"/>
      <c r="BK231" s="153"/>
      <c r="BL231" s="153"/>
      <c r="BM231" s="153"/>
      <c r="BN231" s="153"/>
      <c r="BO231" s="153"/>
      <c r="BP231" s="154"/>
      <c r="BQ231" s="155"/>
      <c r="BR231" s="150"/>
      <c r="BS231" s="153" t="str">
        <f t="shared" si="303"/>
        <v/>
      </c>
      <c r="BT231" s="153"/>
      <c r="BU231" s="153" t="str">
        <f t="shared" si="304"/>
        <v/>
      </c>
      <c r="BV231" s="153"/>
      <c r="BW231" s="153" t="str">
        <f t="shared" si="305"/>
        <v/>
      </c>
      <c r="BX231" s="154"/>
      <c r="BY231" s="155"/>
      <c r="BZ231" s="156"/>
      <c r="CA231" s="153" t="str">
        <f t="shared" si="306"/>
        <v/>
      </c>
      <c r="CB231" s="153"/>
      <c r="CC231" s="153" t="str">
        <f t="shared" si="307"/>
        <v/>
      </c>
      <c r="CD231" s="153"/>
      <c r="CE231" s="153" t="str">
        <f t="shared" si="308"/>
        <v/>
      </c>
      <c r="CF231" s="154"/>
      <c r="CI231" s="153" t="str">
        <f t="shared" si="309"/>
        <v/>
      </c>
      <c r="CJ231" s="153"/>
      <c r="CK231" s="153" t="str">
        <f t="shared" si="310"/>
        <v/>
      </c>
      <c r="CL231" s="153"/>
      <c r="CM231" s="153" t="str">
        <f t="shared" si="311"/>
        <v/>
      </c>
      <c r="CN231" s="154"/>
      <c r="EF231" s="146" t="s">
        <v>63</v>
      </c>
      <c r="EG231" s="146" t="str">
        <f t="shared" si="281"/>
        <v xml:space="preserve">Indiquer le n° de la chambre concernée pour chaque commentaire.
</v>
      </c>
    </row>
    <row r="232" spans="1:137" s="136" customFormat="1" ht="59.25" customHeight="1" x14ac:dyDescent="0.25">
      <c r="A232" s="136">
        <v>33</v>
      </c>
      <c r="B232" s="109" t="s">
        <v>58</v>
      </c>
      <c r="C232" s="405" t="s">
        <v>447</v>
      </c>
      <c r="D232" s="183" t="s">
        <v>420</v>
      </c>
      <c r="E232" s="109"/>
      <c r="F232" s="109">
        <f>VLOOKUP(H232,Feuil1!A$1:B$5,2,0)</f>
        <v>0.25</v>
      </c>
      <c r="G232" s="109">
        <f t="shared" ref="G232:G243" si="347">IF(H232="Information et Communication",1,IF(H232="Savoir-faire Savoir-être",2,IF(H232="Confort et hygiène",3,IF(H232="Qualité de la prestation",5,IF(H232="Développement Durable",4)))))</f>
        <v>3</v>
      </c>
      <c r="H232" s="274" t="s">
        <v>174</v>
      </c>
      <c r="I232" s="180" t="s">
        <v>452</v>
      </c>
      <c r="J232" s="138">
        <v>57</v>
      </c>
      <c r="K232" s="138">
        <f>IF(J232&lt;&gt;"",MAX(K$1:K231)+1,"")</f>
        <v>192</v>
      </c>
      <c r="L232" s="329" t="s">
        <v>464</v>
      </c>
      <c r="M232" s="330">
        <v>1</v>
      </c>
      <c r="N232" s="331" t="s">
        <v>0</v>
      </c>
      <c r="O232" s="439"/>
      <c r="P232" s="332" t="str">
        <f t="shared" si="302"/>
        <v/>
      </c>
      <c r="Q232" s="329" t="s">
        <v>465</v>
      </c>
      <c r="R232" s="343" t="s">
        <v>72</v>
      </c>
      <c r="S232" s="139"/>
      <c r="U232" s="140">
        <f t="shared" ref="U232:U243" si="348">M232</f>
        <v>1</v>
      </c>
      <c r="V232" s="140">
        <f t="shared" ref="V232:V241" si="349">IF(N232="OUI",1,IF(N232="NON",0,IF(N232="Non Mesuré","",0)))</f>
        <v>1</v>
      </c>
      <c r="W232" s="140">
        <f t="shared" ref="W232:W243" si="350">IF(N232&lt;&gt;"Non Mesuré",U232*V232,"")</f>
        <v>1</v>
      </c>
      <c r="X232" s="140"/>
      <c r="Y232" s="140">
        <f t="shared" ref="Y232:Y243" si="351">IF(N232="Non Mesuré",U232,0)</f>
        <v>0</v>
      </c>
      <c r="Z232" s="140"/>
      <c r="AA232" s="140">
        <f t="shared" ref="AA232:AA243" si="352">U232-Y232</f>
        <v>1</v>
      </c>
      <c r="AB232" s="115"/>
      <c r="AC232" s="181"/>
      <c r="AD232" s="181"/>
      <c r="AE232" s="142" t="str">
        <f t="shared" si="282"/>
        <v/>
      </c>
      <c r="AF232" s="142"/>
      <c r="AG232" s="142" t="str">
        <f t="shared" si="283"/>
        <v/>
      </c>
      <c r="AH232" s="142"/>
      <c r="AI232" s="142" t="str">
        <f t="shared" si="284"/>
        <v/>
      </c>
      <c r="AJ232" s="143"/>
      <c r="AK232" s="144"/>
      <c r="AL232" s="142"/>
      <c r="AM232" s="142" t="str">
        <f t="shared" si="285"/>
        <v/>
      </c>
      <c r="AN232" s="142"/>
      <c r="AO232" s="142" t="str">
        <f t="shared" si="286"/>
        <v/>
      </c>
      <c r="AP232" s="142"/>
      <c r="AQ232" s="142" t="str">
        <f t="shared" si="287"/>
        <v/>
      </c>
      <c r="AR232" s="143"/>
      <c r="AS232" s="144"/>
      <c r="AT232" s="142"/>
      <c r="AU232" s="142">
        <f t="shared" si="293"/>
        <v>1</v>
      </c>
      <c r="AV232" s="142"/>
      <c r="AW232" s="142">
        <f t="shared" si="294"/>
        <v>0</v>
      </c>
      <c r="AX232" s="142"/>
      <c r="AY232" s="142">
        <f t="shared" si="295"/>
        <v>1</v>
      </c>
      <c r="AZ232" s="143"/>
      <c r="BA232" s="144"/>
      <c r="BB232" s="142"/>
      <c r="BC232" s="142" t="str">
        <f t="shared" ref="BC232:BC243" si="353">IF(G232=4,W232,"")</f>
        <v/>
      </c>
      <c r="BD232" s="142"/>
      <c r="BE232" s="142" t="str">
        <f t="shared" ref="BE232:BE243" si="354">IF(G232=4,Y232,"")</f>
        <v/>
      </c>
      <c r="BF232" s="142"/>
      <c r="BG232" s="142" t="str">
        <f t="shared" ref="BG232:BG243" si="355">IF(G232=4,AA232,"")</f>
        <v/>
      </c>
      <c r="BH232" s="143"/>
      <c r="BI232" s="144"/>
      <c r="BJ232" s="140"/>
      <c r="BK232" s="142" t="str">
        <f t="shared" ref="BK232:BK243" si="356">IF(G232=5,W232,"")</f>
        <v/>
      </c>
      <c r="BL232" s="142"/>
      <c r="BM232" s="142" t="str">
        <f t="shared" ref="BM232:BM243" si="357">IF(G232=5,Y232,"")</f>
        <v/>
      </c>
      <c r="BN232" s="142"/>
      <c r="BO232" s="142" t="str">
        <f t="shared" ref="BO232:BO243" si="358">IF(G232=5,AA232,"")</f>
        <v/>
      </c>
      <c r="BP232" s="143"/>
      <c r="BQ232" s="144"/>
      <c r="BR232" s="140"/>
      <c r="BS232" s="142" t="str">
        <f t="shared" ref="BS232:BS258" si="359">IF(A232=31,W232,"")</f>
        <v/>
      </c>
      <c r="BT232" s="142"/>
      <c r="BU232" s="142" t="str">
        <f t="shared" ref="BU232:BU258" si="360">IF(A232=31,Y232,"")</f>
        <v/>
      </c>
      <c r="BV232" s="142"/>
      <c r="BW232" s="142" t="str">
        <f t="shared" ref="BW232:BW258" si="361">IF(A232=31,AA232,"")</f>
        <v/>
      </c>
      <c r="BX232" s="143"/>
      <c r="BY232" s="144"/>
      <c r="BZ232" s="145"/>
      <c r="CA232" s="142" t="str">
        <f t="shared" ref="CA232:CA258" si="362">IF(A232=32,W232,"")</f>
        <v/>
      </c>
      <c r="CB232" s="142"/>
      <c r="CC232" s="142" t="str">
        <f t="shared" ref="CC232:CC258" si="363">IF(A232=32,Y232,"")</f>
        <v/>
      </c>
      <c r="CD232" s="142"/>
      <c r="CE232" s="142" t="str">
        <f t="shared" ref="CE232:CE258" si="364">IF(A232=32,AA232,"")</f>
        <v/>
      </c>
      <c r="CF232" s="143"/>
      <c r="CI232" s="142">
        <f t="shared" ref="CI232:CI258" si="365">IF(A232=33,W232,"")</f>
        <v>1</v>
      </c>
      <c r="CJ232" s="142"/>
      <c r="CK232" s="142">
        <f t="shared" ref="CK232:CK258" si="366">IF(A232=33,Y232,"")</f>
        <v>0</v>
      </c>
      <c r="CL232" s="142"/>
      <c r="CM232" s="142">
        <f t="shared" ref="CM232:CM258" si="367">IF(A232=33,AA232,"")</f>
        <v>1</v>
      </c>
      <c r="CN232" s="143"/>
      <c r="EF232" s="146" t="s">
        <v>63</v>
      </c>
      <c r="EG232" s="146" t="str">
        <f t="shared" si="281"/>
        <v>La salle de bains et les toilettes ne sont pas nécessairement cloisonnés et peuvent être constitués d'un espace ouvert sur la chambre. Si les toilettes sont séparées, présence d'une poubelle dans les WC.
Constat visuel
NR</v>
      </c>
    </row>
    <row r="233" spans="1:137" s="136" customFormat="1" ht="20.25" customHeight="1" x14ac:dyDescent="0.25">
      <c r="A233" s="136">
        <v>33</v>
      </c>
      <c r="B233" s="109" t="s">
        <v>58</v>
      </c>
      <c r="C233" s="405" t="s">
        <v>447</v>
      </c>
      <c r="D233" s="183" t="s">
        <v>420</v>
      </c>
      <c r="E233" s="109"/>
      <c r="F233" s="109">
        <f>VLOOKUP(H233,Feuil1!A$1:B$5,2,0)</f>
        <v>0.25</v>
      </c>
      <c r="G233" s="109">
        <f t="shared" si="347"/>
        <v>3</v>
      </c>
      <c r="H233" s="274" t="s">
        <v>174</v>
      </c>
      <c r="I233" s="180" t="s">
        <v>452</v>
      </c>
      <c r="J233" s="138">
        <v>57</v>
      </c>
      <c r="K233" s="138">
        <f>IF(J233&lt;&gt;"",MAX(K$1:K232)+1,"")</f>
        <v>193</v>
      </c>
      <c r="L233" s="281" t="s">
        <v>466</v>
      </c>
      <c r="M233" s="290">
        <v>1</v>
      </c>
      <c r="N233" s="283" t="s">
        <v>0</v>
      </c>
      <c r="O233" s="351"/>
      <c r="P233" s="333" t="str">
        <f t="shared" si="302"/>
        <v/>
      </c>
      <c r="Q233" s="281" t="s">
        <v>467</v>
      </c>
      <c r="R233" s="344" t="s">
        <v>72</v>
      </c>
      <c r="S233" s="139"/>
      <c r="U233" s="140">
        <f t="shared" si="348"/>
        <v>1</v>
      </c>
      <c r="V233" s="140">
        <f t="shared" si="349"/>
        <v>1</v>
      </c>
      <c r="W233" s="140">
        <f t="shared" si="350"/>
        <v>1</v>
      </c>
      <c r="X233" s="140"/>
      <c r="Y233" s="140">
        <f t="shared" si="351"/>
        <v>0</v>
      </c>
      <c r="Z233" s="140"/>
      <c r="AA233" s="140">
        <f t="shared" si="352"/>
        <v>1</v>
      </c>
      <c r="AB233" s="140"/>
      <c r="AC233" s="141"/>
      <c r="AD233" s="141"/>
      <c r="AE233" s="142" t="str">
        <f t="shared" si="282"/>
        <v/>
      </c>
      <c r="AF233" s="142"/>
      <c r="AG233" s="142" t="str">
        <f t="shared" si="283"/>
        <v/>
      </c>
      <c r="AH233" s="142"/>
      <c r="AI233" s="142" t="str">
        <f t="shared" si="284"/>
        <v/>
      </c>
      <c r="AJ233" s="143"/>
      <c r="AK233" s="144"/>
      <c r="AL233" s="142"/>
      <c r="AM233" s="142" t="str">
        <f t="shared" si="285"/>
        <v/>
      </c>
      <c r="AN233" s="142"/>
      <c r="AO233" s="142" t="str">
        <f t="shared" si="286"/>
        <v/>
      </c>
      <c r="AP233" s="142"/>
      <c r="AQ233" s="142" t="str">
        <f t="shared" si="287"/>
        <v/>
      </c>
      <c r="AR233" s="143"/>
      <c r="AS233" s="144"/>
      <c r="AT233" s="142"/>
      <c r="AU233" s="142">
        <f t="shared" si="293"/>
        <v>1</v>
      </c>
      <c r="AV233" s="142"/>
      <c r="AW233" s="142">
        <f t="shared" si="294"/>
        <v>0</v>
      </c>
      <c r="AX233" s="142"/>
      <c r="AY233" s="142">
        <f t="shared" si="295"/>
        <v>1</v>
      </c>
      <c r="AZ233" s="143"/>
      <c r="BA233" s="144"/>
      <c r="BB233" s="142"/>
      <c r="BC233" s="142" t="str">
        <f t="shared" si="353"/>
        <v/>
      </c>
      <c r="BD233" s="142"/>
      <c r="BE233" s="142" t="str">
        <f t="shared" si="354"/>
        <v/>
      </c>
      <c r="BF233" s="142"/>
      <c r="BG233" s="142" t="str">
        <f t="shared" si="355"/>
        <v/>
      </c>
      <c r="BH233" s="143"/>
      <c r="BI233" s="144"/>
      <c r="BJ233" s="140"/>
      <c r="BK233" s="142" t="str">
        <f t="shared" si="356"/>
        <v/>
      </c>
      <c r="BL233" s="142"/>
      <c r="BM233" s="142" t="str">
        <f t="shared" si="357"/>
        <v/>
      </c>
      <c r="BN233" s="142"/>
      <c r="BO233" s="142" t="str">
        <f t="shared" si="358"/>
        <v/>
      </c>
      <c r="BP233" s="143"/>
      <c r="BQ233" s="144"/>
      <c r="BR233" s="140"/>
      <c r="BS233" s="142" t="str">
        <f t="shared" si="359"/>
        <v/>
      </c>
      <c r="BT233" s="142"/>
      <c r="BU233" s="142" t="str">
        <f t="shared" si="360"/>
        <v/>
      </c>
      <c r="BV233" s="142"/>
      <c r="BW233" s="142" t="str">
        <f t="shared" si="361"/>
        <v/>
      </c>
      <c r="BX233" s="143"/>
      <c r="BY233" s="144"/>
      <c r="BZ233" s="145"/>
      <c r="CA233" s="142" t="str">
        <f t="shared" si="362"/>
        <v/>
      </c>
      <c r="CB233" s="142"/>
      <c r="CC233" s="142" t="str">
        <f t="shared" si="363"/>
        <v/>
      </c>
      <c r="CD233" s="142"/>
      <c r="CE233" s="142" t="str">
        <f t="shared" si="364"/>
        <v/>
      </c>
      <c r="CF233" s="143"/>
      <c r="CI233" s="142">
        <f t="shared" si="365"/>
        <v>1</v>
      </c>
      <c r="CJ233" s="142"/>
      <c r="CK233" s="142">
        <f t="shared" si="366"/>
        <v>0</v>
      </c>
      <c r="CL233" s="142"/>
      <c r="CM233" s="142">
        <f t="shared" si="367"/>
        <v>1</v>
      </c>
      <c r="CN233" s="143"/>
      <c r="EF233" s="146" t="s">
        <v>63</v>
      </c>
      <c r="EG233" s="146" t="str">
        <f t="shared" si="281"/>
        <v>En plexiglas ou en verre. Tolérance pour la douche à l'italienne.
Constat visuel
NR</v>
      </c>
    </row>
    <row r="234" spans="1:137" s="136" customFormat="1" ht="34.5" customHeight="1" x14ac:dyDescent="0.25">
      <c r="A234" s="136">
        <v>33</v>
      </c>
      <c r="B234" s="109" t="s">
        <v>58</v>
      </c>
      <c r="C234" s="405" t="s">
        <v>447</v>
      </c>
      <c r="D234" s="183" t="s">
        <v>420</v>
      </c>
      <c r="E234" s="109"/>
      <c r="F234" s="109">
        <f>VLOOKUP(H234,Feuil1!A$1:B$5,2,0)</f>
        <v>0.25</v>
      </c>
      <c r="G234" s="109">
        <f t="shared" si="347"/>
        <v>3</v>
      </c>
      <c r="H234" s="274" t="s">
        <v>174</v>
      </c>
      <c r="I234" s="185" t="s">
        <v>468</v>
      </c>
      <c r="J234" s="138">
        <v>59</v>
      </c>
      <c r="K234" s="138">
        <f>IF(J234&lt;&gt;"",MAX(K$1:K233)+1,"")</f>
        <v>194</v>
      </c>
      <c r="L234" s="281" t="s">
        <v>469</v>
      </c>
      <c r="M234" s="290">
        <v>3</v>
      </c>
      <c r="N234" s="283" t="s">
        <v>0</v>
      </c>
      <c r="O234" s="351"/>
      <c r="P234" s="333" t="str">
        <f t="shared" si="302"/>
        <v/>
      </c>
      <c r="Q234" s="281" t="s">
        <v>470</v>
      </c>
      <c r="R234" s="344" t="s">
        <v>72</v>
      </c>
      <c r="S234" s="139"/>
      <c r="U234" s="140">
        <f t="shared" si="348"/>
        <v>3</v>
      </c>
      <c r="V234" s="140">
        <f t="shared" si="349"/>
        <v>1</v>
      </c>
      <c r="W234" s="140">
        <f t="shared" si="350"/>
        <v>3</v>
      </c>
      <c r="X234" s="140"/>
      <c r="Y234" s="140">
        <f t="shared" si="351"/>
        <v>0</v>
      </c>
      <c r="Z234" s="140"/>
      <c r="AA234" s="140">
        <f t="shared" si="352"/>
        <v>3</v>
      </c>
      <c r="AB234" s="140"/>
      <c r="AC234" s="141"/>
      <c r="AD234" s="141"/>
      <c r="AE234" s="142" t="str">
        <f t="shared" si="282"/>
        <v/>
      </c>
      <c r="AF234" s="142"/>
      <c r="AG234" s="142" t="str">
        <f t="shared" si="283"/>
        <v/>
      </c>
      <c r="AH234" s="142"/>
      <c r="AI234" s="142" t="str">
        <f t="shared" si="284"/>
        <v/>
      </c>
      <c r="AJ234" s="143"/>
      <c r="AK234" s="144"/>
      <c r="AL234" s="142"/>
      <c r="AM234" s="142" t="str">
        <f t="shared" si="285"/>
        <v/>
      </c>
      <c r="AN234" s="142"/>
      <c r="AO234" s="142" t="str">
        <f t="shared" si="286"/>
        <v/>
      </c>
      <c r="AP234" s="142"/>
      <c r="AQ234" s="142" t="str">
        <f t="shared" si="287"/>
        <v/>
      </c>
      <c r="AR234" s="143"/>
      <c r="AS234" s="144"/>
      <c r="AT234" s="142"/>
      <c r="AU234" s="142">
        <f t="shared" si="293"/>
        <v>3</v>
      </c>
      <c r="AV234" s="142"/>
      <c r="AW234" s="142">
        <f t="shared" si="294"/>
        <v>0</v>
      </c>
      <c r="AX234" s="142"/>
      <c r="AY234" s="142">
        <f t="shared" si="295"/>
        <v>3</v>
      </c>
      <c r="AZ234" s="143"/>
      <c r="BA234" s="144"/>
      <c r="BB234" s="142"/>
      <c r="BC234" s="142" t="str">
        <f t="shared" si="353"/>
        <v/>
      </c>
      <c r="BD234" s="142"/>
      <c r="BE234" s="142" t="str">
        <f t="shared" si="354"/>
        <v/>
      </c>
      <c r="BF234" s="142"/>
      <c r="BG234" s="142" t="str">
        <f t="shared" si="355"/>
        <v/>
      </c>
      <c r="BH234" s="143"/>
      <c r="BI234" s="144"/>
      <c r="BJ234" s="140"/>
      <c r="BK234" s="142" t="str">
        <f t="shared" si="356"/>
        <v/>
      </c>
      <c r="BL234" s="142"/>
      <c r="BM234" s="142" t="str">
        <f t="shared" si="357"/>
        <v/>
      </c>
      <c r="BN234" s="142"/>
      <c r="BO234" s="142" t="str">
        <f t="shared" si="358"/>
        <v/>
      </c>
      <c r="BP234" s="143"/>
      <c r="BQ234" s="144"/>
      <c r="BR234" s="140"/>
      <c r="BS234" s="142" t="str">
        <f t="shared" si="359"/>
        <v/>
      </c>
      <c r="BT234" s="142"/>
      <c r="BU234" s="142" t="str">
        <f t="shared" si="360"/>
        <v/>
      </c>
      <c r="BV234" s="142"/>
      <c r="BW234" s="142" t="str">
        <f t="shared" si="361"/>
        <v/>
      </c>
      <c r="BX234" s="143"/>
      <c r="BY234" s="144"/>
      <c r="BZ234" s="145"/>
      <c r="CA234" s="142" t="str">
        <f t="shared" si="362"/>
        <v/>
      </c>
      <c r="CB234" s="142"/>
      <c r="CC234" s="142" t="str">
        <f t="shared" si="363"/>
        <v/>
      </c>
      <c r="CD234" s="142"/>
      <c r="CE234" s="142" t="str">
        <f t="shared" si="364"/>
        <v/>
      </c>
      <c r="CF234" s="143"/>
      <c r="CI234" s="142">
        <f t="shared" si="365"/>
        <v>3</v>
      </c>
      <c r="CJ234" s="142"/>
      <c r="CK234" s="142">
        <f t="shared" si="366"/>
        <v>0</v>
      </c>
      <c r="CL234" s="142"/>
      <c r="CM234" s="142">
        <f t="shared" si="367"/>
        <v>3</v>
      </c>
      <c r="CN234" s="143"/>
      <c r="EF234" s="146" t="s">
        <v>63</v>
      </c>
      <c r="EG234" s="146" t="str">
        <f t="shared" si="281"/>
        <v>La température de d'eau chaude pendant la douche. Le client obtient une température de 38°C  en moins de 15 secondes. Contrôle avec un thermomètre.
Constat visuel
NR</v>
      </c>
    </row>
    <row r="235" spans="1:137" s="136" customFormat="1" ht="34.5" customHeight="1" x14ac:dyDescent="0.25">
      <c r="A235" s="136">
        <v>33</v>
      </c>
      <c r="B235" s="109" t="s">
        <v>58</v>
      </c>
      <c r="C235" s="405" t="s">
        <v>447</v>
      </c>
      <c r="D235" s="183" t="s">
        <v>420</v>
      </c>
      <c r="E235" s="109"/>
      <c r="F235" s="109">
        <f>VLOOKUP(H235,Feuil1!A$1:B$5,2,0)</f>
        <v>0.25</v>
      </c>
      <c r="G235" s="109">
        <f t="shared" si="347"/>
        <v>3</v>
      </c>
      <c r="H235" s="274" t="s">
        <v>174</v>
      </c>
      <c r="I235" s="185" t="s">
        <v>468</v>
      </c>
      <c r="J235" s="138">
        <v>59</v>
      </c>
      <c r="K235" s="138">
        <f>IF(J235&lt;&gt;"",MAX(K$1:K234)+1,"")</f>
        <v>195</v>
      </c>
      <c r="L235" s="281" t="s">
        <v>471</v>
      </c>
      <c r="M235" s="290">
        <v>3</v>
      </c>
      <c r="N235" s="283" t="s">
        <v>0</v>
      </c>
      <c r="O235" s="351"/>
      <c r="P235" s="333" t="str">
        <f t="shared" si="302"/>
        <v/>
      </c>
      <c r="Q235" s="281" t="s">
        <v>472</v>
      </c>
      <c r="R235" s="344" t="s">
        <v>72</v>
      </c>
      <c r="S235" s="139"/>
      <c r="U235" s="140">
        <f t="shared" si="348"/>
        <v>3</v>
      </c>
      <c r="V235" s="140">
        <f t="shared" si="349"/>
        <v>1</v>
      </c>
      <c r="W235" s="140">
        <f t="shared" si="350"/>
        <v>3</v>
      </c>
      <c r="X235" s="140"/>
      <c r="Y235" s="140">
        <f t="shared" si="351"/>
        <v>0</v>
      </c>
      <c r="Z235" s="140"/>
      <c r="AA235" s="140">
        <f t="shared" si="352"/>
        <v>3</v>
      </c>
      <c r="AB235" s="115"/>
      <c r="AC235" s="181"/>
      <c r="AD235" s="181"/>
      <c r="AE235" s="142" t="str">
        <f t="shared" si="282"/>
        <v/>
      </c>
      <c r="AF235" s="142"/>
      <c r="AG235" s="142" t="str">
        <f t="shared" si="283"/>
        <v/>
      </c>
      <c r="AH235" s="142"/>
      <c r="AI235" s="142" t="str">
        <f t="shared" si="284"/>
        <v/>
      </c>
      <c r="AJ235" s="143"/>
      <c r="AK235" s="144"/>
      <c r="AL235" s="142"/>
      <c r="AM235" s="142" t="str">
        <f t="shared" si="285"/>
        <v/>
      </c>
      <c r="AN235" s="142"/>
      <c r="AO235" s="142" t="str">
        <f t="shared" si="286"/>
        <v/>
      </c>
      <c r="AP235" s="142"/>
      <c r="AQ235" s="142" t="str">
        <f t="shared" si="287"/>
        <v/>
      </c>
      <c r="AR235" s="143"/>
      <c r="AS235" s="144"/>
      <c r="AT235" s="142"/>
      <c r="AU235" s="142">
        <f t="shared" si="293"/>
        <v>3</v>
      </c>
      <c r="AV235" s="142"/>
      <c r="AW235" s="142">
        <f t="shared" si="294"/>
        <v>0</v>
      </c>
      <c r="AX235" s="142"/>
      <c r="AY235" s="142">
        <f t="shared" si="295"/>
        <v>3</v>
      </c>
      <c r="AZ235" s="143"/>
      <c r="BA235" s="144"/>
      <c r="BB235" s="142"/>
      <c r="BC235" s="142" t="str">
        <f t="shared" si="353"/>
        <v/>
      </c>
      <c r="BD235" s="142"/>
      <c r="BE235" s="142" t="str">
        <f t="shared" si="354"/>
        <v/>
      </c>
      <c r="BF235" s="142"/>
      <c r="BG235" s="142" t="str">
        <f t="shared" si="355"/>
        <v/>
      </c>
      <c r="BH235" s="143"/>
      <c r="BI235" s="144"/>
      <c r="BJ235" s="140"/>
      <c r="BK235" s="142" t="str">
        <f t="shared" si="356"/>
        <v/>
      </c>
      <c r="BL235" s="142"/>
      <c r="BM235" s="142" t="str">
        <f t="shared" si="357"/>
        <v/>
      </c>
      <c r="BN235" s="142"/>
      <c r="BO235" s="142" t="str">
        <f t="shared" si="358"/>
        <v/>
      </c>
      <c r="BP235" s="143"/>
      <c r="BQ235" s="144"/>
      <c r="BR235" s="140"/>
      <c r="BS235" s="142" t="str">
        <f t="shared" si="359"/>
        <v/>
      </c>
      <c r="BT235" s="142"/>
      <c r="BU235" s="142" t="str">
        <f t="shared" si="360"/>
        <v/>
      </c>
      <c r="BV235" s="142"/>
      <c r="BW235" s="142" t="str">
        <f t="shared" si="361"/>
        <v/>
      </c>
      <c r="BX235" s="143"/>
      <c r="BY235" s="144"/>
      <c r="BZ235" s="145"/>
      <c r="CA235" s="142" t="str">
        <f t="shared" si="362"/>
        <v/>
      </c>
      <c r="CB235" s="142"/>
      <c r="CC235" s="142" t="str">
        <f t="shared" si="363"/>
        <v/>
      </c>
      <c r="CD235" s="142"/>
      <c r="CE235" s="142" t="str">
        <f t="shared" si="364"/>
        <v/>
      </c>
      <c r="CF235" s="143"/>
      <c r="CI235" s="142">
        <f t="shared" si="365"/>
        <v>3</v>
      </c>
      <c r="CJ235" s="142"/>
      <c r="CK235" s="142">
        <f t="shared" si="366"/>
        <v>0</v>
      </c>
      <c r="CL235" s="142"/>
      <c r="CM235" s="142">
        <f t="shared" si="367"/>
        <v>3</v>
      </c>
      <c r="CN235" s="143"/>
      <c r="EF235" s="146" t="s">
        <v>63</v>
      </c>
      <c r="EG235" s="146" t="str">
        <f t="shared" ref="EG235:EG293" si="368">CONCATENATE(Q235,EF235,R235,EF235,B235)</f>
        <v>Absence de fuites, bon fonctionnement des équipements électriques (si existants), absence d'ampoules HS.
Constat visuel
NR</v>
      </c>
    </row>
    <row r="236" spans="1:137" s="136" customFormat="1" ht="39.75" customHeight="1" x14ac:dyDescent="0.2">
      <c r="A236" s="136">
        <v>33</v>
      </c>
      <c r="B236" s="109" t="s">
        <v>58</v>
      </c>
      <c r="C236" s="405" t="s">
        <v>447</v>
      </c>
      <c r="D236" s="197" t="s">
        <v>420</v>
      </c>
      <c r="E236" s="109"/>
      <c r="F236" s="109">
        <f>VLOOKUP(H236,Feuil1!A$1:B$5,2,0)</f>
        <v>0.25</v>
      </c>
      <c r="G236" s="109">
        <f t="shared" si="347"/>
        <v>3</v>
      </c>
      <c r="H236" s="274" t="s">
        <v>174</v>
      </c>
      <c r="I236" s="180" t="s">
        <v>455</v>
      </c>
      <c r="J236" s="138">
        <v>61</v>
      </c>
      <c r="K236" s="138">
        <f>IF(J236&lt;&gt;"",MAX(K$1:K235)+1,"")</f>
        <v>196</v>
      </c>
      <c r="L236" s="281" t="s">
        <v>473</v>
      </c>
      <c r="M236" s="290">
        <v>3</v>
      </c>
      <c r="N236" s="283" t="s">
        <v>0</v>
      </c>
      <c r="O236" s="351"/>
      <c r="P236" s="333" t="str">
        <f t="shared" si="302"/>
        <v/>
      </c>
      <c r="Q236" s="281"/>
      <c r="R236" s="344" t="s">
        <v>72</v>
      </c>
      <c r="S236" s="139"/>
      <c r="U236" s="140">
        <f t="shared" si="348"/>
        <v>3</v>
      </c>
      <c r="V236" s="140">
        <f t="shared" si="349"/>
        <v>1</v>
      </c>
      <c r="W236" s="140">
        <f t="shared" si="350"/>
        <v>3</v>
      </c>
      <c r="X236" s="140"/>
      <c r="Y236" s="140">
        <f t="shared" si="351"/>
        <v>0</v>
      </c>
      <c r="Z236" s="140"/>
      <c r="AA236" s="140">
        <f t="shared" si="352"/>
        <v>3</v>
      </c>
      <c r="AB236" s="140"/>
      <c r="AC236" s="141"/>
      <c r="AD236" s="141"/>
      <c r="AE236" s="142" t="str">
        <f t="shared" si="282"/>
        <v/>
      </c>
      <c r="AF236" s="142"/>
      <c r="AG236" s="142" t="str">
        <f t="shared" si="283"/>
        <v/>
      </c>
      <c r="AH236" s="142"/>
      <c r="AI236" s="142" t="str">
        <f t="shared" si="284"/>
        <v/>
      </c>
      <c r="AJ236" s="143"/>
      <c r="AK236" s="144"/>
      <c r="AL236" s="142"/>
      <c r="AM236" s="142" t="str">
        <f t="shared" si="285"/>
        <v/>
      </c>
      <c r="AN236" s="142"/>
      <c r="AO236" s="142" t="str">
        <f t="shared" si="286"/>
        <v/>
      </c>
      <c r="AP236" s="142"/>
      <c r="AQ236" s="142" t="str">
        <f t="shared" si="287"/>
        <v/>
      </c>
      <c r="AR236" s="143"/>
      <c r="AS236" s="144"/>
      <c r="AT236" s="142"/>
      <c r="AU236" s="142">
        <f t="shared" si="293"/>
        <v>3</v>
      </c>
      <c r="AV236" s="142"/>
      <c r="AW236" s="142">
        <f t="shared" si="294"/>
        <v>0</v>
      </c>
      <c r="AX236" s="142"/>
      <c r="AY236" s="142">
        <f t="shared" si="295"/>
        <v>3</v>
      </c>
      <c r="AZ236" s="143"/>
      <c r="BA236" s="144"/>
      <c r="BB236" s="142"/>
      <c r="BC236" s="142" t="str">
        <f t="shared" si="353"/>
        <v/>
      </c>
      <c r="BD236" s="142"/>
      <c r="BE236" s="142" t="str">
        <f t="shared" si="354"/>
        <v/>
      </c>
      <c r="BF236" s="142"/>
      <c r="BG236" s="142" t="str">
        <f t="shared" si="355"/>
        <v/>
      </c>
      <c r="BH236" s="143"/>
      <c r="BI236" s="144"/>
      <c r="BJ236" s="140"/>
      <c r="BK236" s="142" t="str">
        <f t="shared" si="356"/>
        <v/>
      </c>
      <c r="BL236" s="142"/>
      <c r="BM236" s="142" t="str">
        <f t="shared" si="357"/>
        <v/>
      </c>
      <c r="BN236" s="142"/>
      <c r="BO236" s="142" t="str">
        <f t="shared" si="358"/>
        <v/>
      </c>
      <c r="BP236" s="143"/>
      <c r="BQ236" s="144"/>
      <c r="BR236" s="140"/>
      <c r="BS236" s="142" t="str">
        <f t="shared" si="359"/>
        <v/>
      </c>
      <c r="BT236" s="142"/>
      <c r="BU236" s="142" t="str">
        <f t="shared" si="360"/>
        <v/>
      </c>
      <c r="BV236" s="142"/>
      <c r="BW236" s="142" t="str">
        <f t="shared" si="361"/>
        <v/>
      </c>
      <c r="BX236" s="143"/>
      <c r="BY236" s="144"/>
      <c r="BZ236" s="145"/>
      <c r="CA236" s="142" t="str">
        <f t="shared" si="362"/>
        <v/>
      </c>
      <c r="CB236" s="142"/>
      <c r="CC236" s="142" t="str">
        <f t="shared" si="363"/>
        <v/>
      </c>
      <c r="CD236" s="142"/>
      <c r="CE236" s="142" t="str">
        <f t="shared" si="364"/>
        <v/>
      </c>
      <c r="CF236" s="143"/>
      <c r="CI236" s="142">
        <f t="shared" si="365"/>
        <v>3</v>
      </c>
      <c r="CJ236" s="142"/>
      <c r="CK236" s="142">
        <f t="shared" si="366"/>
        <v>0</v>
      </c>
      <c r="CL236" s="142"/>
      <c r="CM236" s="142">
        <f t="shared" si="367"/>
        <v>3</v>
      </c>
      <c r="CN236" s="143"/>
      <c r="EF236" s="146" t="s">
        <v>63</v>
      </c>
      <c r="EG236" s="146" t="str">
        <f t="shared" si="368"/>
        <v xml:space="preserve">
Constat visuel
NR</v>
      </c>
    </row>
    <row r="237" spans="1:137" s="136" customFormat="1" ht="34.5" customHeight="1" x14ac:dyDescent="0.25">
      <c r="A237" s="136">
        <v>33</v>
      </c>
      <c r="B237" s="109" t="s">
        <v>58</v>
      </c>
      <c r="C237" s="405" t="s">
        <v>447</v>
      </c>
      <c r="D237" s="183" t="s">
        <v>420</v>
      </c>
      <c r="E237" s="109"/>
      <c r="F237" s="109">
        <f>VLOOKUP(H237,Feuil1!A$1:B$5,2,0)</f>
        <v>0.25</v>
      </c>
      <c r="G237" s="109">
        <f t="shared" si="347"/>
        <v>3</v>
      </c>
      <c r="H237" s="274" t="s">
        <v>174</v>
      </c>
      <c r="I237" s="180" t="s">
        <v>452</v>
      </c>
      <c r="J237" s="138">
        <v>57</v>
      </c>
      <c r="K237" s="138">
        <f>IF(J237&lt;&gt;"",MAX(K$1:K236)+1,"")</f>
        <v>197</v>
      </c>
      <c r="L237" s="281" t="s">
        <v>474</v>
      </c>
      <c r="M237" s="290">
        <v>1</v>
      </c>
      <c r="N237" s="283" t="s">
        <v>0</v>
      </c>
      <c r="O237" s="351"/>
      <c r="P237" s="333" t="str">
        <f t="shared" si="302"/>
        <v/>
      </c>
      <c r="Q237" s="281" t="s">
        <v>475</v>
      </c>
      <c r="R237" s="344" t="s">
        <v>72</v>
      </c>
      <c r="S237" s="139"/>
      <c r="U237" s="140">
        <f t="shared" si="348"/>
        <v>1</v>
      </c>
      <c r="V237" s="140">
        <f t="shared" si="349"/>
        <v>1</v>
      </c>
      <c r="W237" s="140">
        <f t="shared" si="350"/>
        <v>1</v>
      </c>
      <c r="X237" s="140"/>
      <c r="Y237" s="140">
        <f t="shared" si="351"/>
        <v>0</v>
      </c>
      <c r="Z237" s="140"/>
      <c r="AA237" s="140">
        <f t="shared" si="352"/>
        <v>1</v>
      </c>
      <c r="AB237" s="115"/>
      <c r="AC237" s="181"/>
      <c r="AD237" s="181"/>
      <c r="AE237" s="142" t="str">
        <f t="shared" si="282"/>
        <v/>
      </c>
      <c r="AF237" s="142"/>
      <c r="AG237" s="142" t="str">
        <f t="shared" si="283"/>
        <v/>
      </c>
      <c r="AH237" s="142"/>
      <c r="AI237" s="142" t="str">
        <f t="shared" si="284"/>
        <v/>
      </c>
      <c r="AJ237" s="143"/>
      <c r="AK237" s="144"/>
      <c r="AL237" s="142"/>
      <c r="AM237" s="142" t="str">
        <f t="shared" si="285"/>
        <v/>
      </c>
      <c r="AN237" s="142"/>
      <c r="AO237" s="142" t="str">
        <f t="shared" si="286"/>
        <v/>
      </c>
      <c r="AP237" s="142"/>
      <c r="AQ237" s="142" t="str">
        <f t="shared" si="287"/>
        <v/>
      </c>
      <c r="AR237" s="143"/>
      <c r="AS237" s="144"/>
      <c r="AT237" s="142"/>
      <c r="AU237" s="142">
        <f t="shared" si="293"/>
        <v>1</v>
      </c>
      <c r="AV237" s="142"/>
      <c r="AW237" s="142">
        <f t="shared" si="294"/>
        <v>0</v>
      </c>
      <c r="AX237" s="142"/>
      <c r="AY237" s="142">
        <f t="shared" si="295"/>
        <v>1</v>
      </c>
      <c r="AZ237" s="143"/>
      <c r="BA237" s="144"/>
      <c r="BB237" s="142"/>
      <c r="BC237" s="142" t="str">
        <f t="shared" si="353"/>
        <v/>
      </c>
      <c r="BD237" s="142"/>
      <c r="BE237" s="142" t="str">
        <f t="shared" si="354"/>
        <v/>
      </c>
      <c r="BF237" s="142"/>
      <c r="BG237" s="142" t="str">
        <f t="shared" si="355"/>
        <v/>
      </c>
      <c r="BH237" s="143"/>
      <c r="BI237" s="144"/>
      <c r="BJ237" s="140"/>
      <c r="BK237" s="142" t="str">
        <f t="shared" si="356"/>
        <v/>
      </c>
      <c r="BL237" s="142"/>
      <c r="BM237" s="142" t="str">
        <f t="shared" si="357"/>
        <v/>
      </c>
      <c r="BN237" s="142"/>
      <c r="BO237" s="142" t="str">
        <f t="shared" si="358"/>
        <v/>
      </c>
      <c r="BP237" s="143"/>
      <c r="BQ237" s="144"/>
      <c r="BR237" s="140"/>
      <c r="BS237" s="142" t="str">
        <f t="shared" si="359"/>
        <v/>
      </c>
      <c r="BT237" s="142"/>
      <c r="BU237" s="142" t="str">
        <f t="shared" si="360"/>
        <v/>
      </c>
      <c r="BV237" s="142"/>
      <c r="BW237" s="142" t="str">
        <f t="shared" si="361"/>
        <v/>
      </c>
      <c r="BX237" s="143"/>
      <c r="BY237" s="144"/>
      <c r="BZ237" s="145"/>
      <c r="CA237" s="142" t="str">
        <f t="shared" si="362"/>
        <v/>
      </c>
      <c r="CB237" s="142"/>
      <c r="CC237" s="142" t="str">
        <f t="shared" si="363"/>
        <v/>
      </c>
      <c r="CD237" s="142"/>
      <c r="CE237" s="142" t="str">
        <f t="shared" si="364"/>
        <v/>
      </c>
      <c r="CF237" s="143"/>
      <c r="CI237" s="142">
        <f t="shared" si="365"/>
        <v>1</v>
      </c>
      <c r="CJ237" s="142"/>
      <c r="CK237" s="142">
        <f t="shared" si="366"/>
        <v>0</v>
      </c>
      <c r="CL237" s="142"/>
      <c r="CM237" s="142">
        <f t="shared" si="367"/>
        <v>1</v>
      </c>
      <c r="CN237" s="143"/>
      <c r="EF237" s="146" t="s">
        <v>63</v>
      </c>
      <c r="EG237" s="146" t="str">
        <f t="shared" si="368"/>
        <v>Rangement, rebord de lavabo large ou tablette suffisamment large pour déposer une trousse de toilette, armoire, meuble sous  lavabo.
Constat visuel
NR</v>
      </c>
    </row>
    <row r="238" spans="1:137" s="136" customFormat="1" ht="78.75" customHeight="1" x14ac:dyDescent="0.25">
      <c r="A238" s="136">
        <v>33</v>
      </c>
      <c r="B238" s="109" t="s">
        <v>58</v>
      </c>
      <c r="C238" s="405" t="s">
        <v>364</v>
      </c>
      <c r="D238" s="183" t="s">
        <v>420</v>
      </c>
      <c r="E238" s="109"/>
      <c r="F238" s="109">
        <f>VLOOKUP(H238,Feuil1!A$1:B$5,2,0)</f>
        <v>0.25</v>
      </c>
      <c r="G238" s="109">
        <f t="shared" si="347"/>
        <v>3</v>
      </c>
      <c r="H238" s="274" t="s">
        <v>174</v>
      </c>
      <c r="I238" s="185" t="s">
        <v>381</v>
      </c>
      <c r="J238" s="138">
        <v>52</v>
      </c>
      <c r="K238" s="138">
        <f>IF(J238&lt;&gt;"",MAX(K$1:K237)+1,"")</f>
        <v>198</v>
      </c>
      <c r="L238" s="281" t="s">
        <v>933</v>
      </c>
      <c r="M238" s="290">
        <v>3</v>
      </c>
      <c r="N238" s="283" t="s">
        <v>75</v>
      </c>
      <c r="O238" s="351"/>
      <c r="P238" s="333" t="str">
        <f t="shared" si="302"/>
        <v/>
      </c>
      <c r="Q238" s="281" t="s">
        <v>934</v>
      </c>
      <c r="R238" s="281" t="s">
        <v>72</v>
      </c>
      <c r="S238" s="139"/>
      <c r="U238" s="140">
        <f t="shared" si="348"/>
        <v>3</v>
      </c>
      <c r="V238" s="140">
        <f>IF(N238="Très Satisfaisant",1,IF(N238="Satisfaisant",0.75,IF(N238="Insatisfaisant",0.25,IF(N238="Très Insatisfaisant",0,IF(N238="Non Mesuré","",0)))))</f>
        <v>1</v>
      </c>
      <c r="W238" s="140">
        <f t="shared" si="350"/>
        <v>3</v>
      </c>
      <c r="X238" s="140"/>
      <c r="Y238" s="140">
        <f t="shared" si="351"/>
        <v>0</v>
      </c>
      <c r="Z238" s="140"/>
      <c r="AA238" s="140">
        <f t="shared" si="352"/>
        <v>3</v>
      </c>
      <c r="AB238" s="115"/>
      <c r="AC238" s="181"/>
      <c r="AD238" s="181"/>
      <c r="AE238" s="142" t="str">
        <f t="shared" si="282"/>
        <v/>
      </c>
      <c r="AF238" s="142"/>
      <c r="AG238" s="142" t="str">
        <f t="shared" si="283"/>
        <v/>
      </c>
      <c r="AH238" s="142"/>
      <c r="AI238" s="142" t="str">
        <f t="shared" si="284"/>
        <v/>
      </c>
      <c r="AJ238" s="143"/>
      <c r="AK238" s="144"/>
      <c r="AL238" s="142"/>
      <c r="AM238" s="142" t="str">
        <f t="shared" si="285"/>
        <v/>
      </c>
      <c r="AN238" s="142"/>
      <c r="AO238" s="142" t="str">
        <f t="shared" si="286"/>
        <v/>
      </c>
      <c r="AP238" s="142"/>
      <c r="AQ238" s="142" t="str">
        <f t="shared" si="287"/>
        <v/>
      </c>
      <c r="AR238" s="143"/>
      <c r="AS238" s="144"/>
      <c r="AT238" s="142"/>
      <c r="AU238" s="142">
        <f t="shared" si="293"/>
        <v>3</v>
      </c>
      <c r="AV238" s="142"/>
      <c r="AW238" s="142">
        <f t="shared" si="294"/>
        <v>0</v>
      </c>
      <c r="AX238" s="142"/>
      <c r="AY238" s="142">
        <f t="shared" si="295"/>
        <v>3</v>
      </c>
      <c r="AZ238" s="143"/>
      <c r="BA238" s="144"/>
      <c r="BB238" s="142"/>
      <c r="BC238" s="142" t="str">
        <f t="shared" si="353"/>
        <v/>
      </c>
      <c r="BD238" s="142"/>
      <c r="BE238" s="142" t="str">
        <f t="shared" si="354"/>
        <v/>
      </c>
      <c r="BF238" s="142"/>
      <c r="BG238" s="142" t="str">
        <f t="shared" si="355"/>
        <v/>
      </c>
      <c r="BH238" s="143"/>
      <c r="BI238" s="144"/>
      <c r="BJ238" s="140"/>
      <c r="BK238" s="142" t="str">
        <f t="shared" si="356"/>
        <v/>
      </c>
      <c r="BL238" s="142"/>
      <c r="BM238" s="142" t="str">
        <f t="shared" si="357"/>
        <v/>
      </c>
      <c r="BN238" s="142"/>
      <c r="BO238" s="142" t="str">
        <f t="shared" si="358"/>
        <v/>
      </c>
      <c r="BP238" s="143"/>
      <c r="BQ238" s="144"/>
      <c r="BR238" s="140"/>
      <c r="BS238" s="142" t="str">
        <f t="shared" si="359"/>
        <v/>
      </c>
      <c r="BT238" s="142"/>
      <c r="BU238" s="142" t="str">
        <f t="shared" si="360"/>
        <v/>
      </c>
      <c r="BV238" s="142"/>
      <c r="BW238" s="142" t="str">
        <f t="shared" si="361"/>
        <v/>
      </c>
      <c r="BX238" s="143"/>
      <c r="BY238" s="144"/>
      <c r="BZ238" s="145"/>
      <c r="CA238" s="142" t="str">
        <f t="shared" si="362"/>
        <v/>
      </c>
      <c r="CB238" s="142"/>
      <c r="CC238" s="142" t="str">
        <f t="shared" si="363"/>
        <v/>
      </c>
      <c r="CD238" s="142"/>
      <c r="CE238" s="142" t="str">
        <f t="shared" si="364"/>
        <v/>
      </c>
      <c r="CF238" s="143"/>
      <c r="CI238" s="142">
        <f t="shared" si="365"/>
        <v>3</v>
      </c>
      <c r="CJ238" s="142"/>
      <c r="CK238" s="142">
        <f t="shared" si="366"/>
        <v>0</v>
      </c>
      <c r="CL238" s="142"/>
      <c r="CM238" s="142">
        <f t="shared" si="367"/>
        <v>3</v>
      </c>
      <c r="CN238" s="143"/>
      <c r="EF238" s="146" t="s">
        <v>63</v>
      </c>
      <c r="EG238" s="146" t="str">
        <f t="shared" si="368"/>
        <v>Un gobelet par occupant théorique, au moins deux produits d'accueil (si distributeur, présence à proximité du lavabo ET de la douche), une prise rasoir, une poubelle fermée, au moins 1 grande et 1 petite serviette à disposition par personne, tapis de bain). Pénaliser 1 point par élément manquant
Constat visuel
NR</v>
      </c>
    </row>
    <row r="239" spans="1:137" s="136" customFormat="1" ht="20.25" customHeight="1" x14ac:dyDescent="0.25">
      <c r="A239" s="136">
        <v>33</v>
      </c>
      <c r="B239" s="109" t="s">
        <v>68</v>
      </c>
      <c r="C239" s="405" t="s">
        <v>447</v>
      </c>
      <c r="D239" s="183" t="s">
        <v>420</v>
      </c>
      <c r="E239" s="109"/>
      <c r="F239" s="109">
        <f>VLOOKUP(H239,Feuil1!A$1:B$5,2,0)</f>
        <v>0.25</v>
      </c>
      <c r="G239" s="109">
        <f t="shared" si="347"/>
        <v>3</v>
      </c>
      <c r="H239" s="274" t="s">
        <v>174</v>
      </c>
      <c r="I239" s="180" t="s">
        <v>476</v>
      </c>
      <c r="J239" s="138">
        <v>56</v>
      </c>
      <c r="K239" s="138">
        <f>IF(J239&lt;&gt;"",MAX(K$1:K238)+1,"")</f>
        <v>199</v>
      </c>
      <c r="L239" s="281" t="s">
        <v>882</v>
      </c>
      <c r="M239" s="290">
        <v>1</v>
      </c>
      <c r="N239" s="283" t="s">
        <v>0</v>
      </c>
      <c r="O239" s="351"/>
      <c r="P239" s="333" t="str">
        <f t="shared" si="302"/>
        <v/>
      </c>
      <c r="Q239" s="281" t="s">
        <v>477</v>
      </c>
      <c r="R239" s="344" t="s">
        <v>72</v>
      </c>
      <c r="S239" s="139"/>
      <c r="U239" s="140">
        <f t="shared" si="348"/>
        <v>1</v>
      </c>
      <c r="V239" s="140">
        <f t="shared" si="349"/>
        <v>1</v>
      </c>
      <c r="W239" s="140">
        <f t="shared" si="350"/>
        <v>1</v>
      </c>
      <c r="X239" s="140"/>
      <c r="Y239" s="140">
        <f t="shared" si="351"/>
        <v>0</v>
      </c>
      <c r="Z239" s="140"/>
      <c r="AA239" s="140">
        <f t="shared" si="352"/>
        <v>1</v>
      </c>
      <c r="AB239" s="115"/>
      <c r="AC239" s="181"/>
      <c r="AD239" s="181"/>
      <c r="AE239" s="142" t="str">
        <f t="shared" si="282"/>
        <v/>
      </c>
      <c r="AF239" s="142"/>
      <c r="AG239" s="142" t="str">
        <f t="shared" si="283"/>
        <v/>
      </c>
      <c r="AH239" s="142"/>
      <c r="AI239" s="142" t="str">
        <f t="shared" si="284"/>
        <v/>
      </c>
      <c r="AJ239" s="143"/>
      <c r="AK239" s="144"/>
      <c r="AL239" s="142"/>
      <c r="AM239" s="142" t="str">
        <f t="shared" si="285"/>
        <v/>
      </c>
      <c r="AN239" s="142"/>
      <c r="AO239" s="142" t="str">
        <f t="shared" si="286"/>
        <v/>
      </c>
      <c r="AP239" s="142"/>
      <c r="AQ239" s="142" t="str">
        <f t="shared" si="287"/>
        <v/>
      </c>
      <c r="AR239" s="143"/>
      <c r="AS239" s="144"/>
      <c r="AT239" s="142"/>
      <c r="AU239" s="142">
        <f t="shared" si="293"/>
        <v>1</v>
      </c>
      <c r="AV239" s="142"/>
      <c r="AW239" s="142">
        <f t="shared" si="294"/>
        <v>0</v>
      </c>
      <c r="AX239" s="142"/>
      <c r="AY239" s="142">
        <f t="shared" si="295"/>
        <v>1</v>
      </c>
      <c r="AZ239" s="143"/>
      <c r="BA239" s="144"/>
      <c r="BB239" s="142"/>
      <c r="BC239" s="142" t="str">
        <f t="shared" si="353"/>
        <v/>
      </c>
      <c r="BD239" s="142"/>
      <c r="BE239" s="142" t="str">
        <f t="shared" si="354"/>
        <v/>
      </c>
      <c r="BF239" s="142"/>
      <c r="BG239" s="142" t="str">
        <f t="shared" si="355"/>
        <v/>
      </c>
      <c r="BH239" s="143"/>
      <c r="BI239" s="144"/>
      <c r="BJ239" s="140"/>
      <c r="BK239" s="142" t="str">
        <f t="shared" si="356"/>
        <v/>
      </c>
      <c r="BL239" s="142"/>
      <c r="BM239" s="142" t="str">
        <f t="shared" si="357"/>
        <v/>
      </c>
      <c r="BN239" s="142"/>
      <c r="BO239" s="142" t="str">
        <f t="shared" si="358"/>
        <v/>
      </c>
      <c r="BP239" s="143"/>
      <c r="BQ239" s="144"/>
      <c r="BR239" s="140"/>
      <c r="BS239" s="142" t="str">
        <f t="shared" si="359"/>
        <v/>
      </c>
      <c r="BT239" s="142"/>
      <c r="BU239" s="142" t="str">
        <f t="shared" si="360"/>
        <v/>
      </c>
      <c r="BV239" s="142"/>
      <c r="BW239" s="142" t="str">
        <f t="shared" si="361"/>
        <v/>
      </c>
      <c r="BX239" s="143"/>
      <c r="BY239" s="144"/>
      <c r="BZ239" s="145"/>
      <c r="CA239" s="142" t="str">
        <f t="shared" si="362"/>
        <v/>
      </c>
      <c r="CB239" s="142"/>
      <c r="CC239" s="142" t="str">
        <f t="shared" si="363"/>
        <v/>
      </c>
      <c r="CD239" s="142"/>
      <c r="CE239" s="142" t="str">
        <f t="shared" si="364"/>
        <v/>
      </c>
      <c r="CF239" s="143"/>
      <c r="CI239" s="142">
        <f t="shared" si="365"/>
        <v>1</v>
      </c>
      <c r="CJ239" s="142"/>
      <c r="CK239" s="142">
        <f t="shared" si="366"/>
        <v>0</v>
      </c>
      <c r="CL239" s="142"/>
      <c r="CM239" s="142">
        <f t="shared" si="367"/>
        <v>1</v>
      </c>
      <c r="CN239" s="143"/>
      <c r="EF239" s="146" t="s">
        <v>63</v>
      </c>
      <c r="EG239" s="146" t="str">
        <f t="shared" si="368"/>
        <v>Un rouleau supplémentaire est présent.
Constat visuel
R</v>
      </c>
    </row>
    <row r="240" spans="1:137" s="136" customFormat="1" ht="20.25" customHeight="1" x14ac:dyDescent="0.25">
      <c r="A240" s="136">
        <v>33</v>
      </c>
      <c r="B240" s="109" t="s">
        <v>58</v>
      </c>
      <c r="C240" s="405" t="s">
        <v>447</v>
      </c>
      <c r="D240" s="183" t="s">
        <v>420</v>
      </c>
      <c r="E240" s="109"/>
      <c r="F240" s="109">
        <f>VLOOKUP(H240,Feuil1!A$1:B$5,2,0)</f>
        <v>0.25</v>
      </c>
      <c r="G240" s="109">
        <f t="shared" si="347"/>
        <v>3</v>
      </c>
      <c r="H240" s="274" t="s">
        <v>174</v>
      </c>
      <c r="I240" s="180" t="s">
        <v>452</v>
      </c>
      <c r="J240" s="138">
        <v>57</v>
      </c>
      <c r="K240" s="138">
        <f>IF(J240&lt;&gt;"",MAX(K$1:K239)+1,"")</f>
        <v>200</v>
      </c>
      <c r="L240" s="281" t="s">
        <v>478</v>
      </c>
      <c r="M240" s="290">
        <v>1</v>
      </c>
      <c r="N240" s="283" t="s">
        <v>0</v>
      </c>
      <c r="O240" s="351"/>
      <c r="P240" s="333" t="str">
        <f t="shared" si="302"/>
        <v/>
      </c>
      <c r="Q240" s="281"/>
      <c r="R240" s="344" t="s">
        <v>72</v>
      </c>
      <c r="S240" s="139"/>
      <c r="U240" s="140">
        <f t="shared" si="348"/>
        <v>1</v>
      </c>
      <c r="V240" s="140">
        <f t="shared" si="349"/>
        <v>1</v>
      </c>
      <c r="W240" s="140">
        <f t="shared" si="350"/>
        <v>1</v>
      </c>
      <c r="X240" s="140"/>
      <c r="Y240" s="140">
        <f t="shared" si="351"/>
        <v>0</v>
      </c>
      <c r="Z240" s="140"/>
      <c r="AA240" s="140">
        <f t="shared" si="352"/>
        <v>1</v>
      </c>
      <c r="AB240" s="140"/>
      <c r="AC240" s="141"/>
      <c r="AD240" s="141"/>
      <c r="AE240" s="142" t="str">
        <f t="shared" si="282"/>
        <v/>
      </c>
      <c r="AF240" s="142"/>
      <c r="AG240" s="142" t="str">
        <f t="shared" si="283"/>
        <v/>
      </c>
      <c r="AH240" s="142"/>
      <c r="AI240" s="142" t="str">
        <f t="shared" si="284"/>
        <v/>
      </c>
      <c r="AJ240" s="143"/>
      <c r="AK240" s="144"/>
      <c r="AL240" s="142"/>
      <c r="AM240" s="142" t="str">
        <f t="shared" si="285"/>
        <v/>
      </c>
      <c r="AN240" s="142"/>
      <c r="AO240" s="142" t="str">
        <f t="shared" si="286"/>
        <v/>
      </c>
      <c r="AP240" s="142"/>
      <c r="AQ240" s="142" t="str">
        <f t="shared" si="287"/>
        <v/>
      </c>
      <c r="AR240" s="143"/>
      <c r="AS240" s="144"/>
      <c r="AT240" s="142"/>
      <c r="AU240" s="142">
        <f t="shared" si="293"/>
        <v>1</v>
      </c>
      <c r="AV240" s="142"/>
      <c r="AW240" s="142">
        <f t="shared" si="294"/>
        <v>0</v>
      </c>
      <c r="AX240" s="142"/>
      <c r="AY240" s="142">
        <f t="shared" si="295"/>
        <v>1</v>
      </c>
      <c r="AZ240" s="143"/>
      <c r="BA240" s="144"/>
      <c r="BB240" s="142"/>
      <c r="BC240" s="142" t="str">
        <f t="shared" si="353"/>
        <v/>
      </c>
      <c r="BD240" s="142"/>
      <c r="BE240" s="142" t="str">
        <f t="shared" si="354"/>
        <v/>
      </c>
      <c r="BF240" s="142"/>
      <c r="BG240" s="142" t="str">
        <f t="shared" si="355"/>
        <v/>
      </c>
      <c r="BH240" s="143"/>
      <c r="BI240" s="144"/>
      <c r="BJ240" s="140"/>
      <c r="BK240" s="142" t="str">
        <f t="shared" si="356"/>
        <v/>
      </c>
      <c r="BL240" s="142"/>
      <c r="BM240" s="142" t="str">
        <f t="shared" si="357"/>
        <v/>
      </c>
      <c r="BN240" s="142"/>
      <c r="BO240" s="142" t="str">
        <f t="shared" si="358"/>
        <v/>
      </c>
      <c r="BP240" s="143"/>
      <c r="BQ240" s="144"/>
      <c r="BR240" s="140"/>
      <c r="BS240" s="142" t="str">
        <f t="shared" si="359"/>
        <v/>
      </c>
      <c r="BT240" s="142"/>
      <c r="BU240" s="142" t="str">
        <f t="shared" si="360"/>
        <v/>
      </c>
      <c r="BV240" s="142"/>
      <c r="BW240" s="142" t="str">
        <f t="shared" si="361"/>
        <v/>
      </c>
      <c r="BX240" s="143"/>
      <c r="BY240" s="144"/>
      <c r="BZ240" s="145"/>
      <c r="CA240" s="142" t="str">
        <f t="shared" si="362"/>
        <v/>
      </c>
      <c r="CB240" s="142"/>
      <c r="CC240" s="142" t="str">
        <f t="shared" si="363"/>
        <v/>
      </c>
      <c r="CD240" s="142"/>
      <c r="CE240" s="142" t="str">
        <f t="shared" si="364"/>
        <v/>
      </c>
      <c r="CF240" s="143"/>
      <c r="CI240" s="142">
        <f t="shared" si="365"/>
        <v>1</v>
      </c>
      <c r="CJ240" s="142"/>
      <c r="CK240" s="142">
        <f t="shared" si="366"/>
        <v>0</v>
      </c>
      <c r="CL240" s="142"/>
      <c r="CM240" s="142">
        <f t="shared" si="367"/>
        <v>1</v>
      </c>
      <c r="CN240" s="143"/>
      <c r="EF240" s="146" t="s">
        <v>63</v>
      </c>
      <c r="EG240" s="146" t="str">
        <f t="shared" si="368"/>
        <v xml:space="preserve">
Constat visuel
NR</v>
      </c>
    </row>
    <row r="241" spans="1:137" s="136" customFormat="1" ht="49.5" customHeight="1" x14ac:dyDescent="0.25">
      <c r="A241" s="136">
        <v>33</v>
      </c>
      <c r="B241" s="109" t="s">
        <v>68</v>
      </c>
      <c r="C241" s="405" t="s">
        <v>447</v>
      </c>
      <c r="D241" s="183" t="s">
        <v>420</v>
      </c>
      <c r="E241" s="109"/>
      <c r="F241" s="109">
        <f>VLOOKUP(H241,Feuil1!A$1:B$5,2,0)</f>
        <v>0.25</v>
      </c>
      <c r="G241" s="109">
        <f t="shared" si="347"/>
        <v>3</v>
      </c>
      <c r="H241" s="274" t="s">
        <v>174</v>
      </c>
      <c r="I241" s="180" t="s">
        <v>452</v>
      </c>
      <c r="J241" s="138">
        <v>57</v>
      </c>
      <c r="K241" s="138">
        <f>IF(J241&lt;&gt;"",MAX(K$1:K240)+1,"")</f>
        <v>201</v>
      </c>
      <c r="L241" s="281" t="s">
        <v>479</v>
      </c>
      <c r="M241" s="290">
        <v>1</v>
      </c>
      <c r="N241" s="283" t="s">
        <v>0</v>
      </c>
      <c r="O241" s="351"/>
      <c r="P241" s="333" t="str">
        <f t="shared" si="302"/>
        <v/>
      </c>
      <c r="Q241" s="281" t="s">
        <v>480</v>
      </c>
      <c r="R241" s="344" t="s">
        <v>72</v>
      </c>
      <c r="S241" s="139"/>
      <c r="U241" s="140">
        <f t="shared" si="348"/>
        <v>1</v>
      </c>
      <c r="V241" s="140">
        <f t="shared" si="349"/>
        <v>1</v>
      </c>
      <c r="W241" s="140">
        <f t="shared" si="350"/>
        <v>1</v>
      </c>
      <c r="X241" s="140"/>
      <c r="Y241" s="140">
        <f t="shared" si="351"/>
        <v>0</v>
      </c>
      <c r="Z241" s="140"/>
      <c r="AA241" s="140">
        <f t="shared" si="352"/>
        <v>1</v>
      </c>
      <c r="AB241" s="140"/>
      <c r="AC241" s="141"/>
      <c r="AD241" s="141"/>
      <c r="AE241" s="142" t="str">
        <f t="shared" ref="AE241:AE298" si="369">IF(G241=1,W241,"")</f>
        <v/>
      </c>
      <c r="AF241" s="142"/>
      <c r="AG241" s="142" t="str">
        <f t="shared" ref="AG241:AG298" si="370">IF(G241=1,Y241,"")</f>
        <v/>
      </c>
      <c r="AH241" s="142"/>
      <c r="AI241" s="142" t="str">
        <f t="shared" ref="AI241:AI298" si="371">IF(G241=1,AA241,"")</f>
        <v/>
      </c>
      <c r="AJ241" s="143"/>
      <c r="AK241" s="144"/>
      <c r="AL241" s="142"/>
      <c r="AM241" s="142" t="str">
        <f t="shared" ref="AM241:AM298" si="372">IF(G241=2,W241,"")</f>
        <v/>
      </c>
      <c r="AN241" s="142"/>
      <c r="AO241" s="142" t="str">
        <f t="shared" ref="AO241:AO298" si="373">IF(G241=2,Y241,"")</f>
        <v/>
      </c>
      <c r="AP241" s="142"/>
      <c r="AQ241" s="142" t="str">
        <f t="shared" ref="AQ241:AQ298" si="374">IF(G241=2,AA241,"")</f>
        <v/>
      </c>
      <c r="AR241" s="143"/>
      <c r="AS241" s="144"/>
      <c r="AT241" s="142"/>
      <c r="AU241" s="142">
        <f t="shared" ref="AU241:AU299" si="375">IF(G241=3,W241,"")</f>
        <v>1</v>
      </c>
      <c r="AV241" s="142"/>
      <c r="AW241" s="142">
        <f t="shared" ref="AW241:AW299" si="376">IF(G241=3,Y241,"")</f>
        <v>0</v>
      </c>
      <c r="AX241" s="142"/>
      <c r="AY241" s="142">
        <f t="shared" ref="AY241:AY299" si="377">IF(G241=3,AA241,"")</f>
        <v>1</v>
      </c>
      <c r="AZ241" s="143"/>
      <c r="BA241" s="144"/>
      <c r="BB241" s="142"/>
      <c r="BC241" s="142" t="str">
        <f t="shared" si="353"/>
        <v/>
      </c>
      <c r="BD241" s="142"/>
      <c r="BE241" s="142" t="str">
        <f t="shared" si="354"/>
        <v/>
      </c>
      <c r="BF241" s="142"/>
      <c r="BG241" s="142" t="str">
        <f t="shared" si="355"/>
        <v/>
      </c>
      <c r="BH241" s="143"/>
      <c r="BI241" s="144"/>
      <c r="BJ241" s="140"/>
      <c r="BK241" s="142" t="str">
        <f t="shared" si="356"/>
        <v/>
      </c>
      <c r="BL241" s="142"/>
      <c r="BM241" s="142" t="str">
        <f t="shared" si="357"/>
        <v/>
      </c>
      <c r="BN241" s="142"/>
      <c r="BO241" s="142" t="str">
        <f t="shared" si="358"/>
        <v/>
      </c>
      <c r="BP241" s="143"/>
      <c r="BQ241" s="144"/>
      <c r="BR241" s="140"/>
      <c r="BS241" s="142" t="str">
        <f t="shared" si="359"/>
        <v/>
      </c>
      <c r="BT241" s="142"/>
      <c r="BU241" s="142" t="str">
        <f t="shared" si="360"/>
        <v/>
      </c>
      <c r="BV241" s="142"/>
      <c r="BW241" s="142" t="str">
        <f t="shared" si="361"/>
        <v/>
      </c>
      <c r="BX241" s="143"/>
      <c r="BY241" s="144"/>
      <c r="BZ241" s="145"/>
      <c r="CA241" s="142" t="str">
        <f t="shared" si="362"/>
        <v/>
      </c>
      <c r="CB241" s="142"/>
      <c r="CC241" s="142" t="str">
        <f t="shared" si="363"/>
        <v/>
      </c>
      <c r="CD241" s="142"/>
      <c r="CE241" s="142" t="str">
        <f t="shared" si="364"/>
        <v/>
      </c>
      <c r="CF241" s="143"/>
      <c r="CI241" s="142">
        <f t="shared" si="365"/>
        <v>1</v>
      </c>
      <c r="CJ241" s="142"/>
      <c r="CK241" s="142">
        <f t="shared" si="366"/>
        <v>0</v>
      </c>
      <c r="CL241" s="142"/>
      <c r="CM241" s="142">
        <f t="shared" si="367"/>
        <v>1</v>
      </c>
      <c r="CN241" s="143"/>
      <c r="EF241" s="146" t="s">
        <v>63</v>
      </c>
      <c r="EG241" s="146" t="str">
        <f t="shared" si="368"/>
        <v>Exemples : douche à l'italienne, miroir grossissant, chauffe serviette mural, sèche-cheveux, boite de mouchoirs, bonnet de douche.
Constat visuel
R</v>
      </c>
    </row>
    <row r="242" spans="1:137" s="136" customFormat="1" ht="45.75" customHeight="1" x14ac:dyDescent="0.25">
      <c r="A242" s="136">
        <v>31</v>
      </c>
      <c r="B242" s="109" t="s">
        <v>58</v>
      </c>
      <c r="C242" s="405" t="s">
        <v>447</v>
      </c>
      <c r="D242" s="183" t="s">
        <v>420</v>
      </c>
      <c r="E242" s="109"/>
      <c r="F242" s="109">
        <f>VLOOKUP(H242,Feuil1!A$1:B$5,2,0)</f>
        <v>0.25</v>
      </c>
      <c r="G242" s="109">
        <f t="shared" si="347"/>
        <v>3</v>
      </c>
      <c r="H242" s="274" t="s">
        <v>174</v>
      </c>
      <c r="I242" s="180" t="s">
        <v>476</v>
      </c>
      <c r="J242" s="138">
        <v>56</v>
      </c>
      <c r="K242" s="138">
        <f>IF(J242&lt;&gt;"",MAX(K$1:K241)+1,"")</f>
        <v>202</v>
      </c>
      <c r="L242" s="281" t="s">
        <v>481</v>
      </c>
      <c r="M242" s="290">
        <v>9</v>
      </c>
      <c r="N242" s="283" t="s">
        <v>75</v>
      </c>
      <c r="O242" s="351"/>
      <c r="P242" s="333" t="str">
        <f t="shared" si="302"/>
        <v/>
      </c>
      <c r="Q242" s="281" t="s">
        <v>482</v>
      </c>
      <c r="R242" s="344" t="s">
        <v>72</v>
      </c>
      <c r="S242" s="139"/>
      <c r="U242" s="140">
        <f t="shared" si="348"/>
        <v>9</v>
      </c>
      <c r="V242" s="140">
        <f>IF(N242="Très Satisfaisant",1,IF(N242="Satisfaisant",0.75,IF(N242="Insatisfaisant",0.25,IF(N242="Très Insatisfaisant",0,IF(N242="Non Mesuré","",0)))))</f>
        <v>1</v>
      </c>
      <c r="W242" s="140">
        <f t="shared" si="350"/>
        <v>9</v>
      </c>
      <c r="X242" s="140"/>
      <c r="Y242" s="140">
        <f t="shared" si="351"/>
        <v>0</v>
      </c>
      <c r="Z242" s="140"/>
      <c r="AA242" s="140">
        <f t="shared" si="352"/>
        <v>9</v>
      </c>
      <c r="AB242" s="140"/>
      <c r="AC242" s="141"/>
      <c r="AD242" s="141"/>
      <c r="AE242" s="142" t="str">
        <f t="shared" si="369"/>
        <v/>
      </c>
      <c r="AF242" s="142"/>
      <c r="AG242" s="142" t="str">
        <f t="shared" si="370"/>
        <v/>
      </c>
      <c r="AH242" s="142"/>
      <c r="AI242" s="142" t="str">
        <f t="shared" si="371"/>
        <v/>
      </c>
      <c r="AJ242" s="143"/>
      <c r="AK242" s="144"/>
      <c r="AL242" s="142"/>
      <c r="AM242" s="142" t="str">
        <f t="shared" si="372"/>
        <v/>
      </c>
      <c r="AN242" s="142"/>
      <c r="AO242" s="142" t="str">
        <f t="shared" si="373"/>
        <v/>
      </c>
      <c r="AP242" s="142"/>
      <c r="AQ242" s="142" t="str">
        <f t="shared" si="374"/>
        <v/>
      </c>
      <c r="AR242" s="143"/>
      <c r="AS242" s="144"/>
      <c r="AT242" s="142"/>
      <c r="AU242" s="142">
        <f t="shared" si="375"/>
        <v>9</v>
      </c>
      <c r="AV242" s="142"/>
      <c r="AW242" s="142">
        <f t="shared" si="376"/>
        <v>0</v>
      </c>
      <c r="AX242" s="142"/>
      <c r="AY242" s="142">
        <f t="shared" si="377"/>
        <v>9</v>
      </c>
      <c r="AZ242" s="143"/>
      <c r="BA242" s="144"/>
      <c r="BB242" s="142"/>
      <c r="BC242" s="142" t="str">
        <f t="shared" si="353"/>
        <v/>
      </c>
      <c r="BD242" s="142"/>
      <c r="BE242" s="142" t="str">
        <f t="shared" si="354"/>
        <v/>
      </c>
      <c r="BF242" s="142"/>
      <c r="BG242" s="142" t="str">
        <f t="shared" si="355"/>
        <v/>
      </c>
      <c r="BH242" s="143"/>
      <c r="BI242" s="144"/>
      <c r="BJ242" s="140"/>
      <c r="BK242" s="142" t="str">
        <f t="shared" si="356"/>
        <v/>
      </c>
      <c r="BL242" s="142"/>
      <c r="BM242" s="142" t="str">
        <f t="shared" si="357"/>
        <v/>
      </c>
      <c r="BN242" s="142"/>
      <c r="BO242" s="142" t="str">
        <f t="shared" si="358"/>
        <v/>
      </c>
      <c r="BP242" s="143"/>
      <c r="BQ242" s="144"/>
      <c r="BR242" s="140"/>
      <c r="BS242" s="142">
        <f t="shared" si="359"/>
        <v>9</v>
      </c>
      <c r="BT242" s="142"/>
      <c r="BU242" s="142">
        <f t="shared" si="360"/>
        <v>0</v>
      </c>
      <c r="BV242" s="142"/>
      <c r="BW242" s="142">
        <f t="shared" si="361"/>
        <v>9</v>
      </c>
      <c r="BX242" s="143"/>
      <c r="BY242" s="144"/>
      <c r="BZ242" s="145"/>
      <c r="CA242" s="142" t="str">
        <f t="shared" si="362"/>
        <v/>
      </c>
      <c r="CB242" s="142"/>
      <c r="CC242" s="142" t="str">
        <f t="shared" si="363"/>
        <v/>
      </c>
      <c r="CD242" s="142"/>
      <c r="CE242" s="142" t="str">
        <f t="shared" si="364"/>
        <v/>
      </c>
      <c r="CF242" s="143"/>
      <c r="CI242" s="142" t="str">
        <f t="shared" si="365"/>
        <v/>
      </c>
      <c r="CJ242" s="142"/>
      <c r="CK242" s="142" t="str">
        <f t="shared" si="366"/>
        <v/>
      </c>
      <c r="CL242" s="142"/>
      <c r="CM242" s="142" t="str">
        <f t="shared" si="367"/>
        <v/>
      </c>
      <c r="CN242" s="143"/>
      <c r="EF242" s="146" t="s">
        <v>63</v>
      </c>
      <c r="EG242" s="146" t="str">
        <f t="shared" si="368"/>
        <v>Contrôle des WC, du lavabo, du miroir, de la douche et/ou baignoire, du pare-douche ou du rideau textile, bouche d'extraction, etc.
Constat visuel
NR</v>
      </c>
    </row>
    <row r="243" spans="1:137" s="136" customFormat="1" ht="45" customHeight="1" x14ac:dyDescent="0.25">
      <c r="A243" s="136">
        <v>32</v>
      </c>
      <c r="B243" s="109" t="s">
        <v>68</v>
      </c>
      <c r="C243" s="405" t="s">
        <v>447</v>
      </c>
      <c r="D243" s="183" t="s">
        <v>420</v>
      </c>
      <c r="E243" s="109"/>
      <c r="F243" s="109">
        <f>VLOOKUP(H243,Feuil1!A$1:B$5,2,0)</f>
        <v>0.25</v>
      </c>
      <c r="G243" s="109">
        <f t="shared" si="347"/>
        <v>3</v>
      </c>
      <c r="H243" s="274" t="s">
        <v>174</v>
      </c>
      <c r="I243" s="180" t="s">
        <v>476</v>
      </c>
      <c r="J243" s="138">
        <v>56</v>
      </c>
      <c r="K243" s="138">
        <f>IF(J243&lt;&gt;"",MAX(K$1:K242)+1,"")</f>
        <v>203</v>
      </c>
      <c r="L243" s="334" t="s">
        <v>483</v>
      </c>
      <c r="M243" s="335">
        <v>3</v>
      </c>
      <c r="N243" s="336" t="s">
        <v>75</v>
      </c>
      <c r="O243" s="352"/>
      <c r="P243" s="337" t="str">
        <f t="shared" ref="P243:P304" si="378">IF(ISERROR(SEARCH("Pas de NM possible",Q243)),"","oui")</f>
        <v/>
      </c>
      <c r="Q243" s="334" t="s">
        <v>482</v>
      </c>
      <c r="R243" s="345" t="s">
        <v>72</v>
      </c>
      <c r="S243" s="139"/>
      <c r="U243" s="140">
        <f t="shared" si="348"/>
        <v>3</v>
      </c>
      <c r="V243" s="140">
        <f>IF(N243="Très Satisfaisant",1,IF(N243="Satisfaisant",0.75,IF(N243="Insatisfaisant",0.25,IF(N243="Très Insatisfaisant",0,IF(N243="Non Mesuré","",0)))))</f>
        <v>1</v>
      </c>
      <c r="W243" s="140">
        <f t="shared" si="350"/>
        <v>3</v>
      </c>
      <c r="X243" s="140"/>
      <c r="Y243" s="140">
        <f t="shared" si="351"/>
        <v>0</v>
      </c>
      <c r="Z243" s="140"/>
      <c r="AA243" s="140">
        <f t="shared" si="352"/>
        <v>3</v>
      </c>
      <c r="AB243" s="115"/>
      <c r="AC243" s="181"/>
      <c r="AD243" s="181"/>
      <c r="AE243" s="142" t="str">
        <f t="shared" si="369"/>
        <v/>
      </c>
      <c r="AF243" s="142"/>
      <c r="AG243" s="142" t="str">
        <f t="shared" si="370"/>
        <v/>
      </c>
      <c r="AH243" s="142"/>
      <c r="AI243" s="142" t="str">
        <f t="shared" si="371"/>
        <v/>
      </c>
      <c r="AJ243" s="143"/>
      <c r="AK243" s="144"/>
      <c r="AL243" s="142"/>
      <c r="AM243" s="142" t="str">
        <f t="shared" si="372"/>
        <v/>
      </c>
      <c r="AN243" s="142"/>
      <c r="AO243" s="142" t="str">
        <f t="shared" si="373"/>
        <v/>
      </c>
      <c r="AP243" s="142"/>
      <c r="AQ243" s="142" t="str">
        <f t="shared" si="374"/>
        <v/>
      </c>
      <c r="AR243" s="143"/>
      <c r="AS243" s="144"/>
      <c r="AT243" s="142"/>
      <c r="AU243" s="142">
        <f t="shared" si="375"/>
        <v>3</v>
      </c>
      <c r="AV243" s="142"/>
      <c r="AW243" s="142">
        <f t="shared" si="376"/>
        <v>0</v>
      </c>
      <c r="AX243" s="142"/>
      <c r="AY243" s="142">
        <f t="shared" si="377"/>
        <v>3</v>
      </c>
      <c r="AZ243" s="143"/>
      <c r="BA243" s="144"/>
      <c r="BB243" s="142"/>
      <c r="BC243" s="142" t="str">
        <f t="shared" si="353"/>
        <v/>
      </c>
      <c r="BD243" s="142"/>
      <c r="BE243" s="142" t="str">
        <f t="shared" si="354"/>
        <v/>
      </c>
      <c r="BF243" s="142"/>
      <c r="BG243" s="142" t="str">
        <f t="shared" si="355"/>
        <v/>
      </c>
      <c r="BH243" s="143"/>
      <c r="BI243" s="144"/>
      <c r="BJ243" s="140"/>
      <c r="BK243" s="142" t="str">
        <f t="shared" si="356"/>
        <v/>
      </c>
      <c r="BL243" s="142"/>
      <c r="BM243" s="142" t="str">
        <f t="shared" si="357"/>
        <v/>
      </c>
      <c r="BN243" s="142"/>
      <c r="BO243" s="142" t="str">
        <f t="shared" si="358"/>
        <v/>
      </c>
      <c r="BP243" s="143"/>
      <c r="BQ243" s="144"/>
      <c r="BR243" s="140"/>
      <c r="BS243" s="142" t="str">
        <f t="shared" si="359"/>
        <v/>
      </c>
      <c r="BT243" s="142"/>
      <c r="BU243" s="142" t="str">
        <f t="shared" si="360"/>
        <v/>
      </c>
      <c r="BV243" s="142"/>
      <c r="BW243" s="142" t="str">
        <f t="shared" si="361"/>
        <v/>
      </c>
      <c r="BX243" s="143"/>
      <c r="BY243" s="144"/>
      <c r="BZ243" s="145"/>
      <c r="CA243" s="142">
        <f t="shared" si="362"/>
        <v>3</v>
      </c>
      <c r="CB243" s="142"/>
      <c r="CC243" s="142">
        <f t="shared" si="363"/>
        <v>0</v>
      </c>
      <c r="CD243" s="142"/>
      <c r="CE243" s="142">
        <f t="shared" si="364"/>
        <v>3</v>
      </c>
      <c r="CF243" s="143"/>
      <c r="CI243" s="142" t="str">
        <f t="shared" si="365"/>
        <v/>
      </c>
      <c r="CJ243" s="142"/>
      <c r="CK243" s="142" t="str">
        <f t="shared" si="366"/>
        <v/>
      </c>
      <c r="CL243" s="142"/>
      <c r="CM243" s="142" t="str">
        <f t="shared" si="367"/>
        <v/>
      </c>
      <c r="CN243" s="143"/>
      <c r="EF243" s="146" t="s">
        <v>63</v>
      </c>
      <c r="EG243" s="146" t="str">
        <f t="shared" si="368"/>
        <v>Contrôle des WC, du lavabo, du miroir, de la douche et/ou baignoire, du pare-douche ou du rideau textile, bouche d'extraction, etc.
Constat visuel
R</v>
      </c>
    </row>
    <row r="244" spans="1:137" s="157" customFormat="1" ht="27.75" customHeight="1" x14ac:dyDescent="0.25">
      <c r="B244" s="107"/>
      <c r="C244" s="405" t="s">
        <v>447</v>
      </c>
      <c r="D244" s="107"/>
      <c r="E244" s="107"/>
      <c r="F244" s="109" t="e">
        <f>VLOOKUP(H244,Feuil1!A$1:B$5,2,0)</f>
        <v>#N/A</v>
      </c>
      <c r="G244" s="107"/>
      <c r="H244" s="276"/>
      <c r="I244" s="182"/>
      <c r="J244" s="149"/>
      <c r="K244" s="131" t="str">
        <f>IF(J244&lt;&gt;"",MAX(K$1:K243)+1,"")</f>
        <v/>
      </c>
      <c r="L244" s="183" t="s">
        <v>484</v>
      </c>
      <c r="M244" s="132"/>
      <c r="N244" s="267"/>
      <c r="O244" s="440"/>
      <c r="P244" s="325" t="str">
        <f t="shared" si="378"/>
        <v/>
      </c>
      <c r="Q244" s="183" t="s">
        <v>366</v>
      </c>
      <c r="R244" s="184"/>
      <c r="S244" s="184"/>
      <c r="U244" s="150"/>
      <c r="V244" s="150"/>
      <c r="W244" s="150"/>
      <c r="X244" s="150"/>
      <c r="Y244" s="150"/>
      <c r="Z244" s="150"/>
      <c r="AA244" s="150"/>
      <c r="AB244" s="150"/>
      <c r="AC244" s="152"/>
      <c r="AD244" s="152"/>
      <c r="AE244" s="142" t="str">
        <f t="shared" si="369"/>
        <v/>
      </c>
      <c r="AF244" s="142"/>
      <c r="AG244" s="142" t="str">
        <f t="shared" si="370"/>
        <v/>
      </c>
      <c r="AH244" s="142"/>
      <c r="AI244" s="142" t="str">
        <f t="shared" si="371"/>
        <v/>
      </c>
      <c r="AJ244" s="143"/>
      <c r="AK244" s="155"/>
      <c r="AL244" s="153"/>
      <c r="AM244" s="142" t="str">
        <f t="shared" si="372"/>
        <v/>
      </c>
      <c r="AN244" s="142"/>
      <c r="AO244" s="142" t="str">
        <f t="shared" si="373"/>
        <v/>
      </c>
      <c r="AP244" s="142"/>
      <c r="AQ244" s="142" t="str">
        <f t="shared" si="374"/>
        <v/>
      </c>
      <c r="AR244" s="143"/>
      <c r="AS244" s="155"/>
      <c r="AT244" s="153"/>
      <c r="AU244" s="142" t="str">
        <f t="shared" si="375"/>
        <v/>
      </c>
      <c r="AV244" s="142"/>
      <c r="AW244" s="142" t="str">
        <f t="shared" si="376"/>
        <v/>
      </c>
      <c r="AX244" s="142"/>
      <c r="AY244" s="142" t="str">
        <f t="shared" si="377"/>
        <v/>
      </c>
      <c r="AZ244" s="143"/>
      <c r="BA244" s="155"/>
      <c r="BB244" s="153"/>
      <c r="BC244" s="153"/>
      <c r="BD244" s="153"/>
      <c r="BE244" s="153"/>
      <c r="BF244" s="153"/>
      <c r="BG244" s="153"/>
      <c r="BH244" s="154"/>
      <c r="BI244" s="155"/>
      <c r="BJ244" s="150"/>
      <c r="BK244" s="153"/>
      <c r="BL244" s="153"/>
      <c r="BM244" s="153"/>
      <c r="BN244" s="153"/>
      <c r="BO244" s="153"/>
      <c r="BP244" s="154"/>
      <c r="BQ244" s="155"/>
      <c r="BR244" s="150"/>
      <c r="BS244" s="153" t="str">
        <f t="shared" si="359"/>
        <v/>
      </c>
      <c r="BT244" s="153"/>
      <c r="BU244" s="153" t="str">
        <f t="shared" si="360"/>
        <v/>
      </c>
      <c r="BV244" s="153"/>
      <c r="BW244" s="153" t="str">
        <f t="shared" si="361"/>
        <v/>
      </c>
      <c r="BX244" s="154"/>
      <c r="BY244" s="155"/>
      <c r="BZ244" s="156"/>
      <c r="CA244" s="153" t="str">
        <f t="shared" si="362"/>
        <v/>
      </c>
      <c r="CB244" s="153"/>
      <c r="CC244" s="153" t="str">
        <f t="shared" si="363"/>
        <v/>
      </c>
      <c r="CD244" s="153"/>
      <c r="CE244" s="153" t="str">
        <f t="shared" si="364"/>
        <v/>
      </c>
      <c r="CF244" s="154"/>
      <c r="CI244" s="153" t="str">
        <f t="shared" si="365"/>
        <v/>
      </c>
      <c r="CJ244" s="153"/>
      <c r="CK244" s="153" t="str">
        <f t="shared" si="366"/>
        <v/>
      </c>
      <c r="CL244" s="153"/>
      <c r="CM244" s="153" t="str">
        <f t="shared" si="367"/>
        <v/>
      </c>
      <c r="CN244" s="154"/>
      <c r="EF244" s="146" t="s">
        <v>63</v>
      </c>
      <c r="EG244" s="146" t="str">
        <f t="shared" si="368"/>
        <v xml:space="preserve">Indiquer le n° de la chambre concernée pour chaque commentaire.
</v>
      </c>
    </row>
    <row r="245" spans="1:137" s="136" customFormat="1" ht="24" customHeight="1" x14ac:dyDescent="0.25">
      <c r="A245" s="136">
        <v>31</v>
      </c>
      <c r="B245" s="109" t="s">
        <v>58</v>
      </c>
      <c r="C245" s="405" t="s">
        <v>447</v>
      </c>
      <c r="D245" s="183" t="s">
        <v>484</v>
      </c>
      <c r="E245" s="109"/>
      <c r="F245" s="109">
        <f>VLOOKUP(H245,Feuil1!A$1:B$5,2,0)</f>
        <v>0.25</v>
      </c>
      <c r="G245" s="109">
        <f>IF(H245="Information et Communication",1,IF(H245="Savoir-faire Savoir-être",2,IF(H245="Confort et hygiène",3,IF(H245="Qualité de la prestation",5,IF(H245="Développement Durable",4)))))</f>
        <v>3</v>
      </c>
      <c r="H245" s="274" t="s">
        <v>174</v>
      </c>
      <c r="I245" s="185" t="s">
        <v>485</v>
      </c>
      <c r="J245" s="138">
        <v>58</v>
      </c>
      <c r="K245" s="138">
        <f>IF(J245&lt;&gt;"",MAX(K$1:K244)+1,"")</f>
        <v>204</v>
      </c>
      <c r="L245" s="502" t="s">
        <v>486</v>
      </c>
      <c r="M245" s="503">
        <v>3</v>
      </c>
      <c r="N245" s="504" t="s">
        <v>75</v>
      </c>
      <c r="O245" s="505"/>
      <c r="P245" s="506" t="str">
        <f t="shared" si="378"/>
        <v/>
      </c>
      <c r="Q245" s="502"/>
      <c r="R245" s="344" t="s">
        <v>72</v>
      </c>
      <c r="S245" s="139"/>
      <c r="U245" s="140">
        <f>M245</f>
        <v>3</v>
      </c>
      <c r="V245" s="140">
        <f>IF(N245="Très Satisfaisant",1,IF(N245="Satisfaisant",0.75,IF(N245="Insatisfaisant",0.25,IF(N245="Très Insatisfaisant",0,IF(N245="Non Mesuré","",0)))))</f>
        <v>1</v>
      </c>
      <c r="W245" s="140">
        <f>IF(N245&lt;&gt;"Non Mesuré",U245*V245,"")</f>
        <v>3</v>
      </c>
      <c r="X245" s="140"/>
      <c r="Y245" s="140">
        <f>IF(N245="Non Mesuré",U245,0)</f>
        <v>0</v>
      </c>
      <c r="Z245" s="140"/>
      <c r="AA245" s="140">
        <f>U245-Y245</f>
        <v>3</v>
      </c>
      <c r="AB245" s="115"/>
      <c r="AC245" s="181"/>
      <c r="AD245" s="181"/>
      <c r="AE245" s="142" t="str">
        <f t="shared" si="369"/>
        <v/>
      </c>
      <c r="AF245" s="142"/>
      <c r="AG245" s="142" t="str">
        <f t="shared" si="370"/>
        <v/>
      </c>
      <c r="AH245" s="142"/>
      <c r="AI245" s="142" t="str">
        <f t="shared" si="371"/>
        <v/>
      </c>
      <c r="AJ245" s="143"/>
      <c r="AK245" s="144"/>
      <c r="AL245" s="142"/>
      <c r="AM245" s="142" t="str">
        <f t="shared" si="372"/>
        <v/>
      </c>
      <c r="AN245" s="142"/>
      <c r="AO245" s="142" t="str">
        <f t="shared" si="373"/>
        <v/>
      </c>
      <c r="AP245" s="142"/>
      <c r="AQ245" s="142" t="str">
        <f t="shared" si="374"/>
        <v/>
      </c>
      <c r="AR245" s="143"/>
      <c r="AS245" s="144"/>
      <c r="AT245" s="142"/>
      <c r="AU245" s="142">
        <f t="shared" si="375"/>
        <v>3</v>
      </c>
      <c r="AV245" s="142"/>
      <c r="AW245" s="142">
        <f t="shared" si="376"/>
        <v>0</v>
      </c>
      <c r="AX245" s="142"/>
      <c r="AY245" s="142">
        <f t="shared" si="377"/>
        <v>3</v>
      </c>
      <c r="AZ245" s="143"/>
      <c r="BA245" s="144"/>
      <c r="BB245" s="142"/>
      <c r="BC245" s="142" t="str">
        <f>IF(G245=4,W245,"")</f>
        <v/>
      </c>
      <c r="BD245" s="142"/>
      <c r="BE245" s="142" t="str">
        <f>IF(G245=4,Y245,"")</f>
        <v/>
      </c>
      <c r="BF245" s="142"/>
      <c r="BG245" s="142" t="str">
        <f>IF(G245=4,AA245,"")</f>
        <v/>
      </c>
      <c r="BH245" s="143"/>
      <c r="BI245" s="144"/>
      <c r="BJ245" s="140"/>
      <c r="BK245" s="142" t="str">
        <f>IF(G245=5,W245,"")</f>
        <v/>
      </c>
      <c r="BL245" s="142"/>
      <c r="BM245" s="142" t="str">
        <f>IF(G245=5,Y245,"")</f>
        <v/>
      </c>
      <c r="BN245" s="142"/>
      <c r="BO245" s="142" t="str">
        <f>IF(G245=5,AA245,"")</f>
        <v/>
      </c>
      <c r="BP245" s="143"/>
      <c r="BQ245" s="144"/>
      <c r="BR245" s="140"/>
      <c r="BS245" s="142">
        <f t="shared" si="359"/>
        <v>3</v>
      </c>
      <c r="BT245" s="142"/>
      <c r="BU245" s="142">
        <f t="shared" si="360"/>
        <v>0</v>
      </c>
      <c r="BV245" s="142"/>
      <c r="BW245" s="142">
        <f t="shared" si="361"/>
        <v>3</v>
      </c>
      <c r="BX245" s="143"/>
      <c r="BY245" s="144"/>
      <c r="BZ245" s="145"/>
      <c r="CA245" s="142" t="str">
        <f t="shared" si="362"/>
        <v/>
      </c>
      <c r="CB245" s="142"/>
      <c r="CC245" s="142" t="str">
        <f t="shared" si="363"/>
        <v/>
      </c>
      <c r="CD245" s="142"/>
      <c r="CE245" s="142" t="str">
        <f t="shared" si="364"/>
        <v/>
      </c>
      <c r="CF245" s="143"/>
      <c r="CI245" s="142" t="str">
        <f t="shared" si="365"/>
        <v/>
      </c>
      <c r="CJ245" s="142"/>
      <c r="CK245" s="142" t="str">
        <f t="shared" si="366"/>
        <v/>
      </c>
      <c r="CL245" s="142"/>
      <c r="CM245" s="142" t="str">
        <f t="shared" si="367"/>
        <v/>
      </c>
      <c r="CN245" s="143"/>
      <c r="EF245" s="146" t="s">
        <v>63</v>
      </c>
      <c r="EG245" s="146" t="str">
        <f t="shared" si="368"/>
        <v xml:space="preserve">
Constat visuel
NR</v>
      </c>
    </row>
    <row r="246" spans="1:137" s="136" customFormat="1" ht="27.75" customHeight="1" x14ac:dyDescent="0.25">
      <c r="A246" s="136">
        <v>32</v>
      </c>
      <c r="B246" s="109" t="s">
        <v>68</v>
      </c>
      <c r="C246" s="405" t="s">
        <v>447</v>
      </c>
      <c r="D246" s="183" t="s">
        <v>484</v>
      </c>
      <c r="E246" s="109"/>
      <c r="F246" s="109">
        <f>VLOOKUP(H246,Feuil1!A$1:B$5,2,0)</f>
        <v>0.25</v>
      </c>
      <c r="G246" s="109">
        <f>IF(H246="Information et Communication",1,IF(H246="Savoir-faire Savoir-être",2,IF(H246="Confort et hygiène",3,IF(H246="Qualité de la prestation",5,IF(H246="Développement Durable",4)))))</f>
        <v>3</v>
      </c>
      <c r="H246" s="274" t="s">
        <v>174</v>
      </c>
      <c r="I246" s="185" t="s">
        <v>485</v>
      </c>
      <c r="J246" s="138">
        <v>58</v>
      </c>
      <c r="K246" s="138">
        <f>IF(J246&lt;&gt;"",MAX(K$1:K245)+1,"")</f>
        <v>205</v>
      </c>
      <c r="L246" s="374" t="s">
        <v>487</v>
      </c>
      <c r="M246" s="375">
        <v>3</v>
      </c>
      <c r="N246" s="373" t="s">
        <v>75</v>
      </c>
      <c r="O246" s="441"/>
      <c r="P246" s="376" t="str">
        <f t="shared" si="378"/>
        <v/>
      </c>
      <c r="Q246" s="374"/>
      <c r="R246" s="384" t="s">
        <v>72</v>
      </c>
      <c r="S246" s="139"/>
      <c r="U246" s="140">
        <f>M246</f>
        <v>3</v>
      </c>
      <c r="V246" s="140">
        <f>IF(N246="Très Satisfaisant",1,IF(N246="Satisfaisant",0.75,IF(N246="Insatisfaisant",0.25,IF(N246="Très Insatisfaisant",0,IF(N246="Non Mesuré","",0)))))</f>
        <v>1</v>
      </c>
      <c r="W246" s="140">
        <f>IF(N246&lt;&gt;"Non Mesuré",U246*V246,"")</f>
        <v>3</v>
      </c>
      <c r="X246" s="140"/>
      <c r="Y246" s="140">
        <f>IF(N246="Non Mesuré",U246,0)</f>
        <v>0</v>
      </c>
      <c r="Z246" s="140"/>
      <c r="AA246" s="140">
        <f>U246-Y246</f>
        <v>3</v>
      </c>
      <c r="AB246" s="115"/>
      <c r="AC246" s="181"/>
      <c r="AD246" s="181"/>
      <c r="AE246" s="142" t="str">
        <f t="shared" si="369"/>
        <v/>
      </c>
      <c r="AF246" s="142"/>
      <c r="AG246" s="142" t="str">
        <f t="shared" si="370"/>
        <v/>
      </c>
      <c r="AH246" s="142"/>
      <c r="AI246" s="142" t="str">
        <f t="shared" si="371"/>
        <v/>
      </c>
      <c r="AJ246" s="143"/>
      <c r="AK246" s="144"/>
      <c r="AL246" s="142"/>
      <c r="AM246" s="142" t="str">
        <f t="shared" si="372"/>
        <v/>
      </c>
      <c r="AN246" s="142"/>
      <c r="AO246" s="142" t="str">
        <f t="shared" si="373"/>
        <v/>
      </c>
      <c r="AP246" s="142"/>
      <c r="AQ246" s="142" t="str">
        <f t="shared" si="374"/>
        <v/>
      </c>
      <c r="AR246" s="143"/>
      <c r="AS246" s="144"/>
      <c r="AT246" s="142"/>
      <c r="AU246" s="142">
        <f t="shared" si="375"/>
        <v>3</v>
      </c>
      <c r="AV246" s="142"/>
      <c r="AW246" s="142">
        <f t="shared" si="376"/>
        <v>0</v>
      </c>
      <c r="AX246" s="142"/>
      <c r="AY246" s="142">
        <f t="shared" si="377"/>
        <v>3</v>
      </c>
      <c r="AZ246" s="143"/>
      <c r="BA246" s="144"/>
      <c r="BB246" s="142"/>
      <c r="BC246" s="142" t="str">
        <f>IF(G246=4,W246,"")</f>
        <v/>
      </c>
      <c r="BD246" s="142"/>
      <c r="BE246" s="142" t="str">
        <f>IF(G246=4,Y246,"")</f>
        <v/>
      </c>
      <c r="BF246" s="142"/>
      <c r="BG246" s="142" t="str">
        <f>IF(G246=4,AA246,"")</f>
        <v/>
      </c>
      <c r="BH246" s="143"/>
      <c r="BI246" s="144"/>
      <c r="BJ246" s="140"/>
      <c r="BK246" s="142" t="str">
        <f>IF(G246=5,W246,"")</f>
        <v/>
      </c>
      <c r="BL246" s="142"/>
      <c r="BM246" s="142" t="str">
        <f>IF(G246=5,Y246,"")</f>
        <v/>
      </c>
      <c r="BN246" s="142"/>
      <c r="BO246" s="142" t="str">
        <f>IF(G246=5,AA246,"")</f>
        <v/>
      </c>
      <c r="BP246" s="143"/>
      <c r="BQ246" s="144"/>
      <c r="BR246" s="140"/>
      <c r="BS246" s="142" t="str">
        <f t="shared" si="359"/>
        <v/>
      </c>
      <c r="BT246" s="142"/>
      <c r="BU246" s="142" t="str">
        <f t="shared" si="360"/>
        <v/>
      </c>
      <c r="BV246" s="142"/>
      <c r="BW246" s="142" t="str">
        <f t="shared" si="361"/>
        <v/>
      </c>
      <c r="BX246" s="143"/>
      <c r="BY246" s="144"/>
      <c r="BZ246" s="145"/>
      <c r="CA246" s="142">
        <f t="shared" si="362"/>
        <v>3</v>
      </c>
      <c r="CB246" s="142"/>
      <c r="CC246" s="142">
        <f t="shared" si="363"/>
        <v>0</v>
      </c>
      <c r="CD246" s="142"/>
      <c r="CE246" s="142">
        <f t="shared" si="364"/>
        <v>3</v>
      </c>
      <c r="CF246" s="143"/>
      <c r="CI246" s="142" t="str">
        <f t="shared" si="365"/>
        <v/>
      </c>
      <c r="CJ246" s="142"/>
      <c r="CK246" s="142" t="str">
        <f t="shared" si="366"/>
        <v/>
      </c>
      <c r="CL246" s="142"/>
      <c r="CM246" s="142" t="str">
        <f t="shared" si="367"/>
        <v/>
      </c>
      <c r="CN246" s="143"/>
      <c r="EF246" s="146" t="s">
        <v>63</v>
      </c>
      <c r="EG246" s="146" t="str">
        <f t="shared" si="368"/>
        <v xml:space="preserve">
Constat visuel
R</v>
      </c>
    </row>
    <row r="247" spans="1:137" s="136" customFormat="1" ht="30" customHeight="1" x14ac:dyDescent="0.2">
      <c r="B247" s="109"/>
      <c r="C247" s="109"/>
      <c r="D247" s="109"/>
      <c r="E247" s="109"/>
      <c r="F247" s="109" t="e">
        <f>VLOOKUP(H247,Feuil1!A$1:B$5,2,0)</f>
        <v>#N/A</v>
      </c>
      <c r="G247" s="109"/>
      <c r="H247" s="271"/>
      <c r="I247" s="406"/>
      <c r="J247" s="138"/>
      <c r="K247" s="428" t="str">
        <f>IF(J247&lt;&gt;"",MAX(K$1:K246)+1,"")</f>
        <v/>
      </c>
      <c r="L247" s="429" t="s">
        <v>488</v>
      </c>
      <c r="M247" s="430" t="s">
        <v>31</v>
      </c>
      <c r="N247" s="431" t="s">
        <v>32</v>
      </c>
      <c r="O247" s="434" t="s">
        <v>33</v>
      </c>
      <c r="P247" s="432" t="str">
        <f t="shared" si="378"/>
        <v/>
      </c>
      <c r="Q247" s="428" t="s">
        <v>34</v>
      </c>
      <c r="R247" s="428" t="s">
        <v>809</v>
      </c>
      <c r="S247" s="139"/>
      <c r="U247" s="140"/>
      <c r="V247" s="140"/>
      <c r="W247" s="140"/>
      <c r="X247" s="140">
        <f>SUM(W224:W246)</f>
        <v>61</v>
      </c>
      <c r="Y247" s="145"/>
      <c r="Z247" s="140">
        <f>SUM(Y224:Y246)</f>
        <v>0</v>
      </c>
      <c r="AA247" s="145"/>
      <c r="AB247" s="140">
        <f>SUM(AA224:AA246)</f>
        <v>61</v>
      </c>
      <c r="AC247" s="141">
        <f>X247/AB247</f>
        <v>1</v>
      </c>
      <c r="AD247" s="181"/>
      <c r="AE247" s="142" t="str">
        <f t="shared" si="369"/>
        <v/>
      </c>
      <c r="AF247" s="142"/>
      <c r="AG247" s="142" t="str">
        <f t="shared" si="370"/>
        <v/>
      </c>
      <c r="AH247" s="142"/>
      <c r="AI247" s="142" t="str">
        <f t="shared" si="371"/>
        <v/>
      </c>
      <c r="AJ247" s="143"/>
      <c r="AK247" s="144"/>
      <c r="AL247" s="142"/>
      <c r="AM247" s="142" t="str">
        <f t="shared" si="372"/>
        <v/>
      </c>
      <c r="AN247" s="142"/>
      <c r="AO247" s="142" t="str">
        <f t="shared" si="373"/>
        <v/>
      </c>
      <c r="AP247" s="142"/>
      <c r="AQ247" s="142" t="str">
        <f t="shared" si="374"/>
        <v/>
      </c>
      <c r="AR247" s="143"/>
      <c r="AS247" s="144"/>
      <c r="AT247" s="142"/>
      <c r="AU247" s="142" t="str">
        <f t="shared" si="375"/>
        <v/>
      </c>
      <c r="AV247" s="142"/>
      <c r="AW247" s="142" t="str">
        <f t="shared" si="376"/>
        <v/>
      </c>
      <c r="AX247" s="142"/>
      <c r="AY247" s="142" t="str">
        <f t="shared" si="377"/>
        <v/>
      </c>
      <c r="AZ247" s="143"/>
      <c r="BA247" s="144"/>
      <c r="BB247" s="142"/>
      <c r="BC247" s="142" t="str">
        <f>IF(G247=4,W247,"")</f>
        <v/>
      </c>
      <c r="BD247" s="142"/>
      <c r="BE247" s="142" t="str">
        <f>IF(G247=4,Y247,"")</f>
        <v/>
      </c>
      <c r="BF247" s="142"/>
      <c r="BG247" s="142" t="str">
        <f>IF(G247=4,AA247,"")</f>
        <v/>
      </c>
      <c r="BH247" s="143"/>
      <c r="BI247" s="144"/>
      <c r="BJ247" s="140"/>
      <c r="BK247" s="142" t="str">
        <f>IF(G247=5,W247,"")</f>
        <v/>
      </c>
      <c r="BL247" s="142"/>
      <c r="BM247" s="142" t="str">
        <f>IF(G247=5,Y247,"")</f>
        <v/>
      </c>
      <c r="BN247" s="142"/>
      <c r="BO247" s="142" t="str">
        <f>IF(G247=5,AA247,"")</f>
        <v/>
      </c>
      <c r="BP247" s="143"/>
      <c r="BQ247" s="144"/>
      <c r="BR247" s="140"/>
      <c r="BS247" s="142" t="str">
        <f t="shared" si="359"/>
        <v/>
      </c>
      <c r="BT247" s="142"/>
      <c r="BU247" s="142" t="str">
        <f t="shared" si="360"/>
        <v/>
      </c>
      <c r="BV247" s="142"/>
      <c r="BW247" s="142" t="str">
        <f t="shared" si="361"/>
        <v/>
      </c>
      <c r="BX247" s="143"/>
      <c r="BY247" s="144"/>
      <c r="BZ247" s="145"/>
      <c r="CA247" s="142" t="str">
        <f t="shared" si="362"/>
        <v/>
      </c>
      <c r="CB247" s="142"/>
      <c r="CC247" s="142" t="str">
        <f t="shared" si="363"/>
        <v/>
      </c>
      <c r="CD247" s="142"/>
      <c r="CE247" s="142" t="str">
        <f t="shared" si="364"/>
        <v/>
      </c>
      <c r="CF247" s="143"/>
      <c r="CI247" s="142" t="str">
        <f t="shared" si="365"/>
        <v/>
      </c>
      <c r="CJ247" s="142"/>
      <c r="CK247" s="142" t="str">
        <f t="shared" si="366"/>
        <v/>
      </c>
      <c r="CL247" s="142"/>
      <c r="CM247" s="142" t="str">
        <f t="shared" si="367"/>
        <v/>
      </c>
      <c r="CN247" s="143"/>
      <c r="EF247" s="146" t="s">
        <v>63</v>
      </c>
      <c r="EG247" s="146" t="str">
        <f t="shared" si="368"/>
        <v xml:space="preserve">Guide d'interprétation
Type de constat
</v>
      </c>
    </row>
    <row r="248" spans="1:137" s="157" customFormat="1" ht="28.5" customHeight="1" x14ac:dyDescent="0.25">
      <c r="B248" s="107"/>
      <c r="C248" s="107"/>
      <c r="D248" s="107"/>
      <c r="E248" s="107"/>
      <c r="F248" s="109" t="e">
        <f>VLOOKUP(H248,Feuil1!A$1:B$5,2,0)</f>
        <v>#N/A</v>
      </c>
      <c r="G248" s="107"/>
      <c r="H248" s="276"/>
      <c r="I248" s="182"/>
      <c r="J248" s="149"/>
      <c r="K248" s="131" t="str">
        <f>IF(J248&lt;&gt;"",MAX(K$1:K247)+1,"")</f>
        <v/>
      </c>
      <c r="L248" s="183" t="s">
        <v>489</v>
      </c>
      <c r="M248" s="132"/>
      <c r="N248" s="267"/>
      <c r="O248" s="440"/>
      <c r="P248" s="325" t="str">
        <f t="shared" si="378"/>
        <v/>
      </c>
      <c r="Q248" s="183" t="s">
        <v>366</v>
      </c>
      <c r="R248" s="184"/>
      <c r="S248" s="184"/>
      <c r="U248" s="174"/>
      <c r="V248" s="174"/>
      <c r="W248" s="174"/>
      <c r="X248" s="175"/>
      <c r="Y248" s="174"/>
      <c r="Z248" s="174"/>
      <c r="AA248" s="174"/>
      <c r="AB248" s="174"/>
      <c r="AC248" s="176"/>
      <c r="AD248" s="166"/>
      <c r="AE248" s="142" t="str">
        <f t="shared" si="369"/>
        <v/>
      </c>
      <c r="AF248" s="142"/>
      <c r="AG248" s="142" t="str">
        <f t="shared" si="370"/>
        <v/>
      </c>
      <c r="AH248" s="142"/>
      <c r="AI248" s="142" t="str">
        <f t="shared" si="371"/>
        <v/>
      </c>
      <c r="AJ248" s="143"/>
      <c r="AK248" s="155"/>
      <c r="AL248" s="153"/>
      <c r="AM248" s="142" t="str">
        <f t="shared" si="372"/>
        <v/>
      </c>
      <c r="AN248" s="142"/>
      <c r="AO248" s="142" t="str">
        <f t="shared" si="373"/>
        <v/>
      </c>
      <c r="AP248" s="142"/>
      <c r="AQ248" s="142" t="str">
        <f t="shared" si="374"/>
        <v/>
      </c>
      <c r="AR248" s="143"/>
      <c r="AS248" s="155"/>
      <c r="AT248" s="153"/>
      <c r="AU248" s="142" t="str">
        <f t="shared" si="375"/>
        <v/>
      </c>
      <c r="AV248" s="142"/>
      <c r="AW248" s="142" t="str">
        <f t="shared" si="376"/>
        <v/>
      </c>
      <c r="AX248" s="142"/>
      <c r="AY248" s="142" t="str">
        <f t="shared" si="377"/>
        <v/>
      </c>
      <c r="AZ248" s="143"/>
      <c r="BA248" s="155"/>
      <c r="BB248" s="153"/>
      <c r="BC248" s="153"/>
      <c r="BD248" s="153"/>
      <c r="BE248" s="153"/>
      <c r="BF248" s="153"/>
      <c r="BG248" s="153"/>
      <c r="BH248" s="154"/>
      <c r="BI248" s="155"/>
      <c r="BJ248" s="150"/>
      <c r="BK248" s="153"/>
      <c r="BL248" s="153"/>
      <c r="BM248" s="153"/>
      <c r="BN248" s="153"/>
      <c r="BO248" s="153"/>
      <c r="BP248" s="154"/>
      <c r="BQ248" s="155"/>
      <c r="BR248" s="150"/>
      <c r="BS248" s="153" t="str">
        <f t="shared" si="359"/>
        <v/>
      </c>
      <c r="BT248" s="153"/>
      <c r="BU248" s="153" t="str">
        <f t="shared" si="360"/>
        <v/>
      </c>
      <c r="BV248" s="153"/>
      <c r="BW248" s="153" t="str">
        <f t="shared" si="361"/>
        <v/>
      </c>
      <c r="BX248" s="154"/>
      <c r="BY248" s="155"/>
      <c r="BZ248" s="156"/>
      <c r="CA248" s="153" t="str">
        <f t="shared" si="362"/>
        <v/>
      </c>
      <c r="CB248" s="153"/>
      <c r="CC248" s="153" t="str">
        <f t="shared" si="363"/>
        <v/>
      </c>
      <c r="CD248" s="153"/>
      <c r="CE248" s="153" t="str">
        <f t="shared" si="364"/>
        <v/>
      </c>
      <c r="CF248" s="154"/>
      <c r="CI248" s="153" t="str">
        <f t="shared" si="365"/>
        <v/>
      </c>
      <c r="CJ248" s="153"/>
      <c r="CK248" s="153" t="str">
        <f t="shared" si="366"/>
        <v/>
      </c>
      <c r="CL248" s="153"/>
      <c r="CM248" s="153" t="str">
        <f t="shared" si="367"/>
        <v/>
      </c>
      <c r="CN248" s="154"/>
      <c r="EF248" s="146" t="s">
        <v>63</v>
      </c>
      <c r="EG248" s="146" t="str">
        <f t="shared" si="368"/>
        <v xml:space="preserve">Indiquer le n° de la chambre concernée pour chaque commentaire.
</v>
      </c>
    </row>
    <row r="249" spans="1:137" s="136" customFormat="1" ht="48" customHeight="1" x14ac:dyDescent="0.25">
      <c r="B249" s="109" t="s">
        <v>58</v>
      </c>
      <c r="C249" s="405" t="s">
        <v>488</v>
      </c>
      <c r="D249" s="183" t="s">
        <v>490</v>
      </c>
      <c r="E249" s="109"/>
      <c r="F249" s="109">
        <f>VLOOKUP(H249,Feuil1!A$1:B$5,2,0)</f>
        <v>0.2</v>
      </c>
      <c r="G249" s="109">
        <f t="shared" ref="G249:G260" si="379">IF(H249="Information et Communication",1,IF(H249="Savoir-faire Savoir-être",2,IF(H249="Confort et hygiène",3,IF(H249="Qualité de la prestation",5,IF(H249="Développement Durable",4)))))</f>
        <v>5</v>
      </c>
      <c r="H249" s="274" t="s">
        <v>168</v>
      </c>
      <c r="I249" s="180" t="s">
        <v>367</v>
      </c>
      <c r="J249" s="138">
        <v>46</v>
      </c>
      <c r="K249" s="138">
        <f>IF(J249&lt;&gt;"",MAX(K$1:K248)+1,"")</f>
        <v>206</v>
      </c>
      <c r="L249" s="329" t="s">
        <v>491</v>
      </c>
      <c r="M249" s="330">
        <v>3</v>
      </c>
      <c r="N249" s="331" t="s">
        <v>75</v>
      </c>
      <c r="O249" s="439"/>
      <c r="P249" s="332" t="str">
        <f t="shared" si="378"/>
        <v/>
      </c>
      <c r="Q249" s="329" t="s">
        <v>492</v>
      </c>
      <c r="R249" s="329" t="s">
        <v>72</v>
      </c>
      <c r="S249" s="139"/>
      <c r="U249" s="140">
        <f t="shared" ref="U249:U260" si="380">M249</f>
        <v>3</v>
      </c>
      <c r="V249" s="140">
        <f t="shared" ref="V249:V260" si="381">IF(N249="Très Satisfaisant",1,IF(N249="Satisfaisant",0.75,IF(N249="Insatisfaisant",0.25,IF(N249="Très Insatisfaisant",0,IF(N249="Non Mesuré","",0)))))</f>
        <v>1</v>
      </c>
      <c r="W249" s="140">
        <f t="shared" ref="W249:W260" si="382">IF(N249&lt;&gt;"Non Mesuré",U249*V249,"")</f>
        <v>3</v>
      </c>
      <c r="X249" s="140"/>
      <c r="Y249" s="140">
        <f t="shared" ref="Y249:Y260" si="383">IF(N249="Non Mesuré",U249,0)</f>
        <v>0</v>
      </c>
      <c r="Z249" s="140"/>
      <c r="AA249" s="140">
        <f t="shared" ref="AA249:AA260" si="384">U249-Y249</f>
        <v>3</v>
      </c>
      <c r="AB249" s="115"/>
      <c r="AC249" s="181"/>
      <c r="AD249" s="181"/>
      <c r="AE249" s="142" t="str">
        <f t="shared" si="369"/>
        <v/>
      </c>
      <c r="AF249" s="142"/>
      <c r="AG249" s="142" t="str">
        <f t="shared" si="370"/>
        <v/>
      </c>
      <c r="AH249" s="142"/>
      <c r="AI249" s="142" t="str">
        <f t="shared" si="371"/>
        <v/>
      </c>
      <c r="AJ249" s="143"/>
      <c r="AK249" s="144"/>
      <c r="AL249" s="142"/>
      <c r="AM249" s="142" t="str">
        <f t="shared" si="372"/>
        <v/>
      </c>
      <c r="AN249" s="142"/>
      <c r="AO249" s="142" t="str">
        <f t="shared" si="373"/>
        <v/>
      </c>
      <c r="AP249" s="142"/>
      <c r="AQ249" s="142" t="str">
        <f t="shared" si="374"/>
        <v/>
      </c>
      <c r="AR249" s="143"/>
      <c r="AS249" s="144"/>
      <c r="AT249" s="142"/>
      <c r="AU249" s="142" t="str">
        <f t="shared" si="375"/>
        <v/>
      </c>
      <c r="AV249" s="142"/>
      <c r="AW249" s="142" t="str">
        <f t="shared" si="376"/>
        <v/>
      </c>
      <c r="AX249" s="142"/>
      <c r="AY249" s="142" t="str">
        <f t="shared" si="377"/>
        <v/>
      </c>
      <c r="AZ249" s="143"/>
      <c r="BA249" s="144"/>
      <c r="BB249" s="142"/>
      <c r="BC249" s="142" t="str">
        <f t="shared" ref="BC249:BC260" si="385">IF(G249=4,W249,"")</f>
        <v/>
      </c>
      <c r="BD249" s="142"/>
      <c r="BE249" s="142" t="str">
        <f t="shared" ref="BE249:BE260" si="386">IF(G249=4,Y249,"")</f>
        <v/>
      </c>
      <c r="BF249" s="142"/>
      <c r="BG249" s="142" t="str">
        <f t="shared" ref="BG249:BG260" si="387">IF(G249=4,AA249,"")</f>
        <v/>
      </c>
      <c r="BH249" s="143"/>
      <c r="BI249" s="144"/>
      <c r="BJ249" s="140"/>
      <c r="BK249" s="142">
        <f t="shared" ref="BK249:BK260" si="388">IF(G249=5,W249,"")</f>
        <v>3</v>
      </c>
      <c r="BL249" s="142"/>
      <c r="BM249" s="142">
        <f t="shared" ref="BM249:BM260" si="389">IF(G249=5,Y249,"")</f>
        <v>0</v>
      </c>
      <c r="BN249" s="142"/>
      <c r="BO249" s="142">
        <f t="shared" ref="BO249:BO260" si="390">IF(G249=5,AA249,"")</f>
        <v>3</v>
      </c>
      <c r="BP249" s="143"/>
      <c r="BQ249" s="144"/>
      <c r="BR249" s="140"/>
      <c r="BS249" s="142" t="str">
        <f t="shared" si="359"/>
        <v/>
      </c>
      <c r="BT249" s="142"/>
      <c r="BU249" s="142" t="str">
        <f t="shared" si="360"/>
        <v/>
      </c>
      <c r="BV249" s="142"/>
      <c r="BW249" s="142" t="str">
        <f t="shared" si="361"/>
        <v/>
      </c>
      <c r="BX249" s="143"/>
      <c r="BY249" s="144"/>
      <c r="BZ249" s="145"/>
      <c r="CA249" s="142" t="str">
        <f t="shared" si="362"/>
        <v/>
      </c>
      <c r="CB249" s="142"/>
      <c r="CC249" s="142" t="str">
        <f t="shared" si="363"/>
        <v/>
      </c>
      <c r="CD249" s="142"/>
      <c r="CE249" s="142" t="str">
        <f t="shared" si="364"/>
        <v/>
      </c>
      <c r="CF249" s="143"/>
      <c r="CI249" s="142" t="str">
        <f t="shared" si="365"/>
        <v/>
      </c>
      <c r="CJ249" s="142"/>
      <c r="CK249" s="142" t="str">
        <f t="shared" si="366"/>
        <v/>
      </c>
      <c r="CL249" s="142"/>
      <c r="CM249" s="142" t="str">
        <f t="shared" si="367"/>
        <v/>
      </c>
      <c r="CN249" s="143"/>
      <c r="EF249" s="146" t="s">
        <v>63</v>
      </c>
      <c r="EG249" s="146" t="str">
        <f t="shared" si="368"/>
        <v>Impression générale sur l'ensemble de la chambre. Absence d'élément dépareillé ou disgracieux (fils électriques apparents sur les murs, raccord de peinture ou électrique apparent, équipement obsolète, etc.). Contrôle de l'harmonie des textiles.
Constat visuel
NR</v>
      </c>
    </row>
    <row r="250" spans="1:137" s="136" customFormat="1" ht="20.25" customHeight="1" x14ac:dyDescent="0.25">
      <c r="B250" s="109" t="s">
        <v>58</v>
      </c>
      <c r="C250" s="405" t="s">
        <v>488</v>
      </c>
      <c r="D250" s="183" t="s">
        <v>490</v>
      </c>
      <c r="E250" s="109"/>
      <c r="F250" s="109">
        <f>VLOOKUP(H250,Feuil1!A$1:B$5,2,0)</f>
        <v>0.2</v>
      </c>
      <c r="G250" s="109">
        <f t="shared" si="379"/>
        <v>5</v>
      </c>
      <c r="H250" s="274" t="s">
        <v>168</v>
      </c>
      <c r="I250" s="180" t="s">
        <v>367</v>
      </c>
      <c r="J250" s="138">
        <v>46</v>
      </c>
      <c r="K250" s="138">
        <f>IF(J250&lt;&gt;"",MAX(K$1:K249)+1,"")</f>
        <v>207</v>
      </c>
      <c r="L250" s="281" t="s">
        <v>493</v>
      </c>
      <c r="M250" s="290">
        <v>3</v>
      </c>
      <c r="N250" s="283" t="s">
        <v>75</v>
      </c>
      <c r="O250" s="351"/>
      <c r="P250" s="333" t="str">
        <f t="shared" si="378"/>
        <v/>
      </c>
      <c r="Q250" s="281" t="s">
        <v>371</v>
      </c>
      <c r="R250" s="281" t="s">
        <v>72</v>
      </c>
      <c r="S250" s="139"/>
      <c r="U250" s="140">
        <f t="shared" si="380"/>
        <v>3</v>
      </c>
      <c r="V250" s="140">
        <f t="shared" si="381"/>
        <v>1</v>
      </c>
      <c r="W250" s="140">
        <f t="shared" si="382"/>
        <v>3</v>
      </c>
      <c r="X250" s="140"/>
      <c r="Y250" s="140">
        <f t="shared" si="383"/>
        <v>0</v>
      </c>
      <c r="Z250" s="140"/>
      <c r="AA250" s="140">
        <f t="shared" si="384"/>
        <v>3</v>
      </c>
      <c r="AB250" s="115"/>
      <c r="AC250" s="181"/>
      <c r="AD250" s="181"/>
      <c r="AE250" s="142" t="str">
        <f t="shared" si="369"/>
        <v/>
      </c>
      <c r="AF250" s="142"/>
      <c r="AG250" s="142" t="str">
        <f t="shared" si="370"/>
        <v/>
      </c>
      <c r="AH250" s="142"/>
      <c r="AI250" s="142" t="str">
        <f t="shared" si="371"/>
        <v/>
      </c>
      <c r="AJ250" s="143"/>
      <c r="AK250" s="144"/>
      <c r="AL250" s="142"/>
      <c r="AM250" s="142" t="str">
        <f t="shared" si="372"/>
        <v/>
      </c>
      <c r="AN250" s="142"/>
      <c r="AO250" s="142" t="str">
        <f t="shared" si="373"/>
        <v/>
      </c>
      <c r="AP250" s="142"/>
      <c r="AQ250" s="142" t="str">
        <f t="shared" si="374"/>
        <v/>
      </c>
      <c r="AR250" s="143"/>
      <c r="AS250" s="144"/>
      <c r="AT250" s="142"/>
      <c r="AU250" s="142" t="str">
        <f t="shared" si="375"/>
        <v/>
      </c>
      <c r="AV250" s="142"/>
      <c r="AW250" s="142" t="str">
        <f t="shared" si="376"/>
        <v/>
      </c>
      <c r="AX250" s="142"/>
      <c r="AY250" s="142" t="str">
        <f t="shared" si="377"/>
        <v/>
      </c>
      <c r="AZ250" s="143"/>
      <c r="BA250" s="144"/>
      <c r="BB250" s="142"/>
      <c r="BC250" s="142" t="str">
        <f t="shared" si="385"/>
        <v/>
      </c>
      <c r="BD250" s="142"/>
      <c r="BE250" s="142" t="str">
        <f t="shared" si="386"/>
        <v/>
      </c>
      <c r="BF250" s="142"/>
      <c r="BG250" s="142" t="str">
        <f t="shared" si="387"/>
        <v/>
      </c>
      <c r="BH250" s="143"/>
      <c r="BI250" s="144"/>
      <c r="BJ250" s="140"/>
      <c r="BK250" s="142">
        <f t="shared" si="388"/>
        <v>3</v>
      </c>
      <c r="BL250" s="142"/>
      <c r="BM250" s="142">
        <f t="shared" si="389"/>
        <v>0</v>
      </c>
      <c r="BN250" s="142"/>
      <c r="BO250" s="142">
        <f t="shared" si="390"/>
        <v>3</v>
      </c>
      <c r="BP250" s="143"/>
      <c r="BQ250" s="144"/>
      <c r="BR250" s="140"/>
      <c r="BS250" s="142" t="str">
        <f t="shared" si="359"/>
        <v/>
      </c>
      <c r="BT250" s="142"/>
      <c r="BU250" s="142" t="str">
        <f t="shared" si="360"/>
        <v/>
      </c>
      <c r="BV250" s="142"/>
      <c r="BW250" s="142" t="str">
        <f t="shared" si="361"/>
        <v/>
      </c>
      <c r="BX250" s="143"/>
      <c r="BY250" s="144"/>
      <c r="BZ250" s="145"/>
      <c r="CA250" s="142" t="str">
        <f t="shared" si="362"/>
        <v/>
      </c>
      <c r="CB250" s="142"/>
      <c r="CC250" s="142" t="str">
        <f t="shared" si="363"/>
        <v/>
      </c>
      <c r="CD250" s="142"/>
      <c r="CE250" s="142" t="str">
        <f t="shared" si="364"/>
        <v/>
      </c>
      <c r="CF250" s="143"/>
      <c r="CI250" s="142" t="str">
        <f t="shared" si="365"/>
        <v/>
      </c>
      <c r="CJ250" s="142"/>
      <c r="CK250" s="142" t="str">
        <f t="shared" si="366"/>
        <v/>
      </c>
      <c r="CL250" s="142"/>
      <c r="CM250" s="142" t="str">
        <f t="shared" si="367"/>
        <v/>
      </c>
      <c r="CN250" s="143"/>
      <c r="EF250" s="146" t="s">
        <v>63</v>
      </c>
      <c r="EG250" s="146" t="str">
        <f t="shared" si="368"/>
        <v>Absence de décoration surannée.
Constat visuel
NR</v>
      </c>
    </row>
    <row r="251" spans="1:137" s="136" customFormat="1" ht="20.25" customHeight="1" x14ac:dyDescent="0.25">
      <c r="A251" s="136">
        <v>31</v>
      </c>
      <c r="B251" s="109" t="s">
        <v>58</v>
      </c>
      <c r="C251" s="405" t="s">
        <v>488</v>
      </c>
      <c r="D251" s="183" t="s">
        <v>490</v>
      </c>
      <c r="E251" s="109"/>
      <c r="F251" s="109">
        <f>VLOOKUP(H251,Feuil1!A$1:B$5,2,0)</f>
        <v>0.25</v>
      </c>
      <c r="G251" s="109">
        <f t="shared" si="379"/>
        <v>3</v>
      </c>
      <c r="H251" s="274" t="s">
        <v>174</v>
      </c>
      <c r="I251" s="185" t="s">
        <v>386</v>
      </c>
      <c r="J251" s="138">
        <v>51</v>
      </c>
      <c r="K251" s="138">
        <f>IF(J251&lt;&gt;"",MAX(K$1:K250)+1,"")</f>
        <v>208</v>
      </c>
      <c r="L251" s="281" t="s">
        <v>494</v>
      </c>
      <c r="M251" s="290">
        <v>3</v>
      </c>
      <c r="N251" s="283" t="s">
        <v>75</v>
      </c>
      <c r="O251" s="351"/>
      <c r="P251" s="333" t="str">
        <f t="shared" si="378"/>
        <v/>
      </c>
      <c r="Q251" s="281" t="s">
        <v>495</v>
      </c>
      <c r="R251" s="344" t="s">
        <v>72</v>
      </c>
      <c r="S251" s="139"/>
      <c r="U251" s="140">
        <f t="shared" si="380"/>
        <v>3</v>
      </c>
      <c r="V251" s="140">
        <f t="shared" si="381"/>
        <v>1</v>
      </c>
      <c r="W251" s="140">
        <f t="shared" si="382"/>
        <v>3</v>
      </c>
      <c r="X251" s="140"/>
      <c r="Y251" s="140">
        <f t="shared" si="383"/>
        <v>0</v>
      </c>
      <c r="Z251" s="140"/>
      <c r="AA251" s="140">
        <f t="shared" si="384"/>
        <v>3</v>
      </c>
      <c r="AB251" s="140"/>
      <c r="AC251" s="141"/>
      <c r="AD251" s="141"/>
      <c r="AE251" s="142" t="str">
        <f t="shared" si="369"/>
        <v/>
      </c>
      <c r="AF251" s="142"/>
      <c r="AG251" s="142" t="str">
        <f t="shared" si="370"/>
        <v/>
      </c>
      <c r="AH251" s="142"/>
      <c r="AI251" s="142" t="str">
        <f t="shared" si="371"/>
        <v/>
      </c>
      <c r="AJ251" s="143"/>
      <c r="AK251" s="144"/>
      <c r="AL251" s="142"/>
      <c r="AM251" s="142" t="str">
        <f t="shared" si="372"/>
        <v/>
      </c>
      <c r="AN251" s="142"/>
      <c r="AO251" s="142" t="str">
        <f t="shared" si="373"/>
        <v/>
      </c>
      <c r="AP251" s="142"/>
      <c r="AQ251" s="142" t="str">
        <f t="shared" si="374"/>
        <v/>
      </c>
      <c r="AR251" s="143"/>
      <c r="AS251" s="144"/>
      <c r="AT251" s="142"/>
      <c r="AU251" s="142">
        <f t="shared" si="375"/>
        <v>3</v>
      </c>
      <c r="AV251" s="142"/>
      <c r="AW251" s="142">
        <f t="shared" si="376"/>
        <v>0</v>
      </c>
      <c r="AX251" s="142"/>
      <c r="AY251" s="142">
        <f t="shared" si="377"/>
        <v>3</v>
      </c>
      <c r="AZ251" s="143"/>
      <c r="BA251" s="144"/>
      <c r="BB251" s="142"/>
      <c r="BC251" s="142" t="str">
        <f t="shared" si="385"/>
        <v/>
      </c>
      <c r="BD251" s="142"/>
      <c r="BE251" s="142" t="str">
        <f t="shared" si="386"/>
        <v/>
      </c>
      <c r="BF251" s="142"/>
      <c r="BG251" s="142" t="str">
        <f t="shared" si="387"/>
        <v/>
      </c>
      <c r="BH251" s="143"/>
      <c r="BI251" s="144"/>
      <c r="BJ251" s="140"/>
      <c r="BK251" s="142" t="str">
        <f t="shared" si="388"/>
        <v/>
      </c>
      <c r="BL251" s="142"/>
      <c r="BM251" s="142" t="str">
        <f t="shared" si="389"/>
        <v/>
      </c>
      <c r="BN251" s="142"/>
      <c r="BO251" s="142" t="str">
        <f t="shared" si="390"/>
        <v/>
      </c>
      <c r="BP251" s="143"/>
      <c r="BQ251" s="144"/>
      <c r="BR251" s="140"/>
      <c r="BS251" s="142">
        <f t="shared" si="359"/>
        <v>3</v>
      </c>
      <c r="BT251" s="142"/>
      <c r="BU251" s="142">
        <f t="shared" si="360"/>
        <v>0</v>
      </c>
      <c r="BV251" s="142"/>
      <c r="BW251" s="142">
        <f t="shared" si="361"/>
        <v>3</v>
      </c>
      <c r="BX251" s="143"/>
      <c r="BY251" s="144"/>
      <c r="BZ251" s="145"/>
      <c r="CA251" s="142" t="str">
        <f t="shared" si="362"/>
        <v/>
      </c>
      <c r="CB251" s="142"/>
      <c r="CC251" s="142" t="str">
        <f t="shared" si="363"/>
        <v/>
      </c>
      <c r="CD251" s="142"/>
      <c r="CE251" s="142" t="str">
        <f t="shared" si="364"/>
        <v/>
      </c>
      <c r="CF251" s="143"/>
      <c r="CI251" s="142" t="str">
        <f t="shared" si="365"/>
        <v/>
      </c>
      <c r="CJ251" s="142"/>
      <c r="CK251" s="142" t="str">
        <f t="shared" si="366"/>
        <v/>
      </c>
      <c r="CL251" s="142"/>
      <c r="CM251" s="142" t="str">
        <f t="shared" si="367"/>
        <v/>
      </c>
      <c r="CN251" s="143"/>
      <c r="EF251" s="146" t="s">
        <v>63</v>
      </c>
      <c r="EG251" s="146" t="str">
        <f t="shared" si="368"/>
        <v>Contrôle des sols, des murs et des plafonds.
Constat visuel
NR</v>
      </c>
    </row>
    <row r="252" spans="1:137" s="136" customFormat="1" ht="20.25" customHeight="1" x14ac:dyDescent="0.25">
      <c r="A252" s="136">
        <v>32</v>
      </c>
      <c r="B252" s="109" t="s">
        <v>68</v>
      </c>
      <c r="C252" s="405" t="s">
        <v>488</v>
      </c>
      <c r="D252" s="183" t="s">
        <v>490</v>
      </c>
      <c r="E252" s="109"/>
      <c r="F252" s="109">
        <f>VLOOKUP(H252,Feuil1!A$1:B$5,2,0)</f>
        <v>0.25</v>
      </c>
      <c r="G252" s="109">
        <f t="shared" si="379"/>
        <v>3</v>
      </c>
      <c r="H252" s="274" t="s">
        <v>174</v>
      </c>
      <c r="I252" s="185" t="s">
        <v>386</v>
      </c>
      <c r="J252" s="138">
        <v>51</v>
      </c>
      <c r="K252" s="138">
        <f>IF(J252&lt;&gt;"",MAX(K$1:K251)+1,"")</f>
        <v>209</v>
      </c>
      <c r="L252" s="281" t="s">
        <v>496</v>
      </c>
      <c r="M252" s="290">
        <v>3</v>
      </c>
      <c r="N252" s="283" t="s">
        <v>75</v>
      </c>
      <c r="O252" s="351"/>
      <c r="P252" s="333" t="str">
        <f t="shared" si="378"/>
        <v/>
      </c>
      <c r="Q252" s="281" t="s">
        <v>495</v>
      </c>
      <c r="R252" s="344" t="s">
        <v>72</v>
      </c>
      <c r="S252" s="139"/>
      <c r="U252" s="140">
        <f t="shared" si="380"/>
        <v>3</v>
      </c>
      <c r="V252" s="140">
        <f t="shared" si="381"/>
        <v>1</v>
      </c>
      <c r="W252" s="140">
        <f t="shared" si="382"/>
        <v>3</v>
      </c>
      <c r="X252" s="140"/>
      <c r="Y252" s="140">
        <f t="shared" si="383"/>
        <v>0</v>
      </c>
      <c r="Z252" s="140"/>
      <c r="AA252" s="140">
        <f t="shared" si="384"/>
        <v>3</v>
      </c>
      <c r="AB252" s="140"/>
      <c r="AC252" s="141"/>
      <c r="AD252" s="141"/>
      <c r="AE252" s="142" t="str">
        <f t="shared" si="369"/>
        <v/>
      </c>
      <c r="AF252" s="142"/>
      <c r="AG252" s="142" t="str">
        <f t="shared" si="370"/>
        <v/>
      </c>
      <c r="AH252" s="142"/>
      <c r="AI252" s="142" t="str">
        <f t="shared" si="371"/>
        <v/>
      </c>
      <c r="AJ252" s="143"/>
      <c r="AK252" s="144"/>
      <c r="AL252" s="142"/>
      <c r="AM252" s="142" t="str">
        <f t="shared" si="372"/>
        <v/>
      </c>
      <c r="AN252" s="142"/>
      <c r="AO252" s="142" t="str">
        <f t="shared" si="373"/>
        <v/>
      </c>
      <c r="AP252" s="142"/>
      <c r="AQ252" s="142" t="str">
        <f t="shared" si="374"/>
        <v/>
      </c>
      <c r="AR252" s="143"/>
      <c r="AS252" s="144"/>
      <c r="AT252" s="142"/>
      <c r="AU252" s="142">
        <f t="shared" si="375"/>
        <v>3</v>
      </c>
      <c r="AV252" s="142"/>
      <c r="AW252" s="142">
        <f t="shared" si="376"/>
        <v>0</v>
      </c>
      <c r="AX252" s="142"/>
      <c r="AY252" s="142">
        <f t="shared" si="377"/>
        <v>3</v>
      </c>
      <c r="AZ252" s="143"/>
      <c r="BA252" s="144"/>
      <c r="BB252" s="142"/>
      <c r="BC252" s="142" t="str">
        <f t="shared" si="385"/>
        <v/>
      </c>
      <c r="BD252" s="142"/>
      <c r="BE252" s="142" t="str">
        <f t="shared" si="386"/>
        <v/>
      </c>
      <c r="BF252" s="142"/>
      <c r="BG252" s="142" t="str">
        <f t="shared" si="387"/>
        <v/>
      </c>
      <c r="BH252" s="143"/>
      <c r="BI252" s="144"/>
      <c r="BJ252" s="140"/>
      <c r="BK252" s="142" t="str">
        <f t="shared" si="388"/>
        <v/>
      </c>
      <c r="BL252" s="142"/>
      <c r="BM252" s="142" t="str">
        <f t="shared" si="389"/>
        <v/>
      </c>
      <c r="BN252" s="142"/>
      <c r="BO252" s="142" t="str">
        <f t="shared" si="390"/>
        <v/>
      </c>
      <c r="BP252" s="143"/>
      <c r="BQ252" s="144"/>
      <c r="BR252" s="140"/>
      <c r="BS252" s="142" t="str">
        <f t="shared" si="359"/>
        <v/>
      </c>
      <c r="BT252" s="142"/>
      <c r="BU252" s="142" t="str">
        <f t="shared" si="360"/>
        <v/>
      </c>
      <c r="BV252" s="142"/>
      <c r="BW252" s="142" t="str">
        <f t="shared" si="361"/>
        <v/>
      </c>
      <c r="BX252" s="143"/>
      <c r="BY252" s="144"/>
      <c r="BZ252" s="145"/>
      <c r="CA252" s="142">
        <f t="shared" si="362"/>
        <v>3</v>
      </c>
      <c r="CB252" s="142"/>
      <c r="CC252" s="142">
        <f t="shared" si="363"/>
        <v>0</v>
      </c>
      <c r="CD252" s="142"/>
      <c r="CE252" s="142">
        <f t="shared" si="364"/>
        <v>3</v>
      </c>
      <c r="CF252" s="143"/>
      <c r="CI252" s="142" t="str">
        <f t="shared" si="365"/>
        <v/>
      </c>
      <c r="CJ252" s="142"/>
      <c r="CK252" s="142" t="str">
        <f t="shared" si="366"/>
        <v/>
      </c>
      <c r="CL252" s="142"/>
      <c r="CM252" s="142" t="str">
        <f t="shared" si="367"/>
        <v/>
      </c>
      <c r="CN252" s="143"/>
      <c r="EF252" s="146" t="s">
        <v>63</v>
      </c>
      <c r="EG252" s="146" t="str">
        <f t="shared" si="368"/>
        <v>Contrôle des sols, des murs et des plafonds.
Constat visuel
R</v>
      </c>
    </row>
    <row r="253" spans="1:137" s="136" customFormat="1" ht="28.5" customHeight="1" x14ac:dyDescent="0.25">
      <c r="A253" s="136">
        <v>31</v>
      </c>
      <c r="B253" s="109" t="s">
        <v>58</v>
      </c>
      <c r="C253" s="405" t="s">
        <v>488</v>
      </c>
      <c r="D253" s="183" t="s">
        <v>490</v>
      </c>
      <c r="E253" s="109"/>
      <c r="F253" s="109">
        <f>VLOOKUP(H253,Feuil1!A$1:B$5,2,0)</f>
        <v>0.25</v>
      </c>
      <c r="G253" s="109">
        <f t="shared" si="379"/>
        <v>3</v>
      </c>
      <c r="H253" s="274" t="s">
        <v>174</v>
      </c>
      <c r="I253" s="185" t="s">
        <v>403</v>
      </c>
      <c r="J253" s="138">
        <v>48</v>
      </c>
      <c r="K253" s="138">
        <f>IF(J253&lt;&gt;"",MAX(K$1:K252)+1,"")</f>
        <v>210</v>
      </c>
      <c r="L253" s="281" t="s">
        <v>497</v>
      </c>
      <c r="M253" s="290">
        <v>3</v>
      </c>
      <c r="N253" s="283" t="s">
        <v>75</v>
      </c>
      <c r="O253" s="351"/>
      <c r="P253" s="333" t="str">
        <f t="shared" si="378"/>
        <v/>
      </c>
      <c r="Q253" s="281" t="s">
        <v>498</v>
      </c>
      <c r="R253" s="281" t="s">
        <v>72</v>
      </c>
      <c r="S253" s="139"/>
      <c r="U253" s="140">
        <f t="shared" si="380"/>
        <v>3</v>
      </c>
      <c r="V253" s="140">
        <f t="shared" si="381"/>
        <v>1</v>
      </c>
      <c r="W253" s="140">
        <f t="shared" si="382"/>
        <v>3</v>
      </c>
      <c r="X253" s="140"/>
      <c r="Y253" s="140">
        <f t="shared" si="383"/>
        <v>0</v>
      </c>
      <c r="Z253" s="140"/>
      <c r="AA253" s="140">
        <f t="shared" si="384"/>
        <v>3</v>
      </c>
      <c r="AB253" s="140"/>
      <c r="AC253" s="141"/>
      <c r="AD253" s="141"/>
      <c r="AE253" s="142" t="str">
        <f t="shared" si="369"/>
        <v/>
      </c>
      <c r="AF253" s="142"/>
      <c r="AG253" s="142" t="str">
        <f t="shared" si="370"/>
        <v/>
      </c>
      <c r="AH253" s="142"/>
      <c r="AI253" s="142" t="str">
        <f t="shared" si="371"/>
        <v/>
      </c>
      <c r="AJ253" s="143"/>
      <c r="AK253" s="144"/>
      <c r="AL253" s="142"/>
      <c r="AM253" s="142" t="str">
        <f t="shared" si="372"/>
        <v/>
      </c>
      <c r="AN253" s="142"/>
      <c r="AO253" s="142" t="str">
        <f t="shared" si="373"/>
        <v/>
      </c>
      <c r="AP253" s="142"/>
      <c r="AQ253" s="142" t="str">
        <f t="shared" si="374"/>
        <v/>
      </c>
      <c r="AR253" s="143"/>
      <c r="AS253" s="144"/>
      <c r="AT253" s="142"/>
      <c r="AU253" s="142">
        <f t="shared" si="375"/>
        <v>3</v>
      </c>
      <c r="AV253" s="142"/>
      <c r="AW253" s="142">
        <f t="shared" si="376"/>
        <v>0</v>
      </c>
      <c r="AX253" s="142"/>
      <c r="AY253" s="142">
        <f t="shared" si="377"/>
        <v>3</v>
      </c>
      <c r="AZ253" s="143"/>
      <c r="BA253" s="144"/>
      <c r="BB253" s="142"/>
      <c r="BC253" s="142" t="str">
        <f t="shared" si="385"/>
        <v/>
      </c>
      <c r="BD253" s="142"/>
      <c r="BE253" s="142" t="str">
        <f t="shared" si="386"/>
        <v/>
      </c>
      <c r="BF253" s="142"/>
      <c r="BG253" s="142" t="str">
        <f t="shared" si="387"/>
        <v/>
      </c>
      <c r="BH253" s="143"/>
      <c r="BI253" s="144"/>
      <c r="BJ253" s="140"/>
      <c r="BK253" s="142" t="str">
        <f t="shared" si="388"/>
        <v/>
      </c>
      <c r="BL253" s="142"/>
      <c r="BM253" s="142" t="str">
        <f t="shared" si="389"/>
        <v/>
      </c>
      <c r="BN253" s="142"/>
      <c r="BO253" s="142" t="str">
        <f t="shared" si="390"/>
        <v/>
      </c>
      <c r="BP253" s="143"/>
      <c r="BQ253" s="144"/>
      <c r="BR253" s="140"/>
      <c r="BS253" s="142">
        <f t="shared" si="359"/>
        <v>3</v>
      </c>
      <c r="BT253" s="142"/>
      <c r="BU253" s="142">
        <f t="shared" si="360"/>
        <v>0</v>
      </c>
      <c r="BV253" s="142"/>
      <c r="BW253" s="142">
        <f t="shared" si="361"/>
        <v>3</v>
      </c>
      <c r="BX253" s="143"/>
      <c r="BY253" s="144"/>
      <c r="BZ253" s="145"/>
      <c r="CA253" s="142" t="str">
        <f t="shared" si="362"/>
        <v/>
      </c>
      <c r="CB253" s="142"/>
      <c r="CC253" s="142" t="str">
        <f t="shared" si="363"/>
        <v/>
      </c>
      <c r="CD253" s="142"/>
      <c r="CE253" s="142" t="str">
        <f t="shared" si="364"/>
        <v/>
      </c>
      <c r="CF253" s="143"/>
      <c r="CI253" s="142" t="str">
        <f t="shared" si="365"/>
        <v/>
      </c>
      <c r="CJ253" s="142"/>
      <c r="CK253" s="142" t="str">
        <f t="shared" si="366"/>
        <v/>
      </c>
      <c r="CL253" s="142"/>
      <c r="CM253" s="142" t="str">
        <f t="shared" si="367"/>
        <v/>
      </c>
      <c r="CN253" s="143"/>
      <c r="EF253" s="146" t="s">
        <v>63</v>
      </c>
      <c r="EG253" s="146" t="str">
        <f t="shared" si="368"/>
        <v>Textiles, literie, linge de lit, etc. Si présence d'un cheveu, point noté Très Insatisfaisant..
Constat visuel
NR</v>
      </c>
    </row>
    <row r="254" spans="1:137" s="136" customFormat="1" ht="20.25" customHeight="1" x14ac:dyDescent="0.25">
      <c r="A254" s="136">
        <v>32</v>
      </c>
      <c r="B254" s="109" t="s">
        <v>68</v>
      </c>
      <c r="C254" s="405" t="s">
        <v>488</v>
      </c>
      <c r="D254" s="183" t="s">
        <v>490</v>
      </c>
      <c r="E254" s="109"/>
      <c r="F254" s="109">
        <f>VLOOKUP(H254,Feuil1!A$1:B$5,2,0)</f>
        <v>0.25</v>
      </c>
      <c r="G254" s="109">
        <f t="shared" si="379"/>
        <v>3</v>
      </c>
      <c r="H254" s="274" t="s">
        <v>174</v>
      </c>
      <c r="I254" s="185" t="s">
        <v>403</v>
      </c>
      <c r="J254" s="138">
        <v>48</v>
      </c>
      <c r="K254" s="138">
        <f>IF(J254&lt;&gt;"",MAX(K$1:K253)+1,"")</f>
        <v>211</v>
      </c>
      <c r="L254" s="281" t="s">
        <v>499</v>
      </c>
      <c r="M254" s="290">
        <v>3</v>
      </c>
      <c r="N254" s="283" t="s">
        <v>75</v>
      </c>
      <c r="O254" s="351"/>
      <c r="P254" s="333" t="str">
        <f t="shared" si="378"/>
        <v/>
      </c>
      <c r="Q254" s="281" t="s">
        <v>500</v>
      </c>
      <c r="R254" s="281" t="s">
        <v>72</v>
      </c>
      <c r="S254" s="139"/>
      <c r="U254" s="140">
        <f t="shared" si="380"/>
        <v>3</v>
      </c>
      <c r="V254" s="140">
        <f t="shared" si="381"/>
        <v>1</v>
      </c>
      <c r="W254" s="140">
        <f t="shared" si="382"/>
        <v>3</v>
      </c>
      <c r="X254" s="140"/>
      <c r="Y254" s="140">
        <f t="shared" si="383"/>
        <v>0</v>
      </c>
      <c r="Z254" s="140"/>
      <c r="AA254" s="140">
        <f t="shared" si="384"/>
        <v>3</v>
      </c>
      <c r="AB254" s="140"/>
      <c r="AC254" s="141"/>
      <c r="AD254" s="141"/>
      <c r="AE254" s="142" t="str">
        <f t="shared" si="369"/>
        <v/>
      </c>
      <c r="AF254" s="142"/>
      <c r="AG254" s="142" t="str">
        <f t="shared" si="370"/>
        <v/>
      </c>
      <c r="AH254" s="142"/>
      <c r="AI254" s="142" t="str">
        <f t="shared" si="371"/>
        <v/>
      </c>
      <c r="AJ254" s="143"/>
      <c r="AK254" s="144"/>
      <c r="AL254" s="142"/>
      <c r="AM254" s="142" t="str">
        <f t="shared" si="372"/>
        <v/>
      </c>
      <c r="AN254" s="142"/>
      <c r="AO254" s="142" t="str">
        <f t="shared" si="373"/>
        <v/>
      </c>
      <c r="AP254" s="142"/>
      <c r="AQ254" s="142" t="str">
        <f t="shared" si="374"/>
        <v/>
      </c>
      <c r="AR254" s="143"/>
      <c r="AS254" s="144"/>
      <c r="AT254" s="142"/>
      <c r="AU254" s="142">
        <f t="shared" si="375"/>
        <v>3</v>
      </c>
      <c r="AV254" s="142"/>
      <c r="AW254" s="142">
        <f t="shared" si="376"/>
        <v>0</v>
      </c>
      <c r="AX254" s="142"/>
      <c r="AY254" s="142">
        <f t="shared" si="377"/>
        <v>3</v>
      </c>
      <c r="AZ254" s="143"/>
      <c r="BA254" s="144"/>
      <c r="BB254" s="142"/>
      <c r="BC254" s="142" t="str">
        <f t="shared" si="385"/>
        <v/>
      </c>
      <c r="BD254" s="142"/>
      <c r="BE254" s="142" t="str">
        <f t="shared" si="386"/>
        <v/>
      </c>
      <c r="BF254" s="142"/>
      <c r="BG254" s="142" t="str">
        <f t="shared" si="387"/>
        <v/>
      </c>
      <c r="BH254" s="143"/>
      <c r="BI254" s="144"/>
      <c r="BJ254" s="140"/>
      <c r="BK254" s="142" t="str">
        <f t="shared" si="388"/>
        <v/>
      </c>
      <c r="BL254" s="142"/>
      <c r="BM254" s="142" t="str">
        <f t="shared" si="389"/>
        <v/>
      </c>
      <c r="BN254" s="142"/>
      <c r="BO254" s="142" t="str">
        <f t="shared" si="390"/>
        <v/>
      </c>
      <c r="BP254" s="143"/>
      <c r="BQ254" s="144"/>
      <c r="BR254" s="140"/>
      <c r="BS254" s="142" t="str">
        <f t="shared" si="359"/>
        <v/>
      </c>
      <c r="BT254" s="142"/>
      <c r="BU254" s="142" t="str">
        <f t="shared" si="360"/>
        <v/>
      </c>
      <c r="BV254" s="142"/>
      <c r="BW254" s="142" t="str">
        <f t="shared" si="361"/>
        <v/>
      </c>
      <c r="BX254" s="143"/>
      <c r="BY254" s="144"/>
      <c r="BZ254" s="145"/>
      <c r="CA254" s="142">
        <f t="shared" si="362"/>
        <v>3</v>
      </c>
      <c r="CB254" s="142"/>
      <c r="CC254" s="142">
        <f t="shared" si="363"/>
        <v>0</v>
      </c>
      <c r="CD254" s="142"/>
      <c r="CE254" s="142">
        <f t="shared" si="364"/>
        <v>3</v>
      </c>
      <c r="CF254" s="143"/>
      <c r="CI254" s="142" t="str">
        <f t="shared" si="365"/>
        <v/>
      </c>
      <c r="CJ254" s="142"/>
      <c r="CK254" s="142" t="str">
        <f t="shared" si="366"/>
        <v/>
      </c>
      <c r="CL254" s="142"/>
      <c r="CM254" s="142" t="str">
        <f t="shared" si="367"/>
        <v/>
      </c>
      <c r="CN254" s="143"/>
      <c r="EF254" s="146" t="s">
        <v>63</v>
      </c>
      <c r="EG254" s="146" t="str">
        <f t="shared" si="368"/>
        <v>Textiles, literie, linge de lit, etc. 
Constat visuel
R</v>
      </c>
    </row>
    <row r="255" spans="1:137" s="136" customFormat="1" ht="20.25" customHeight="1" x14ac:dyDescent="0.25">
      <c r="A255" s="136">
        <v>31</v>
      </c>
      <c r="B255" s="109" t="s">
        <v>58</v>
      </c>
      <c r="C255" s="405" t="s">
        <v>488</v>
      </c>
      <c r="D255" s="183" t="s">
        <v>490</v>
      </c>
      <c r="E255" s="109"/>
      <c r="F255" s="109">
        <f>VLOOKUP(H255,Feuil1!A$1:B$5,2,0)</f>
        <v>0.25</v>
      </c>
      <c r="G255" s="109">
        <f t="shared" si="379"/>
        <v>3</v>
      </c>
      <c r="H255" s="274" t="s">
        <v>174</v>
      </c>
      <c r="I255" s="180" t="s">
        <v>460</v>
      </c>
      <c r="J255" s="138">
        <v>60</v>
      </c>
      <c r="K255" s="138">
        <f>IF(J255&lt;&gt;"",MAX(K$1:K254)+1,"")</f>
        <v>212</v>
      </c>
      <c r="L255" s="281" t="s">
        <v>501</v>
      </c>
      <c r="M255" s="290">
        <v>3</v>
      </c>
      <c r="N255" s="283" t="s">
        <v>75</v>
      </c>
      <c r="O255" s="351"/>
      <c r="P255" s="333" t="str">
        <f t="shared" si="378"/>
        <v/>
      </c>
      <c r="Q255" s="281" t="s">
        <v>495</v>
      </c>
      <c r="R255" s="344" t="s">
        <v>72</v>
      </c>
      <c r="S255" s="139"/>
      <c r="U255" s="140">
        <f t="shared" si="380"/>
        <v>3</v>
      </c>
      <c r="V255" s="140">
        <f t="shared" si="381"/>
        <v>1</v>
      </c>
      <c r="W255" s="140">
        <f t="shared" si="382"/>
        <v>3</v>
      </c>
      <c r="X255" s="140"/>
      <c r="Y255" s="140">
        <f t="shared" si="383"/>
        <v>0</v>
      </c>
      <c r="Z255" s="140"/>
      <c r="AA255" s="140">
        <f t="shared" si="384"/>
        <v>3</v>
      </c>
      <c r="AB255" s="140"/>
      <c r="AC255" s="141"/>
      <c r="AD255" s="141"/>
      <c r="AE255" s="142" t="str">
        <f t="shared" si="369"/>
        <v/>
      </c>
      <c r="AF255" s="142"/>
      <c r="AG255" s="142" t="str">
        <f t="shared" si="370"/>
        <v/>
      </c>
      <c r="AH255" s="142"/>
      <c r="AI255" s="142" t="str">
        <f t="shared" si="371"/>
        <v/>
      </c>
      <c r="AJ255" s="143"/>
      <c r="AK255" s="144"/>
      <c r="AL255" s="142"/>
      <c r="AM255" s="142" t="str">
        <f t="shared" si="372"/>
        <v/>
      </c>
      <c r="AN255" s="142"/>
      <c r="AO255" s="142" t="str">
        <f t="shared" si="373"/>
        <v/>
      </c>
      <c r="AP255" s="142"/>
      <c r="AQ255" s="142" t="str">
        <f t="shared" si="374"/>
        <v/>
      </c>
      <c r="AR255" s="143"/>
      <c r="AS255" s="144"/>
      <c r="AT255" s="142"/>
      <c r="AU255" s="142">
        <f t="shared" si="375"/>
        <v>3</v>
      </c>
      <c r="AV255" s="142"/>
      <c r="AW255" s="142">
        <f t="shared" si="376"/>
        <v>0</v>
      </c>
      <c r="AX255" s="142"/>
      <c r="AY255" s="142">
        <f t="shared" si="377"/>
        <v>3</v>
      </c>
      <c r="AZ255" s="143"/>
      <c r="BA255" s="144"/>
      <c r="BB255" s="142"/>
      <c r="BC255" s="142" t="str">
        <f t="shared" si="385"/>
        <v/>
      </c>
      <c r="BD255" s="142"/>
      <c r="BE255" s="142" t="str">
        <f t="shared" si="386"/>
        <v/>
      </c>
      <c r="BF255" s="142"/>
      <c r="BG255" s="142" t="str">
        <f t="shared" si="387"/>
        <v/>
      </c>
      <c r="BH255" s="143"/>
      <c r="BI255" s="144"/>
      <c r="BJ255" s="140"/>
      <c r="BK255" s="142" t="str">
        <f t="shared" si="388"/>
        <v/>
      </c>
      <c r="BL255" s="142"/>
      <c r="BM255" s="142" t="str">
        <f t="shared" si="389"/>
        <v/>
      </c>
      <c r="BN255" s="142"/>
      <c r="BO255" s="142" t="str">
        <f t="shared" si="390"/>
        <v/>
      </c>
      <c r="BP255" s="143"/>
      <c r="BQ255" s="144"/>
      <c r="BR255" s="140"/>
      <c r="BS255" s="142">
        <f t="shared" si="359"/>
        <v>3</v>
      </c>
      <c r="BT255" s="142"/>
      <c r="BU255" s="142">
        <f t="shared" si="360"/>
        <v>0</v>
      </c>
      <c r="BV255" s="142"/>
      <c r="BW255" s="142">
        <f t="shared" si="361"/>
        <v>3</v>
      </c>
      <c r="BX255" s="143"/>
      <c r="BY255" s="144"/>
      <c r="BZ255" s="145"/>
      <c r="CA255" s="142" t="str">
        <f t="shared" si="362"/>
        <v/>
      </c>
      <c r="CB255" s="142"/>
      <c r="CC255" s="142" t="str">
        <f t="shared" si="363"/>
        <v/>
      </c>
      <c r="CD255" s="142"/>
      <c r="CE255" s="142" t="str">
        <f t="shared" si="364"/>
        <v/>
      </c>
      <c r="CF255" s="143"/>
      <c r="CI255" s="142" t="str">
        <f t="shared" si="365"/>
        <v/>
      </c>
      <c r="CJ255" s="142"/>
      <c r="CK255" s="142" t="str">
        <f t="shared" si="366"/>
        <v/>
      </c>
      <c r="CL255" s="142"/>
      <c r="CM255" s="142" t="str">
        <f t="shared" si="367"/>
        <v/>
      </c>
      <c r="CN255" s="143"/>
      <c r="EF255" s="146" t="s">
        <v>63</v>
      </c>
      <c r="EG255" s="146" t="str">
        <f t="shared" si="368"/>
        <v>Contrôle des sols, des murs et des plafonds.
Constat visuel
NR</v>
      </c>
    </row>
    <row r="256" spans="1:137" s="136" customFormat="1" ht="34.5" customHeight="1" x14ac:dyDescent="0.25">
      <c r="A256" s="136">
        <v>32</v>
      </c>
      <c r="B256" s="109" t="s">
        <v>68</v>
      </c>
      <c r="C256" s="405" t="s">
        <v>488</v>
      </c>
      <c r="D256" s="183" t="s">
        <v>490</v>
      </c>
      <c r="E256" s="109"/>
      <c r="F256" s="109">
        <f>VLOOKUP(H256,Feuil1!A$1:B$5,2,0)</f>
        <v>0.25</v>
      </c>
      <c r="G256" s="109">
        <f t="shared" si="379"/>
        <v>3</v>
      </c>
      <c r="H256" s="274" t="s">
        <v>174</v>
      </c>
      <c r="I256" s="180" t="s">
        <v>460</v>
      </c>
      <c r="J256" s="138">
        <v>60</v>
      </c>
      <c r="K256" s="138">
        <f>IF(J256&lt;&gt;"",MAX(K$1:K255)+1,"")</f>
        <v>213</v>
      </c>
      <c r="L256" s="281" t="s">
        <v>502</v>
      </c>
      <c r="M256" s="290">
        <v>3</v>
      </c>
      <c r="N256" s="283" t="s">
        <v>75</v>
      </c>
      <c r="O256" s="351"/>
      <c r="P256" s="333" t="str">
        <f t="shared" si="378"/>
        <v/>
      </c>
      <c r="Q256" s="281" t="s">
        <v>495</v>
      </c>
      <c r="R256" s="344" t="s">
        <v>72</v>
      </c>
      <c r="S256" s="139"/>
      <c r="U256" s="140">
        <f t="shared" si="380"/>
        <v>3</v>
      </c>
      <c r="V256" s="140">
        <f t="shared" si="381"/>
        <v>1</v>
      </c>
      <c r="W256" s="140">
        <f t="shared" si="382"/>
        <v>3</v>
      </c>
      <c r="X256" s="140"/>
      <c r="Y256" s="140">
        <f t="shared" si="383"/>
        <v>0</v>
      </c>
      <c r="Z256" s="140"/>
      <c r="AA256" s="140">
        <f t="shared" si="384"/>
        <v>3</v>
      </c>
      <c r="AB256" s="140"/>
      <c r="AC256" s="141"/>
      <c r="AD256" s="141"/>
      <c r="AE256" s="142" t="str">
        <f t="shared" si="369"/>
        <v/>
      </c>
      <c r="AF256" s="142"/>
      <c r="AG256" s="142" t="str">
        <f t="shared" si="370"/>
        <v/>
      </c>
      <c r="AH256" s="142"/>
      <c r="AI256" s="142" t="str">
        <f t="shared" si="371"/>
        <v/>
      </c>
      <c r="AJ256" s="143"/>
      <c r="AK256" s="144"/>
      <c r="AL256" s="142"/>
      <c r="AM256" s="142" t="str">
        <f t="shared" si="372"/>
        <v/>
      </c>
      <c r="AN256" s="142"/>
      <c r="AO256" s="142" t="str">
        <f t="shared" si="373"/>
        <v/>
      </c>
      <c r="AP256" s="142"/>
      <c r="AQ256" s="142" t="str">
        <f t="shared" si="374"/>
        <v/>
      </c>
      <c r="AR256" s="143"/>
      <c r="AS256" s="144"/>
      <c r="AT256" s="142"/>
      <c r="AU256" s="142">
        <f t="shared" si="375"/>
        <v>3</v>
      </c>
      <c r="AV256" s="142"/>
      <c r="AW256" s="142">
        <f t="shared" si="376"/>
        <v>0</v>
      </c>
      <c r="AX256" s="142"/>
      <c r="AY256" s="142">
        <f t="shared" si="377"/>
        <v>3</v>
      </c>
      <c r="AZ256" s="143"/>
      <c r="BA256" s="144"/>
      <c r="BB256" s="142"/>
      <c r="BC256" s="142" t="str">
        <f t="shared" si="385"/>
        <v/>
      </c>
      <c r="BD256" s="142"/>
      <c r="BE256" s="142" t="str">
        <f t="shared" si="386"/>
        <v/>
      </c>
      <c r="BF256" s="142"/>
      <c r="BG256" s="142" t="str">
        <f t="shared" si="387"/>
        <v/>
      </c>
      <c r="BH256" s="143"/>
      <c r="BI256" s="144"/>
      <c r="BJ256" s="140"/>
      <c r="BK256" s="142" t="str">
        <f t="shared" si="388"/>
        <v/>
      </c>
      <c r="BL256" s="142"/>
      <c r="BM256" s="142" t="str">
        <f t="shared" si="389"/>
        <v/>
      </c>
      <c r="BN256" s="142"/>
      <c r="BO256" s="142" t="str">
        <f t="shared" si="390"/>
        <v/>
      </c>
      <c r="BP256" s="143"/>
      <c r="BQ256" s="144"/>
      <c r="BR256" s="140"/>
      <c r="BS256" s="142" t="str">
        <f t="shared" si="359"/>
        <v/>
      </c>
      <c r="BT256" s="142"/>
      <c r="BU256" s="142" t="str">
        <f t="shared" si="360"/>
        <v/>
      </c>
      <c r="BV256" s="142"/>
      <c r="BW256" s="142" t="str">
        <f t="shared" si="361"/>
        <v/>
      </c>
      <c r="BX256" s="143"/>
      <c r="BY256" s="144"/>
      <c r="BZ256" s="145"/>
      <c r="CA256" s="142">
        <f t="shared" si="362"/>
        <v>3</v>
      </c>
      <c r="CB256" s="142"/>
      <c r="CC256" s="142">
        <f t="shared" si="363"/>
        <v>0</v>
      </c>
      <c r="CD256" s="142"/>
      <c r="CE256" s="142">
        <f t="shared" si="364"/>
        <v>3</v>
      </c>
      <c r="CF256" s="143"/>
      <c r="CI256" s="142" t="str">
        <f t="shared" si="365"/>
        <v/>
      </c>
      <c r="CJ256" s="142"/>
      <c r="CK256" s="142" t="str">
        <f t="shared" si="366"/>
        <v/>
      </c>
      <c r="CL256" s="142"/>
      <c r="CM256" s="142" t="str">
        <f t="shared" si="367"/>
        <v/>
      </c>
      <c r="CN256" s="143"/>
      <c r="EF256" s="146" t="s">
        <v>63</v>
      </c>
      <c r="EG256" s="146" t="str">
        <f t="shared" si="368"/>
        <v>Contrôle des sols, des murs et des plafonds.
Constat visuel
R</v>
      </c>
    </row>
    <row r="257" spans="1:137" s="136" customFormat="1" ht="45.75" customHeight="1" x14ac:dyDescent="0.25">
      <c r="A257" s="136">
        <v>31</v>
      </c>
      <c r="B257" s="109" t="s">
        <v>58</v>
      </c>
      <c r="C257" s="405" t="s">
        <v>488</v>
      </c>
      <c r="D257" s="183" t="s">
        <v>490</v>
      </c>
      <c r="E257" s="109"/>
      <c r="F257" s="109">
        <f>VLOOKUP(H257,Feuil1!A$1:B$5,2,0)</f>
        <v>0.25</v>
      </c>
      <c r="G257" s="109">
        <f t="shared" si="379"/>
        <v>3</v>
      </c>
      <c r="H257" s="274" t="s">
        <v>174</v>
      </c>
      <c r="I257" s="180" t="s">
        <v>476</v>
      </c>
      <c r="J257" s="138">
        <v>56</v>
      </c>
      <c r="K257" s="138">
        <f>IF(J257&lt;&gt;"",MAX(K$1:K256)+1,"")</f>
        <v>214</v>
      </c>
      <c r="L257" s="281" t="s">
        <v>503</v>
      </c>
      <c r="M257" s="290">
        <v>3</v>
      </c>
      <c r="N257" s="283" t="s">
        <v>75</v>
      </c>
      <c r="O257" s="351"/>
      <c r="P257" s="333" t="str">
        <f t="shared" si="378"/>
        <v/>
      </c>
      <c r="Q257" s="281" t="s">
        <v>504</v>
      </c>
      <c r="R257" s="344" t="s">
        <v>72</v>
      </c>
      <c r="S257" s="139"/>
      <c r="U257" s="140">
        <f t="shared" si="380"/>
        <v>3</v>
      </c>
      <c r="V257" s="140">
        <f t="shared" si="381"/>
        <v>1</v>
      </c>
      <c r="W257" s="140">
        <f t="shared" si="382"/>
        <v>3</v>
      </c>
      <c r="X257" s="140"/>
      <c r="Y257" s="140">
        <f t="shared" si="383"/>
        <v>0</v>
      </c>
      <c r="Z257" s="140"/>
      <c r="AA257" s="140">
        <f t="shared" si="384"/>
        <v>3</v>
      </c>
      <c r="AB257" s="140"/>
      <c r="AC257" s="141"/>
      <c r="AD257" s="141"/>
      <c r="AE257" s="142" t="str">
        <f t="shared" si="369"/>
        <v/>
      </c>
      <c r="AF257" s="142"/>
      <c r="AG257" s="142" t="str">
        <f t="shared" si="370"/>
        <v/>
      </c>
      <c r="AH257" s="142"/>
      <c r="AI257" s="142" t="str">
        <f t="shared" si="371"/>
        <v/>
      </c>
      <c r="AJ257" s="143"/>
      <c r="AK257" s="144"/>
      <c r="AL257" s="142"/>
      <c r="AM257" s="142" t="str">
        <f t="shared" si="372"/>
        <v/>
      </c>
      <c r="AN257" s="142"/>
      <c r="AO257" s="142" t="str">
        <f t="shared" si="373"/>
        <v/>
      </c>
      <c r="AP257" s="142"/>
      <c r="AQ257" s="142" t="str">
        <f t="shared" si="374"/>
        <v/>
      </c>
      <c r="AR257" s="143"/>
      <c r="AS257" s="144"/>
      <c r="AT257" s="142"/>
      <c r="AU257" s="142">
        <f t="shared" si="375"/>
        <v>3</v>
      </c>
      <c r="AV257" s="142"/>
      <c r="AW257" s="142">
        <f t="shared" si="376"/>
        <v>0</v>
      </c>
      <c r="AX257" s="142"/>
      <c r="AY257" s="142">
        <f t="shared" si="377"/>
        <v>3</v>
      </c>
      <c r="AZ257" s="143"/>
      <c r="BA257" s="144"/>
      <c r="BB257" s="142"/>
      <c r="BC257" s="142" t="str">
        <f t="shared" si="385"/>
        <v/>
      </c>
      <c r="BD257" s="142"/>
      <c r="BE257" s="142" t="str">
        <f t="shared" si="386"/>
        <v/>
      </c>
      <c r="BF257" s="142"/>
      <c r="BG257" s="142" t="str">
        <f t="shared" si="387"/>
        <v/>
      </c>
      <c r="BH257" s="143"/>
      <c r="BI257" s="144"/>
      <c r="BJ257" s="140"/>
      <c r="BK257" s="142" t="str">
        <f t="shared" si="388"/>
        <v/>
      </c>
      <c r="BL257" s="142"/>
      <c r="BM257" s="142" t="str">
        <f t="shared" si="389"/>
        <v/>
      </c>
      <c r="BN257" s="142"/>
      <c r="BO257" s="142" t="str">
        <f t="shared" si="390"/>
        <v/>
      </c>
      <c r="BP257" s="143"/>
      <c r="BQ257" s="144"/>
      <c r="BR257" s="140"/>
      <c r="BS257" s="142">
        <f t="shared" si="359"/>
        <v>3</v>
      </c>
      <c r="BT257" s="142"/>
      <c r="BU257" s="142">
        <f t="shared" si="360"/>
        <v>0</v>
      </c>
      <c r="BV257" s="142"/>
      <c r="BW257" s="142">
        <f t="shared" si="361"/>
        <v>3</v>
      </c>
      <c r="BX257" s="143"/>
      <c r="BY257" s="144"/>
      <c r="BZ257" s="145"/>
      <c r="CA257" s="142" t="str">
        <f t="shared" si="362"/>
        <v/>
      </c>
      <c r="CB257" s="142"/>
      <c r="CC257" s="142" t="str">
        <f t="shared" si="363"/>
        <v/>
      </c>
      <c r="CD257" s="142"/>
      <c r="CE257" s="142" t="str">
        <f t="shared" si="364"/>
        <v/>
      </c>
      <c r="CF257" s="143"/>
      <c r="CI257" s="142" t="str">
        <f t="shared" si="365"/>
        <v/>
      </c>
      <c r="CJ257" s="142"/>
      <c r="CK257" s="142" t="str">
        <f t="shared" si="366"/>
        <v/>
      </c>
      <c r="CL257" s="142"/>
      <c r="CM257" s="142" t="str">
        <f t="shared" si="367"/>
        <v/>
      </c>
      <c r="CN257" s="143"/>
      <c r="EF257" s="146" t="s">
        <v>63</v>
      </c>
      <c r="EG257" s="146" t="str">
        <f t="shared" si="368"/>
        <v>Contrôle des WC, du lavabo, du miroir, de la douche et/ou baignoire, du pare-douche ou du rideau textile, bouche d'extraction.  
Constat visuel
NR</v>
      </c>
    </row>
    <row r="258" spans="1:137" s="136" customFormat="1" ht="40.5" customHeight="1" x14ac:dyDescent="0.25">
      <c r="A258" s="136">
        <v>32</v>
      </c>
      <c r="B258" s="109" t="s">
        <v>68</v>
      </c>
      <c r="C258" s="405" t="s">
        <v>488</v>
      </c>
      <c r="D258" s="183" t="s">
        <v>490</v>
      </c>
      <c r="E258" s="109"/>
      <c r="F258" s="109">
        <f>VLOOKUP(H258,Feuil1!A$1:B$5,2,0)</f>
        <v>0.25</v>
      </c>
      <c r="G258" s="109">
        <f t="shared" si="379"/>
        <v>3</v>
      </c>
      <c r="H258" s="274" t="s">
        <v>174</v>
      </c>
      <c r="I258" s="180" t="s">
        <v>476</v>
      </c>
      <c r="J258" s="138">
        <v>56</v>
      </c>
      <c r="K258" s="138">
        <f>IF(J258&lt;&gt;"",MAX(K$1:K257)+1,"")</f>
        <v>215</v>
      </c>
      <c r="L258" s="281" t="s">
        <v>505</v>
      </c>
      <c r="M258" s="290">
        <v>3</v>
      </c>
      <c r="N258" s="283" t="s">
        <v>75</v>
      </c>
      <c r="O258" s="351"/>
      <c r="P258" s="333" t="str">
        <f t="shared" si="378"/>
        <v/>
      </c>
      <c r="Q258" s="281" t="s">
        <v>504</v>
      </c>
      <c r="R258" s="344" t="s">
        <v>72</v>
      </c>
      <c r="S258" s="139"/>
      <c r="U258" s="140">
        <f t="shared" si="380"/>
        <v>3</v>
      </c>
      <c r="V258" s="140">
        <f t="shared" si="381"/>
        <v>1</v>
      </c>
      <c r="W258" s="140">
        <f t="shared" si="382"/>
        <v>3</v>
      </c>
      <c r="X258" s="140"/>
      <c r="Y258" s="140">
        <f t="shared" si="383"/>
        <v>0</v>
      </c>
      <c r="Z258" s="140"/>
      <c r="AA258" s="140">
        <f t="shared" si="384"/>
        <v>3</v>
      </c>
      <c r="AB258" s="115"/>
      <c r="AC258" s="181"/>
      <c r="AD258" s="181"/>
      <c r="AE258" s="142" t="str">
        <f t="shared" si="369"/>
        <v/>
      </c>
      <c r="AF258" s="142"/>
      <c r="AG258" s="142" t="str">
        <f t="shared" si="370"/>
        <v/>
      </c>
      <c r="AH258" s="142"/>
      <c r="AI258" s="142" t="str">
        <f t="shared" si="371"/>
        <v/>
      </c>
      <c r="AJ258" s="143"/>
      <c r="AK258" s="144"/>
      <c r="AL258" s="142"/>
      <c r="AM258" s="142" t="str">
        <f t="shared" si="372"/>
        <v/>
      </c>
      <c r="AN258" s="142"/>
      <c r="AO258" s="142" t="str">
        <f t="shared" si="373"/>
        <v/>
      </c>
      <c r="AP258" s="142"/>
      <c r="AQ258" s="142" t="str">
        <f t="shared" si="374"/>
        <v/>
      </c>
      <c r="AR258" s="143"/>
      <c r="AS258" s="144"/>
      <c r="AT258" s="142"/>
      <c r="AU258" s="142">
        <f t="shared" si="375"/>
        <v>3</v>
      </c>
      <c r="AV258" s="142"/>
      <c r="AW258" s="142">
        <f t="shared" si="376"/>
        <v>0</v>
      </c>
      <c r="AX258" s="142"/>
      <c r="AY258" s="142">
        <f t="shared" si="377"/>
        <v>3</v>
      </c>
      <c r="AZ258" s="143"/>
      <c r="BA258" s="144"/>
      <c r="BB258" s="142"/>
      <c r="BC258" s="142" t="str">
        <f t="shared" si="385"/>
        <v/>
      </c>
      <c r="BD258" s="142"/>
      <c r="BE258" s="142" t="str">
        <f t="shared" si="386"/>
        <v/>
      </c>
      <c r="BF258" s="142"/>
      <c r="BG258" s="142" t="str">
        <f t="shared" si="387"/>
        <v/>
      </c>
      <c r="BH258" s="143"/>
      <c r="BI258" s="144"/>
      <c r="BJ258" s="140"/>
      <c r="BK258" s="142" t="str">
        <f t="shared" si="388"/>
        <v/>
      </c>
      <c r="BL258" s="142"/>
      <c r="BM258" s="142" t="str">
        <f t="shared" si="389"/>
        <v/>
      </c>
      <c r="BN258" s="142"/>
      <c r="BO258" s="142" t="str">
        <f t="shared" si="390"/>
        <v/>
      </c>
      <c r="BP258" s="143"/>
      <c r="BQ258" s="144"/>
      <c r="BR258" s="140"/>
      <c r="BS258" s="142" t="str">
        <f t="shared" si="359"/>
        <v/>
      </c>
      <c r="BT258" s="142"/>
      <c r="BU258" s="142" t="str">
        <f t="shared" si="360"/>
        <v/>
      </c>
      <c r="BV258" s="142"/>
      <c r="BW258" s="142" t="str">
        <f t="shared" si="361"/>
        <v/>
      </c>
      <c r="BX258" s="143"/>
      <c r="BY258" s="144"/>
      <c r="BZ258" s="145"/>
      <c r="CA258" s="142">
        <f t="shared" si="362"/>
        <v>3</v>
      </c>
      <c r="CB258" s="142"/>
      <c r="CC258" s="142">
        <f t="shared" si="363"/>
        <v>0</v>
      </c>
      <c r="CD258" s="142"/>
      <c r="CE258" s="142">
        <f t="shared" si="364"/>
        <v>3</v>
      </c>
      <c r="CF258" s="143"/>
      <c r="CI258" s="142" t="str">
        <f t="shared" si="365"/>
        <v/>
      </c>
      <c r="CJ258" s="142"/>
      <c r="CK258" s="142" t="str">
        <f t="shared" si="366"/>
        <v/>
      </c>
      <c r="CL258" s="142"/>
      <c r="CM258" s="142" t="str">
        <f t="shared" si="367"/>
        <v/>
      </c>
      <c r="CN258" s="143"/>
      <c r="EF258" s="146" t="s">
        <v>63</v>
      </c>
      <c r="EG258" s="146" t="str">
        <f t="shared" si="368"/>
        <v>Contrôle des WC, du lavabo, du miroir, de la douche et/ou baignoire, du pare-douche ou du rideau textile, bouche d'extraction.  
Constat visuel
R</v>
      </c>
    </row>
    <row r="259" spans="1:137" s="136" customFormat="1" ht="24" customHeight="1" x14ac:dyDescent="0.25">
      <c r="A259" s="136">
        <v>31</v>
      </c>
      <c r="B259" s="109" t="s">
        <v>58</v>
      </c>
      <c r="C259" s="405" t="s">
        <v>488</v>
      </c>
      <c r="D259" s="183" t="s">
        <v>490</v>
      </c>
      <c r="E259" s="109"/>
      <c r="F259" s="109">
        <f>VLOOKUP(H259,Feuil1!A$1:B$5,2,0)</f>
        <v>0.25</v>
      </c>
      <c r="G259" s="109">
        <f t="shared" si="379"/>
        <v>3</v>
      </c>
      <c r="H259" s="274" t="s">
        <v>174</v>
      </c>
      <c r="I259" s="185" t="s">
        <v>485</v>
      </c>
      <c r="J259" s="138">
        <v>58</v>
      </c>
      <c r="K259" s="138">
        <f>IF(J259&lt;&gt;"",MAX(K$1:K258)+1,"")</f>
        <v>216</v>
      </c>
      <c r="L259" s="281" t="s">
        <v>506</v>
      </c>
      <c r="M259" s="290">
        <v>3</v>
      </c>
      <c r="N259" s="283" t="s">
        <v>75</v>
      </c>
      <c r="O259" s="351"/>
      <c r="P259" s="333" t="str">
        <f t="shared" si="378"/>
        <v/>
      </c>
      <c r="Q259" s="281"/>
      <c r="R259" s="344" t="s">
        <v>72</v>
      </c>
      <c r="S259" s="139"/>
      <c r="U259" s="140">
        <f t="shared" si="380"/>
        <v>3</v>
      </c>
      <c r="V259" s="140">
        <f t="shared" si="381"/>
        <v>1</v>
      </c>
      <c r="W259" s="140">
        <f t="shared" si="382"/>
        <v>3</v>
      </c>
      <c r="X259" s="140"/>
      <c r="Y259" s="140">
        <f t="shared" si="383"/>
        <v>0</v>
      </c>
      <c r="Z259" s="140"/>
      <c r="AA259" s="140">
        <f t="shared" si="384"/>
        <v>3</v>
      </c>
      <c r="AB259" s="115"/>
      <c r="AC259" s="181"/>
      <c r="AD259" s="181"/>
      <c r="AE259" s="142" t="str">
        <f t="shared" si="369"/>
        <v/>
      </c>
      <c r="AF259" s="142"/>
      <c r="AG259" s="142" t="str">
        <f t="shared" si="370"/>
        <v/>
      </c>
      <c r="AH259" s="142"/>
      <c r="AI259" s="142" t="str">
        <f t="shared" si="371"/>
        <v/>
      </c>
      <c r="AJ259" s="143"/>
      <c r="AK259" s="144"/>
      <c r="AL259" s="142"/>
      <c r="AM259" s="142" t="str">
        <f t="shared" si="372"/>
        <v/>
      </c>
      <c r="AN259" s="142"/>
      <c r="AO259" s="142" t="str">
        <f t="shared" si="373"/>
        <v/>
      </c>
      <c r="AP259" s="142"/>
      <c r="AQ259" s="142" t="str">
        <f t="shared" si="374"/>
        <v/>
      </c>
      <c r="AR259" s="143"/>
      <c r="AS259" s="144"/>
      <c r="AT259" s="142"/>
      <c r="AU259" s="142">
        <f t="shared" si="375"/>
        <v>3</v>
      </c>
      <c r="AV259" s="142"/>
      <c r="AW259" s="142">
        <f t="shared" si="376"/>
        <v>0</v>
      </c>
      <c r="AX259" s="142"/>
      <c r="AY259" s="142">
        <f t="shared" si="377"/>
        <v>3</v>
      </c>
      <c r="AZ259" s="143"/>
      <c r="BA259" s="144"/>
      <c r="BB259" s="142"/>
      <c r="BC259" s="142" t="str">
        <f t="shared" si="385"/>
        <v/>
      </c>
      <c r="BD259" s="142"/>
      <c r="BE259" s="142" t="str">
        <f t="shared" si="386"/>
        <v/>
      </c>
      <c r="BF259" s="142"/>
      <c r="BG259" s="142" t="str">
        <f t="shared" si="387"/>
        <v/>
      </c>
      <c r="BH259" s="143"/>
      <c r="BI259" s="144"/>
      <c r="BJ259" s="140"/>
      <c r="BK259" s="142" t="str">
        <f t="shared" si="388"/>
        <v/>
      </c>
      <c r="BL259" s="142"/>
      <c r="BM259" s="142" t="str">
        <f t="shared" si="389"/>
        <v/>
      </c>
      <c r="BN259" s="142"/>
      <c r="BO259" s="142" t="str">
        <f t="shared" si="390"/>
        <v/>
      </c>
      <c r="BP259" s="143"/>
      <c r="BQ259" s="144"/>
      <c r="BR259" s="140"/>
      <c r="BS259" s="142">
        <f t="shared" ref="BS259:BS286" si="391">IF(A259=31,W259,"")</f>
        <v>3</v>
      </c>
      <c r="BT259" s="142"/>
      <c r="BU259" s="142">
        <f t="shared" ref="BU259:BU286" si="392">IF(A259=31,Y259,"")</f>
        <v>0</v>
      </c>
      <c r="BV259" s="142"/>
      <c r="BW259" s="142">
        <f t="shared" ref="BW259:BW286" si="393">IF(A259=31,AA259,"")</f>
        <v>3</v>
      </c>
      <c r="BX259" s="143"/>
      <c r="BY259" s="144"/>
      <c r="BZ259" s="145"/>
      <c r="CA259" s="142" t="str">
        <f t="shared" ref="CA259:CA286" si="394">IF(A259=32,W259,"")</f>
        <v/>
      </c>
      <c r="CB259" s="142"/>
      <c r="CC259" s="142" t="str">
        <f t="shared" ref="CC259:CC286" si="395">IF(A259=32,Y259,"")</f>
        <v/>
      </c>
      <c r="CD259" s="142"/>
      <c r="CE259" s="142" t="str">
        <f t="shared" ref="CE259:CE286" si="396">IF(A259=32,AA259,"")</f>
        <v/>
      </c>
      <c r="CF259" s="143"/>
      <c r="CI259" s="142" t="str">
        <f t="shared" ref="CI259:CI286" si="397">IF(A259=33,W259,"")</f>
        <v/>
      </c>
      <c r="CJ259" s="142"/>
      <c r="CK259" s="142" t="str">
        <f t="shared" ref="CK259:CK286" si="398">IF(A259=33,Y259,"")</f>
        <v/>
      </c>
      <c r="CL259" s="142"/>
      <c r="CM259" s="142" t="str">
        <f t="shared" ref="CM259:CM286" si="399">IF(A259=33,AA259,"")</f>
        <v/>
      </c>
      <c r="CN259" s="143"/>
      <c r="EF259" s="146" t="s">
        <v>63</v>
      </c>
      <c r="EG259" s="146" t="str">
        <f t="shared" si="368"/>
        <v xml:space="preserve">
Constat visuel
NR</v>
      </c>
    </row>
    <row r="260" spans="1:137" s="136" customFormat="1" ht="21" customHeight="1" x14ac:dyDescent="0.25">
      <c r="A260" s="136">
        <v>32</v>
      </c>
      <c r="B260" s="109" t="s">
        <v>68</v>
      </c>
      <c r="C260" s="405" t="s">
        <v>488</v>
      </c>
      <c r="D260" s="183" t="s">
        <v>490</v>
      </c>
      <c r="E260" s="109"/>
      <c r="F260" s="109">
        <f>VLOOKUP(H260,Feuil1!A$1:B$5,2,0)</f>
        <v>0.25</v>
      </c>
      <c r="G260" s="109">
        <f t="shared" si="379"/>
        <v>3</v>
      </c>
      <c r="H260" s="274" t="s">
        <v>174</v>
      </c>
      <c r="I260" s="185" t="s">
        <v>485</v>
      </c>
      <c r="J260" s="138">
        <v>58</v>
      </c>
      <c r="K260" s="138">
        <f>IF(J260&lt;&gt;"",MAX(K$1:K259)+1,"")</f>
        <v>217</v>
      </c>
      <c r="L260" s="334" t="s">
        <v>898</v>
      </c>
      <c r="M260" s="335">
        <v>3</v>
      </c>
      <c r="N260" s="336" t="s">
        <v>75</v>
      </c>
      <c r="O260" s="352"/>
      <c r="P260" s="337" t="str">
        <f t="shared" si="378"/>
        <v/>
      </c>
      <c r="Q260" s="334"/>
      <c r="R260" s="345" t="s">
        <v>72</v>
      </c>
      <c r="S260" s="139"/>
      <c r="U260" s="140">
        <f t="shared" si="380"/>
        <v>3</v>
      </c>
      <c r="V260" s="140">
        <f t="shared" si="381"/>
        <v>1</v>
      </c>
      <c r="W260" s="140">
        <f t="shared" si="382"/>
        <v>3</v>
      </c>
      <c r="X260" s="140"/>
      <c r="Y260" s="140">
        <f t="shared" si="383"/>
        <v>0</v>
      </c>
      <c r="Z260" s="140"/>
      <c r="AA260" s="140">
        <f t="shared" si="384"/>
        <v>3</v>
      </c>
      <c r="AB260" s="115"/>
      <c r="AC260" s="181"/>
      <c r="AD260" s="181"/>
      <c r="AE260" s="142" t="str">
        <f t="shared" si="369"/>
        <v/>
      </c>
      <c r="AF260" s="142"/>
      <c r="AG260" s="142" t="str">
        <f t="shared" si="370"/>
        <v/>
      </c>
      <c r="AH260" s="142"/>
      <c r="AI260" s="142" t="str">
        <f t="shared" si="371"/>
        <v/>
      </c>
      <c r="AJ260" s="143"/>
      <c r="AK260" s="144"/>
      <c r="AL260" s="142"/>
      <c r="AM260" s="142" t="str">
        <f t="shared" si="372"/>
        <v/>
      </c>
      <c r="AN260" s="142"/>
      <c r="AO260" s="142" t="str">
        <f t="shared" si="373"/>
        <v/>
      </c>
      <c r="AP260" s="142"/>
      <c r="AQ260" s="142" t="str">
        <f t="shared" si="374"/>
        <v/>
      </c>
      <c r="AR260" s="143"/>
      <c r="AS260" s="144"/>
      <c r="AT260" s="142"/>
      <c r="AU260" s="142">
        <f t="shared" si="375"/>
        <v>3</v>
      </c>
      <c r="AV260" s="142"/>
      <c r="AW260" s="142">
        <f t="shared" si="376"/>
        <v>0</v>
      </c>
      <c r="AX260" s="142"/>
      <c r="AY260" s="142">
        <f t="shared" si="377"/>
        <v>3</v>
      </c>
      <c r="AZ260" s="143"/>
      <c r="BA260" s="144"/>
      <c r="BB260" s="142"/>
      <c r="BC260" s="142" t="str">
        <f t="shared" si="385"/>
        <v/>
      </c>
      <c r="BD260" s="142"/>
      <c r="BE260" s="142" t="str">
        <f t="shared" si="386"/>
        <v/>
      </c>
      <c r="BF260" s="142"/>
      <c r="BG260" s="142" t="str">
        <f t="shared" si="387"/>
        <v/>
      </c>
      <c r="BH260" s="143"/>
      <c r="BI260" s="144"/>
      <c r="BJ260" s="140"/>
      <c r="BK260" s="142" t="str">
        <f t="shared" si="388"/>
        <v/>
      </c>
      <c r="BL260" s="142"/>
      <c r="BM260" s="142" t="str">
        <f t="shared" si="389"/>
        <v/>
      </c>
      <c r="BN260" s="142"/>
      <c r="BO260" s="142" t="str">
        <f t="shared" si="390"/>
        <v/>
      </c>
      <c r="BP260" s="143"/>
      <c r="BQ260" s="144"/>
      <c r="BR260" s="140"/>
      <c r="BS260" s="142" t="str">
        <f t="shared" si="391"/>
        <v/>
      </c>
      <c r="BT260" s="142"/>
      <c r="BU260" s="142" t="str">
        <f t="shared" si="392"/>
        <v/>
      </c>
      <c r="BV260" s="142"/>
      <c r="BW260" s="142" t="str">
        <f t="shared" si="393"/>
        <v/>
      </c>
      <c r="BX260" s="143"/>
      <c r="BY260" s="144"/>
      <c r="BZ260" s="145"/>
      <c r="CA260" s="142">
        <f t="shared" si="394"/>
        <v>3</v>
      </c>
      <c r="CB260" s="142"/>
      <c r="CC260" s="142">
        <f t="shared" si="395"/>
        <v>0</v>
      </c>
      <c r="CD260" s="142"/>
      <c r="CE260" s="142">
        <f t="shared" si="396"/>
        <v>3</v>
      </c>
      <c r="CF260" s="143"/>
      <c r="CI260" s="142" t="str">
        <f t="shared" si="397"/>
        <v/>
      </c>
      <c r="CJ260" s="142"/>
      <c r="CK260" s="142" t="str">
        <f t="shared" si="398"/>
        <v/>
      </c>
      <c r="CL260" s="142"/>
      <c r="CM260" s="142" t="str">
        <f t="shared" si="399"/>
        <v/>
      </c>
      <c r="CN260" s="143"/>
      <c r="EF260" s="146" t="s">
        <v>63</v>
      </c>
      <c r="EG260" s="146" t="str">
        <f t="shared" si="368"/>
        <v xml:space="preserve">
Constat visuel
R</v>
      </c>
    </row>
    <row r="261" spans="1:137" s="157" customFormat="1" ht="30" customHeight="1" x14ac:dyDescent="0.25">
      <c r="B261" s="107"/>
      <c r="C261" s="405" t="s">
        <v>488</v>
      </c>
      <c r="D261" s="183"/>
      <c r="E261" s="107"/>
      <c r="F261" s="109" t="e">
        <f>VLOOKUP(H261,Feuil1!A$1:B$5,2,0)</f>
        <v>#N/A</v>
      </c>
      <c r="G261" s="107"/>
      <c r="H261" s="276"/>
      <c r="I261" s="182"/>
      <c r="J261" s="149"/>
      <c r="K261" s="131" t="str">
        <f>IF(J261&lt;&gt;"",MAX(K$1:K260)+1,"")</f>
        <v/>
      </c>
      <c r="L261" s="183" t="s">
        <v>489</v>
      </c>
      <c r="M261" s="132"/>
      <c r="N261" s="267"/>
      <c r="O261" s="440"/>
      <c r="P261" s="325" t="str">
        <f t="shared" si="378"/>
        <v/>
      </c>
      <c r="Q261" s="183" t="s">
        <v>366</v>
      </c>
      <c r="R261" s="184"/>
      <c r="S261" s="184"/>
      <c r="U261" s="174"/>
      <c r="V261" s="174"/>
      <c r="W261" s="174"/>
      <c r="X261" s="175"/>
      <c r="Y261" s="174"/>
      <c r="Z261" s="174"/>
      <c r="AA261" s="174"/>
      <c r="AB261" s="174"/>
      <c r="AC261" s="176"/>
      <c r="AD261" s="166"/>
      <c r="AE261" s="142" t="str">
        <f t="shared" si="369"/>
        <v/>
      </c>
      <c r="AF261" s="142"/>
      <c r="AG261" s="142" t="str">
        <f t="shared" si="370"/>
        <v/>
      </c>
      <c r="AH261" s="142"/>
      <c r="AI261" s="142" t="str">
        <f t="shared" si="371"/>
        <v/>
      </c>
      <c r="AJ261" s="143"/>
      <c r="AK261" s="155"/>
      <c r="AL261" s="153"/>
      <c r="AM261" s="142" t="str">
        <f t="shared" si="372"/>
        <v/>
      </c>
      <c r="AN261" s="142"/>
      <c r="AO261" s="142" t="str">
        <f t="shared" si="373"/>
        <v/>
      </c>
      <c r="AP261" s="142"/>
      <c r="AQ261" s="142" t="str">
        <f t="shared" si="374"/>
        <v/>
      </c>
      <c r="AR261" s="143"/>
      <c r="AS261" s="155"/>
      <c r="AT261" s="153"/>
      <c r="AU261" s="142" t="str">
        <f t="shared" si="375"/>
        <v/>
      </c>
      <c r="AV261" s="142"/>
      <c r="AW261" s="142" t="str">
        <f t="shared" si="376"/>
        <v/>
      </c>
      <c r="AX261" s="142"/>
      <c r="AY261" s="142" t="str">
        <f t="shared" si="377"/>
        <v/>
      </c>
      <c r="AZ261" s="143"/>
      <c r="BA261" s="155"/>
      <c r="BB261" s="153"/>
      <c r="BC261" s="153"/>
      <c r="BD261" s="153"/>
      <c r="BE261" s="153"/>
      <c r="BF261" s="153"/>
      <c r="BG261" s="153"/>
      <c r="BH261" s="154"/>
      <c r="BI261" s="155"/>
      <c r="BJ261" s="150"/>
      <c r="BK261" s="153"/>
      <c r="BL261" s="153"/>
      <c r="BM261" s="153"/>
      <c r="BN261" s="153"/>
      <c r="BO261" s="153"/>
      <c r="BP261" s="154"/>
      <c r="BQ261" s="155"/>
      <c r="BR261" s="150"/>
      <c r="BS261" s="153" t="str">
        <f t="shared" si="391"/>
        <v/>
      </c>
      <c r="BT261" s="153"/>
      <c r="BU261" s="153" t="str">
        <f t="shared" si="392"/>
        <v/>
      </c>
      <c r="BV261" s="153"/>
      <c r="BW261" s="153" t="str">
        <f t="shared" si="393"/>
        <v/>
      </c>
      <c r="BX261" s="154"/>
      <c r="BY261" s="155"/>
      <c r="BZ261" s="156"/>
      <c r="CA261" s="153" t="str">
        <f t="shared" si="394"/>
        <v/>
      </c>
      <c r="CB261" s="153"/>
      <c r="CC261" s="153" t="str">
        <f t="shared" si="395"/>
        <v/>
      </c>
      <c r="CD261" s="153"/>
      <c r="CE261" s="153" t="str">
        <f t="shared" si="396"/>
        <v/>
      </c>
      <c r="CF261" s="154"/>
      <c r="CI261" s="153" t="str">
        <f t="shared" si="397"/>
        <v/>
      </c>
      <c r="CJ261" s="153"/>
      <c r="CK261" s="153" t="str">
        <f t="shared" si="398"/>
        <v/>
      </c>
      <c r="CL261" s="153"/>
      <c r="CM261" s="153" t="str">
        <f t="shared" si="399"/>
        <v/>
      </c>
      <c r="CN261" s="154"/>
      <c r="EF261" s="146" t="s">
        <v>63</v>
      </c>
      <c r="EG261" s="146" t="str">
        <f t="shared" si="368"/>
        <v xml:space="preserve">Indiquer le n° de la chambre concernée pour chaque commentaire.
</v>
      </c>
    </row>
    <row r="262" spans="1:137" s="136" customFormat="1" ht="48" customHeight="1" x14ac:dyDescent="0.25">
      <c r="B262" s="109" t="s">
        <v>58</v>
      </c>
      <c r="C262" s="405" t="s">
        <v>488</v>
      </c>
      <c r="D262" s="183" t="s">
        <v>507</v>
      </c>
      <c r="E262" s="109"/>
      <c r="F262" s="109">
        <f>VLOOKUP(H262,Feuil1!A$1:B$5,2,0)</f>
        <v>0.2</v>
      </c>
      <c r="G262" s="109">
        <f t="shared" ref="G262:G273" si="400">IF(H262="Information et Communication",1,IF(H262="Savoir-faire Savoir-être",2,IF(H262="Confort et hygiène",3,IF(H262="Qualité de la prestation",5,IF(H262="Développement Durable",4)))))</f>
        <v>5</v>
      </c>
      <c r="H262" s="274" t="s">
        <v>168</v>
      </c>
      <c r="I262" s="180" t="s">
        <v>367</v>
      </c>
      <c r="J262" s="138">
        <v>46</v>
      </c>
      <c r="K262" s="138">
        <f>IF(J262&lt;&gt;"",MAX(K$1:K261)+1,"")</f>
        <v>218</v>
      </c>
      <c r="L262" s="329" t="s">
        <v>491</v>
      </c>
      <c r="M262" s="330">
        <v>3</v>
      </c>
      <c r="N262" s="331" t="s">
        <v>75</v>
      </c>
      <c r="O262" s="439"/>
      <c r="P262" s="332" t="str">
        <f t="shared" si="378"/>
        <v/>
      </c>
      <c r="Q262" s="329" t="s">
        <v>492</v>
      </c>
      <c r="R262" s="329" t="s">
        <v>72</v>
      </c>
      <c r="S262" s="139"/>
      <c r="U262" s="140">
        <f t="shared" ref="U262:U273" si="401">M262</f>
        <v>3</v>
      </c>
      <c r="V262" s="140">
        <f t="shared" ref="V262:V273" si="402">IF(N262="Très Satisfaisant",1,IF(N262="Satisfaisant",0.75,IF(N262="Insatisfaisant",0.25,IF(N262="Très Insatisfaisant",0,IF(N262="Non Mesuré","",0)))))</f>
        <v>1</v>
      </c>
      <c r="W262" s="140">
        <f t="shared" ref="W262:W273" si="403">IF(N262&lt;&gt;"Non Mesuré",U262*V262,"")</f>
        <v>3</v>
      </c>
      <c r="X262" s="140"/>
      <c r="Y262" s="140">
        <f t="shared" ref="Y262:Y273" si="404">IF(N262="Non Mesuré",U262,0)</f>
        <v>0</v>
      </c>
      <c r="Z262" s="140"/>
      <c r="AA262" s="140">
        <f t="shared" ref="AA262:AA273" si="405">U262-Y262</f>
        <v>3</v>
      </c>
      <c r="AB262" s="115"/>
      <c r="AC262" s="181"/>
      <c r="AD262" s="181"/>
      <c r="AE262" s="142" t="str">
        <f t="shared" si="369"/>
        <v/>
      </c>
      <c r="AF262" s="142"/>
      <c r="AG262" s="142" t="str">
        <f t="shared" si="370"/>
        <v/>
      </c>
      <c r="AH262" s="142"/>
      <c r="AI262" s="142" t="str">
        <f t="shared" si="371"/>
        <v/>
      </c>
      <c r="AJ262" s="143"/>
      <c r="AK262" s="144"/>
      <c r="AL262" s="142"/>
      <c r="AM262" s="142" t="str">
        <f t="shared" si="372"/>
        <v/>
      </c>
      <c r="AN262" s="142"/>
      <c r="AO262" s="142" t="str">
        <f t="shared" si="373"/>
        <v/>
      </c>
      <c r="AP262" s="142"/>
      <c r="AQ262" s="142" t="str">
        <f t="shared" si="374"/>
        <v/>
      </c>
      <c r="AR262" s="143"/>
      <c r="AS262" s="144"/>
      <c r="AT262" s="142"/>
      <c r="AU262" s="142" t="str">
        <f t="shared" si="375"/>
        <v/>
      </c>
      <c r="AV262" s="142"/>
      <c r="AW262" s="142" t="str">
        <f t="shared" si="376"/>
        <v/>
      </c>
      <c r="AX262" s="142"/>
      <c r="AY262" s="142" t="str">
        <f t="shared" si="377"/>
        <v/>
      </c>
      <c r="AZ262" s="143"/>
      <c r="BA262" s="144"/>
      <c r="BB262" s="142"/>
      <c r="BC262" s="142" t="str">
        <f t="shared" ref="BC262:BC273" si="406">IF(G262=4,W262,"")</f>
        <v/>
      </c>
      <c r="BD262" s="142"/>
      <c r="BE262" s="142" t="str">
        <f t="shared" ref="BE262:BE273" si="407">IF(G262=4,Y262,"")</f>
        <v/>
      </c>
      <c r="BF262" s="142"/>
      <c r="BG262" s="142" t="str">
        <f t="shared" ref="BG262:BG273" si="408">IF(G262=4,AA262,"")</f>
        <v/>
      </c>
      <c r="BH262" s="143"/>
      <c r="BI262" s="144"/>
      <c r="BJ262" s="140"/>
      <c r="BK262" s="142">
        <f t="shared" ref="BK262:BK273" si="409">IF(G262=5,W262,"")</f>
        <v>3</v>
      </c>
      <c r="BL262" s="142"/>
      <c r="BM262" s="142">
        <f t="shared" ref="BM262:BM273" si="410">IF(G262=5,Y262,"")</f>
        <v>0</v>
      </c>
      <c r="BN262" s="142"/>
      <c r="BO262" s="142">
        <f t="shared" ref="BO262:BO273" si="411">IF(G262=5,AA262,"")</f>
        <v>3</v>
      </c>
      <c r="BP262" s="143"/>
      <c r="BQ262" s="144"/>
      <c r="BR262" s="140"/>
      <c r="BS262" s="142" t="str">
        <f t="shared" si="391"/>
        <v/>
      </c>
      <c r="BT262" s="142"/>
      <c r="BU262" s="142" t="str">
        <f t="shared" si="392"/>
        <v/>
      </c>
      <c r="BV262" s="142"/>
      <c r="BW262" s="142" t="str">
        <f t="shared" si="393"/>
        <v/>
      </c>
      <c r="BX262" s="143"/>
      <c r="BY262" s="144"/>
      <c r="BZ262" s="145"/>
      <c r="CA262" s="142" t="str">
        <f t="shared" si="394"/>
        <v/>
      </c>
      <c r="CB262" s="142"/>
      <c r="CC262" s="142" t="str">
        <f t="shared" si="395"/>
        <v/>
      </c>
      <c r="CD262" s="142"/>
      <c r="CE262" s="142" t="str">
        <f t="shared" si="396"/>
        <v/>
      </c>
      <c r="CF262" s="143"/>
      <c r="CI262" s="142" t="str">
        <f t="shared" si="397"/>
        <v/>
      </c>
      <c r="CJ262" s="142"/>
      <c r="CK262" s="142" t="str">
        <f t="shared" si="398"/>
        <v/>
      </c>
      <c r="CL262" s="142"/>
      <c r="CM262" s="142" t="str">
        <f t="shared" si="399"/>
        <v/>
      </c>
      <c r="CN262" s="143"/>
      <c r="EF262" s="146" t="s">
        <v>63</v>
      </c>
      <c r="EG262" s="146" t="str">
        <f t="shared" si="368"/>
        <v>Impression générale sur l'ensemble de la chambre. Absence d'élément dépareillé ou disgracieux (fils électriques apparents sur les murs, raccord de peinture ou électrique apparent, équipement obsolète, etc.). Contrôle de l'harmonie des textiles.
Constat visuel
NR</v>
      </c>
    </row>
    <row r="263" spans="1:137" s="136" customFormat="1" ht="18.75" customHeight="1" x14ac:dyDescent="0.25">
      <c r="B263" s="109" t="s">
        <v>58</v>
      </c>
      <c r="C263" s="405" t="s">
        <v>488</v>
      </c>
      <c r="D263" s="183" t="s">
        <v>507</v>
      </c>
      <c r="E263" s="109"/>
      <c r="F263" s="109">
        <f>VLOOKUP(H263,Feuil1!A$1:B$5,2,0)</f>
        <v>0.2</v>
      </c>
      <c r="G263" s="109">
        <f t="shared" si="400"/>
        <v>5</v>
      </c>
      <c r="H263" s="274" t="s">
        <v>168</v>
      </c>
      <c r="I263" s="180" t="s">
        <v>367</v>
      </c>
      <c r="J263" s="138">
        <v>46</v>
      </c>
      <c r="K263" s="138">
        <f>IF(J263&lt;&gt;"",MAX(K$1:K262)+1,"")</f>
        <v>219</v>
      </c>
      <c r="L263" s="281" t="s">
        <v>493</v>
      </c>
      <c r="M263" s="290">
        <v>3</v>
      </c>
      <c r="N263" s="283" t="s">
        <v>75</v>
      </c>
      <c r="O263" s="351"/>
      <c r="P263" s="333" t="str">
        <f t="shared" si="378"/>
        <v/>
      </c>
      <c r="Q263" s="281" t="s">
        <v>371</v>
      </c>
      <c r="R263" s="281" t="s">
        <v>72</v>
      </c>
      <c r="S263" s="139"/>
      <c r="U263" s="140">
        <f t="shared" si="401"/>
        <v>3</v>
      </c>
      <c r="V263" s="140">
        <f t="shared" si="402"/>
        <v>1</v>
      </c>
      <c r="W263" s="140">
        <f t="shared" si="403"/>
        <v>3</v>
      </c>
      <c r="X263" s="140"/>
      <c r="Y263" s="140">
        <f t="shared" si="404"/>
        <v>0</v>
      </c>
      <c r="Z263" s="140"/>
      <c r="AA263" s="140">
        <f t="shared" si="405"/>
        <v>3</v>
      </c>
      <c r="AB263" s="115"/>
      <c r="AC263" s="181"/>
      <c r="AD263" s="181"/>
      <c r="AE263" s="142" t="str">
        <f t="shared" si="369"/>
        <v/>
      </c>
      <c r="AF263" s="142"/>
      <c r="AG263" s="142" t="str">
        <f t="shared" si="370"/>
        <v/>
      </c>
      <c r="AH263" s="142"/>
      <c r="AI263" s="142" t="str">
        <f t="shared" si="371"/>
        <v/>
      </c>
      <c r="AJ263" s="143"/>
      <c r="AK263" s="144"/>
      <c r="AL263" s="142"/>
      <c r="AM263" s="142" t="str">
        <f t="shared" si="372"/>
        <v/>
      </c>
      <c r="AN263" s="142"/>
      <c r="AO263" s="142" t="str">
        <f t="shared" si="373"/>
        <v/>
      </c>
      <c r="AP263" s="142"/>
      <c r="AQ263" s="142" t="str">
        <f t="shared" si="374"/>
        <v/>
      </c>
      <c r="AR263" s="143"/>
      <c r="AS263" s="144"/>
      <c r="AT263" s="142"/>
      <c r="AU263" s="142" t="str">
        <f t="shared" si="375"/>
        <v/>
      </c>
      <c r="AV263" s="142"/>
      <c r="AW263" s="142" t="str">
        <f t="shared" si="376"/>
        <v/>
      </c>
      <c r="AX263" s="142"/>
      <c r="AY263" s="142" t="str">
        <f t="shared" si="377"/>
        <v/>
      </c>
      <c r="AZ263" s="143"/>
      <c r="BA263" s="144"/>
      <c r="BB263" s="142"/>
      <c r="BC263" s="142" t="str">
        <f t="shared" si="406"/>
        <v/>
      </c>
      <c r="BD263" s="142"/>
      <c r="BE263" s="142" t="str">
        <f t="shared" si="407"/>
        <v/>
      </c>
      <c r="BF263" s="142"/>
      <c r="BG263" s="142" t="str">
        <f t="shared" si="408"/>
        <v/>
      </c>
      <c r="BH263" s="143"/>
      <c r="BI263" s="144"/>
      <c r="BJ263" s="140"/>
      <c r="BK263" s="142">
        <f t="shared" si="409"/>
        <v>3</v>
      </c>
      <c r="BL263" s="142"/>
      <c r="BM263" s="142">
        <f t="shared" si="410"/>
        <v>0</v>
      </c>
      <c r="BN263" s="142"/>
      <c r="BO263" s="142">
        <f t="shared" si="411"/>
        <v>3</v>
      </c>
      <c r="BP263" s="143"/>
      <c r="BQ263" s="144"/>
      <c r="BR263" s="140"/>
      <c r="BS263" s="142" t="str">
        <f t="shared" si="391"/>
        <v/>
      </c>
      <c r="BT263" s="142"/>
      <c r="BU263" s="142" t="str">
        <f t="shared" si="392"/>
        <v/>
      </c>
      <c r="BV263" s="142"/>
      <c r="BW263" s="142" t="str">
        <f t="shared" si="393"/>
        <v/>
      </c>
      <c r="BX263" s="143"/>
      <c r="BY263" s="144"/>
      <c r="BZ263" s="145"/>
      <c r="CA263" s="142" t="str">
        <f t="shared" si="394"/>
        <v/>
      </c>
      <c r="CB263" s="142"/>
      <c r="CC263" s="142" t="str">
        <f t="shared" si="395"/>
        <v/>
      </c>
      <c r="CD263" s="142"/>
      <c r="CE263" s="142" t="str">
        <f t="shared" si="396"/>
        <v/>
      </c>
      <c r="CF263" s="143"/>
      <c r="CI263" s="142" t="str">
        <f t="shared" si="397"/>
        <v/>
      </c>
      <c r="CJ263" s="142"/>
      <c r="CK263" s="142" t="str">
        <f t="shared" si="398"/>
        <v/>
      </c>
      <c r="CL263" s="142"/>
      <c r="CM263" s="142" t="str">
        <f t="shared" si="399"/>
        <v/>
      </c>
      <c r="CN263" s="143"/>
      <c r="EF263" s="146" t="s">
        <v>63</v>
      </c>
      <c r="EG263" s="146" t="str">
        <f t="shared" si="368"/>
        <v>Absence de décoration surannée.
Constat visuel
NR</v>
      </c>
    </row>
    <row r="264" spans="1:137" s="136" customFormat="1" ht="18.75" customHeight="1" x14ac:dyDescent="0.25">
      <c r="A264" s="136">
        <v>31</v>
      </c>
      <c r="B264" s="109" t="s">
        <v>58</v>
      </c>
      <c r="C264" s="405" t="s">
        <v>488</v>
      </c>
      <c r="D264" s="183" t="s">
        <v>507</v>
      </c>
      <c r="E264" s="109"/>
      <c r="F264" s="109">
        <f>VLOOKUP(H264,Feuil1!A$1:B$5,2,0)</f>
        <v>0.25</v>
      </c>
      <c r="G264" s="109">
        <f t="shared" si="400"/>
        <v>3</v>
      </c>
      <c r="H264" s="274" t="s">
        <v>174</v>
      </c>
      <c r="I264" s="185" t="s">
        <v>386</v>
      </c>
      <c r="J264" s="138">
        <v>51</v>
      </c>
      <c r="K264" s="138">
        <f>IF(J264&lt;&gt;"",MAX(K$1:K263)+1,"")</f>
        <v>220</v>
      </c>
      <c r="L264" s="281" t="s">
        <v>494</v>
      </c>
      <c r="M264" s="290">
        <v>3</v>
      </c>
      <c r="N264" s="283" t="s">
        <v>75</v>
      </c>
      <c r="O264" s="351"/>
      <c r="P264" s="333" t="str">
        <f t="shared" si="378"/>
        <v/>
      </c>
      <c r="Q264" s="281" t="s">
        <v>495</v>
      </c>
      <c r="R264" s="344" t="s">
        <v>72</v>
      </c>
      <c r="S264" s="139"/>
      <c r="U264" s="140">
        <f t="shared" si="401"/>
        <v>3</v>
      </c>
      <c r="V264" s="140">
        <f t="shared" si="402"/>
        <v>1</v>
      </c>
      <c r="W264" s="140">
        <f t="shared" si="403"/>
        <v>3</v>
      </c>
      <c r="X264" s="140"/>
      <c r="Y264" s="140">
        <f t="shared" si="404"/>
        <v>0</v>
      </c>
      <c r="Z264" s="140"/>
      <c r="AA264" s="140">
        <f t="shared" si="405"/>
        <v>3</v>
      </c>
      <c r="AB264" s="140"/>
      <c r="AC264" s="141"/>
      <c r="AD264" s="141"/>
      <c r="AE264" s="142" t="str">
        <f t="shared" si="369"/>
        <v/>
      </c>
      <c r="AF264" s="142"/>
      <c r="AG264" s="142" t="str">
        <f t="shared" si="370"/>
        <v/>
      </c>
      <c r="AH264" s="142"/>
      <c r="AI264" s="142" t="str">
        <f t="shared" si="371"/>
        <v/>
      </c>
      <c r="AJ264" s="143"/>
      <c r="AK264" s="144"/>
      <c r="AL264" s="142"/>
      <c r="AM264" s="142" t="str">
        <f t="shared" si="372"/>
        <v/>
      </c>
      <c r="AN264" s="142"/>
      <c r="AO264" s="142" t="str">
        <f t="shared" si="373"/>
        <v/>
      </c>
      <c r="AP264" s="142"/>
      <c r="AQ264" s="142" t="str">
        <f t="shared" si="374"/>
        <v/>
      </c>
      <c r="AR264" s="143"/>
      <c r="AS264" s="144"/>
      <c r="AT264" s="142"/>
      <c r="AU264" s="142">
        <f t="shared" si="375"/>
        <v>3</v>
      </c>
      <c r="AV264" s="142"/>
      <c r="AW264" s="142">
        <f t="shared" si="376"/>
        <v>0</v>
      </c>
      <c r="AX264" s="142"/>
      <c r="AY264" s="142">
        <f t="shared" si="377"/>
        <v>3</v>
      </c>
      <c r="AZ264" s="143"/>
      <c r="BA264" s="144"/>
      <c r="BB264" s="142"/>
      <c r="BC264" s="142" t="str">
        <f t="shared" si="406"/>
        <v/>
      </c>
      <c r="BD264" s="142"/>
      <c r="BE264" s="142" t="str">
        <f t="shared" si="407"/>
        <v/>
      </c>
      <c r="BF264" s="142"/>
      <c r="BG264" s="142" t="str">
        <f t="shared" si="408"/>
        <v/>
      </c>
      <c r="BH264" s="143"/>
      <c r="BI264" s="144"/>
      <c r="BJ264" s="140"/>
      <c r="BK264" s="142" t="str">
        <f t="shared" si="409"/>
        <v/>
      </c>
      <c r="BL264" s="142"/>
      <c r="BM264" s="142" t="str">
        <f t="shared" si="410"/>
        <v/>
      </c>
      <c r="BN264" s="142"/>
      <c r="BO264" s="142" t="str">
        <f t="shared" si="411"/>
        <v/>
      </c>
      <c r="BP264" s="143"/>
      <c r="BQ264" s="144"/>
      <c r="BR264" s="140"/>
      <c r="BS264" s="142">
        <f t="shared" si="391"/>
        <v>3</v>
      </c>
      <c r="BT264" s="142"/>
      <c r="BU264" s="142">
        <f t="shared" si="392"/>
        <v>0</v>
      </c>
      <c r="BV264" s="142"/>
      <c r="BW264" s="142">
        <f t="shared" si="393"/>
        <v>3</v>
      </c>
      <c r="BX264" s="143"/>
      <c r="BY264" s="144"/>
      <c r="BZ264" s="145"/>
      <c r="CA264" s="142" t="str">
        <f t="shared" si="394"/>
        <v/>
      </c>
      <c r="CB264" s="142"/>
      <c r="CC264" s="142" t="str">
        <f t="shared" si="395"/>
        <v/>
      </c>
      <c r="CD264" s="142"/>
      <c r="CE264" s="142" t="str">
        <f t="shared" si="396"/>
        <v/>
      </c>
      <c r="CF264" s="143"/>
      <c r="CI264" s="142" t="str">
        <f t="shared" si="397"/>
        <v/>
      </c>
      <c r="CJ264" s="142"/>
      <c r="CK264" s="142" t="str">
        <f t="shared" si="398"/>
        <v/>
      </c>
      <c r="CL264" s="142"/>
      <c r="CM264" s="142" t="str">
        <f t="shared" si="399"/>
        <v/>
      </c>
      <c r="CN264" s="143"/>
      <c r="EF264" s="146" t="s">
        <v>63</v>
      </c>
      <c r="EG264" s="146" t="str">
        <f t="shared" si="368"/>
        <v>Contrôle des sols, des murs et des plafonds.
Constat visuel
NR</v>
      </c>
    </row>
    <row r="265" spans="1:137" s="136" customFormat="1" ht="18.75" customHeight="1" x14ac:dyDescent="0.25">
      <c r="A265" s="136">
        <v>32</v>
      </c>
      <c r="B265" s="109" t="s">
        <v>68</v>
      </c>
      <c r="C265" s="405" t="s">
        <v>488</v>
      </c>
      <c r="D265" s="183" t="s">
        <v>507</v>
      </c>
      <c r="E265" s="109"/>
      <c r="F265" s="109">
        <f>VLOOKUP(H265,Feuil1!A$1:B$5,2,0)</f>
        <v>0.25</v>
      </c>
      <c r="G265" s="109">
        <f t="shared" si="400"/>
        <v>3</v>
      </c>
      <c r="H265" s="274" t="s">
        <v>174</v>
      </c>
      <c r="I265" s="185" t="s">
        <v>386</v>
      </c>
      <c r="J265" s="138">
        <v>51</v>
      </c>
      <c r="K265" s="138">
        <f>IF(J265&lt;&gt;"",MAX(K$1:K264)+1,"")</f>
        <v>221</v>
      </c>
      <c r="L265" s="281" t="s">
        <v>496</v>
      </c>
      <c r="M265" s="290">
        <v>3</v>
      </c>
      <c r="N265" s="283" t="s">
        <v>75</v>
      </c>
      <c r="O265" s="351"/>
      <c r="P265" s="333" t="str">
        <f t="shared" si="378"/>
        <v/>
      </c>
      <c r="Q265" s="281" t="s">
        <v>495</v>
      </c>
      <c r="R265" s="344" t="s">
        <v>72</v>
      </c>
      <c r="S265" s="139"/>
      <c r="U265" s="140">
        <f t="shared" si="401"/>
        <v>3</v>
      </c>
      <c r="V265" s="140">
        <f t="shared" si="402"/>
        <v>1</v>
      </c>
      <c r="W265" s="140">
        <f t="shared" si="403"/>
        <v>3</v>
      </c>
      <c r="X265" s="140"/>
      <c r="Y265" s="140">
        <f t="shared" si="404"/>
        <v>0</v>
      </c>
      <c r="Z265" s="140"/>
      <c r="AA265" s="140">
        <f t="shared" si="405"/>
        <v>3</v>
      </c>
      <c r="AB265" s="140"/>
      <c r="AC265" s="141"/>
      <c r="AD265" s="141"/>
      <c r="AE265" s="142" t="str">
        <f t="shared" si="369"/>
        <v/>
      </c>
      <c r="AF265" s="142"/>
      <c r="AG265" s="142" t="str">
        <f t="shared" si="370"/>
        <v/>
      </c>
      <c r="AH265" s="142"/>
      <c r="AI265" s="142" t="str">
        <f t="shared" si="371"/>
        <v/>
      </c>
      <c r="AJ265" s="143"/>
      <c r="AK265" s="144"/>
      <c r="AL265" s="142"/>
      <c r="AM265" s="142" t="str">
        <f t="shared" si="372"/>
        <v/>
      </c>
      <c r="AN265" s="142"/>
      <c r="AO265" s="142" t="str">
        <f t="shared" si="373"/>
        <v/>
      </c>
      <c r="AP265" s="142"/>
      <c r="AQ265" s="142" t="str">
        <f t="shared" si="374"/>
        <v/>
      </c>
      <c r="AR265" s="143"/>
      <c r="AS265" s="144"/>
      <c r="AT265" s="142"/>
      <c r="AU265" s="142">
        <f t="shared" si="375"/>
        <v>3</v>
      </c>
      <c r="AV265" s="142"/>
      <c r="AW265" s="142">
        <f t="shared" si="376"/>
        <v>0</v>
      </c>
      <c r="AX265" s="142"/>
      <c r="AY265" s="142">
        <f t="shared" si="377"/>
        <v>3</v>
      </c>
      <c r="AZ265" s="143"/>
      <c r="BA265" s="144"/>
      <c r="BB265" s="142"/>
      <c r="BC265" s="142" t="str">
        <f t="shared" si="406"/>
        <v/>
      </c>
      <c r="BD265" s="142"/>
      <c r="BE265" s="142" t="str">
        <f t="shared" si="407"/>
        <v/>
      </c>
      <c r="BF265" s="142"/>
      <c r="BG265" s="142" t="str">
        <f t="shared" si="408"/>
        <v/>
      </c>
      <c r="BH265" s="143"/>
      <c r="BI265" s="144"/>
      <c r="BJ265" s="140"/>
      <c r="BK265" s="142" t="str">
        <f t="shared" si="409"/>
        <v/>
      </c>
      <c r="BL265" s="142"/>
      <c r="BM265" s="142" t="str">
        <f t="shared" si="410"/>
        <v/>
      </c>
      <c r="BN265" s="142"/>
      <c r="BO265" s="142" t="str">
        <f t="shared" si="411"/>
        <v/>
      </c>
      <c r="BP265" s="143"/>
      <c r="BQ265" s="144"/>
      <c r="BR265" s="140"/>
      <c r="BS265" s="142" t="str">
        <f t="shared" si="391"/>
        <v/>
      </c>
      <c r="BT265" s="142"/>
      <c r="BU265" s="142" t="str">
        <f t="shared" si="392"/>
        <v/>
      </c>
      <c r="BV265" s="142"/>
      <c r="BW265" s="142" t="str">
        <f t="shared" si="393"/>
        <v/>
      </c>
      <c r="BX265" s="143"/>
      <c r="BY265" s="144"/>
      <c r="BZ265" s="145"/>
      <c r="CA265" s="142">
        <f t="shared" si="394"/>
        <v>3</v>
      </c>
      <c r="CB265" s="142"/>
      <c r="CC265" s="142">
        <f t="shared" si="395"/>
        <v>0</v>
      </c>
      <c r="CD265" s="142"/>
      <c r="CE265" s="142">
        <f t="shared" si="396"/>
        <v>3</v>
      </c>
      <c r="CF265" s="143"/>
      <c r="CI265" s="142" t="str">
        <f t="shared" si="397"/>
        <v/>
      </c>
      <c r="CJ265" s="142"/>
      <c r="CK265" s="142" t="str">
        <f t="shared" si="398"/>
        <v/>
      </c>
      <c r="CL265" s="142"/>
      <c r="CM265" s="142" t="str">
        <f t="shared" si="399"/>
        <v/>
      </c>
      <c r="CN265" s="143"/>
      <c r="EF265" s="146" t="s">
        <v>63</v>
      </c>
      <c r="EG265" s="146" t="str">
        <f t="shared" si="368"/>
        <v>Contrôle des sols, des murs et des plafonds.
Constat visuel
R</v>
      </c>
    </row>
    <row r="266" spans="1:137" s="136" customFormat="1" ht="18.75" customHeight="1" x14ac:dyDescent="0.25">
      <c r="A266" s="136">
        <v>31</v>
      </c>
      <c r="B266" s="109" t="s">
        <v>58</v>
      </c>
      <c r="C266" s="405" t="s">
        <v>488</v>
      </c>
      <c r="D266" s="183" t="s">
        <v>507</v>
      </c>
      <c r="E266" s="109"/>
      <c r="F266" s="109">
        <f>VLOOKUP(H266,Feuil1!A$1:B$5,2,0)</f>
        <v>0.25</v>
      </c>
      <c r="G266" s="109">
        <f t="shared" si="400"/>
        <v>3</v>
      </c>
      <c r="H266" s="274" t="s">
        <v>174</v>
      </c>
      <c r="I266" s="185" t="s">
        <v>403</v>
      </c>
      <c r="J266" s="138">
        <v>48</v>
      </c>
      <c r="K266" s="138">
        <f>IF(J266&lt;&gt;"",MAX(K$1:K265)+1,"")</f>
        <v>222</v>
      </c>
      <c r="L266" s="281" t="s">
        <v>497</v>
      </c>
      <c r="M266" s="290">
        <v>3</v>
      </c>
      <c r="N266" s="283" t="s">
        <v>75</v>
      </c>
      <c r="O266" s="351"/>
      <c r="P266" s="333" t="str">
        <f t="shared" si="378"/>
        <v/>
      </c>
      <c r="Q266" s="281" t="s">
        <v>498</v>
      </c>
      <c r="R266" s="281" t="s">
        <v>72</v>
      </c>
      <c r="S266" s="139"/>
      <c r="U266" s="140">
        <f t="shared" si="401"/>
        <v>3</v>
      </c>
      <c r="V266" s="140">
        <f t="shared" si="402"/>
        <v>1</v>
      </c>
      <c r="W266" s="140">
        <f t="shared" si="403"/>
        <v>3</v>
      </c>
      <c r="X266" s="140"/>
      <c r="Y266" s="140">
        <f t="shared" si="404"/>
        <v>0</v>
      </c>
      <c r="Z266" s="140"/>
      <c r="AA266" s="140">
        <f t="shared" si="405"/>
        <v>3</v>
      </c>
      <c r="AB266" s="140"/>
      <c r="AC266" s="141"/>
      <c r="AD266" s="141"/>
      <c r="AE266" s="142" t="str">
        <f t="shared" si="369"/>
        <v/>
      </c>
      <c r="AF266" s="142"/>
      <c r="AG266" s="142" t="str">
        <f t="shared" si="370"/>
        <v/>
      </c>
      <c r="AH266" s="142"/>
      <c r="AI266" s="142" t="str">
        <f t="shared" si="371"/>
        <v/>
      </c>
      <c r="AJ266" s="143"/>
      <c r="AK266" s="144"/>
      <c r="AL266" s="142"/>
      <c r="AM266" s="142" t="str">
        <f t="shared" si="372"/>
        <v/>
      </c>
      <c r="AN266" s="142"/>
      <c r="AO266" s="142" t="str">
        <f t="shared" si="373"/>
        <v/>
      </c>
      <c r="AP266" s="142"/>
      <c r="AQ266" s="142" t="str">
        <f t="shared" si="374"/>
        <v/>
      </c>
      <c r="AR266" s="143"/>
      <c r="AS266" s="144"/>
      <c r="AT266" s="142"/>
      <c r="AU266" s="142">
        <f t="shared" si="375"/>
        <v>3</v>
      </c>
      <c r="AV266" s="142"/>
      <c r="AW266" s="142">
        <f t="shared" si="376"/>
        <v>0</v>
      </c>
      <c r="AX266" s="142"/>
      <c r="AY266" s="142">
        <f t="shared" si="377"/>
        <v>3</v>
      </c>
      <c r="AZ266" s="143"/>
      <c r="BA266" s="144"/>
      <c r="BB266" s="142"/>
      <c r="BC266" s="142" t="str">
        <f t="shared" si="406"/>
        <v/>
      </c>
      <c r="BD266" s="142"/>
      <c r="BE266" s="142" t="str">
        <f t="shared" si="407"/>
        <v/>
      </c>
      <c r="BF266" s="142"/>
      <c r="BG266" s="142" t="str">
        <f t="shared" si="408"/>
        <v/>
      </c>
      <c r="BH266" s="143"/>
      <c r="BI266" s="144"/>
      <c r="BJ266" s="140"/>
      <c r="BK266" s="142" t="str">
        <f t="shared" si="409"/>
        <v/>
      </c>
      <c r="BL266" s="142"/>
      <c r="BM266" s="142" t="str">
        <f t="shared" si="410"/>
        <v/>
      </c>
      <c r="BN266" s="142"/>
      <c r="BO266" s="142" t="str">
        <f t="shared" si="411"/>
        <v/>
      </c>
      <c r="BP266" s="143"/>
      <c r="BQ266" s="144"/>
      <c r="BR266" s="140"/>
      <c r="BS266" s="142">
        <f t="shared" si="391"/>
        <v>3</v>
      </c>
      <c r="BT266" s="142"/>
      <c r="BU266" s="142">
        <f t="shared" si="392"/>
        <v>0</v>
      </c>
      <c r="BV266" s="142"/>
      <c r="BW266" s="142">
        <f t="shared" si="393"/>
        <v>3</v>
      </c>
      <c r="BX266" s="143"/>
      <c r="BY266" s="144"/>
      <c r="BZ266" s="145"/>
      <c r="CA266" s="142" t="str">
        <f t="shared" si="394"/>
        <v/>
      </c>
      <c r="CB266" s="142"/>
      <c r="CC266" s="142" t="str">
        <f t="shared" si="395"/>
        <v/>
      </c>
      <c r="CD266" s="142"/>
      <c r="CE266" s="142" t="str">
        <f t="shared" si="396"/>
        <v/>
      </c>
      <c r="CF266" s="143"/>
      <c r="CI266" s="142" t="str">
        <f t="shared" si="397"/>
        <v/>
      </c>
      <c r="CJ266" s="142"/>
      <c r="CK266" s="142" t="str">
        <f t="shared" si="398"/>
        <v/>
      </c>
      <c r="CL266" s="142"/>
      <c r="CM266" s="142" t="str">
        <f t="shared" si="399"/>
        <v/>
      </c>
      <c r="CN266" s="143"/>
      <c r="EF266" s="146" t="s">
        <v>63</v>
      </c>
      <c r="EG266" s="146" t="str">
        <f t="shared" si="368"/>
        <v>Textiles, literie, linge de lit, etc. Si présence d'un cheveu, point noté Très Insatisfaisant..
Constat visuel
NR</v>
      </c>
    </row>
    <row r="267" spans="1:137" s="136" customFormat="1" ht="18.75" customHeight="1" x14ac:dyDescent="0.25">
      <c r="A267" s="136">
        <v>32</v>
      </c>
      <c r="B267" s="109" t="s">
        <v>68</v>
      </c>
      <c r="C267" s="405" t="s">
        <v>488</v>
      </c>
      <c r="D267" s="183" t="s">
        <v>507</v>
      </c>
      <c r="E267" s="109"/>
      <c r="F267" s="109">
        <f>VLOOKUP(H267,Feuil1!A$1:B$5,2,0)</f>
        <v>0.25</v>
      </c>
      <c r="G267" s="109">
        <f t="shared" si="400"/>
        <v>3</v>
      </c>
      <c r="H267" s="274" t="s">
        <v>174</v>
      </c>
      <c r="I267" s="185" t="s">
        <v>403</v>
      </c>
      <c r="J267" s="138">
        <v>48</v>
      </c>
      <c r="K267" s="138">
        <f>IF(J267&lt;&gt;"",MAX(K$1:K266)+1,"")</f>
        <v>223</v>
      </c>
      <c r="L267" s="281" t="s">
        <v>499</v>
      </c>
      <c r="M267" s="290">
        <v>3</v>
      </c>
      <c r="N267" s="283" t="s">
        <v>75</v>
      </c>
      <c r="O267" s="351"/>
      <c r="P267" s="333" t="str">
        <f t="shared" si="378"/>
        <v/>
      </c>
      <c r="Q267" s="281" t="s">
        <v>500</v>
      </c>
      <c r="R267" s="281" t="s">
        <v>72</v>
      </c>
      <c r="S267" s="139"/>
      <c r="U267" s="140">
        <f t="shared" si="401"/>
        <v>3</v>
      </c>
      <c r="V267" s="140">
        <f t="shared" si="402"/>
        <v>1</v>
      </c>
      <c r="W267" s="140">
        <f t="shared" si="403"/>
        <v>3</v>
      </c>
      <c r="X267" s="140"/>
      <c r="Y267" s="140">
        <f t="shared" si="404"/>
        <v>0</v>
      </c>
      <c r="Z267" s="140"/>
      <c r="AA267" s="140">
        <f t="shared" si="405"/>
        <v>3</v>
      </c>
      <c r="AB267" s="140"/>
      <c r="AC267" s="141"/>
      <c r="AD267" s="141"/>
      <c r="AE267" s="142" t="str">
        <f t="shared" si="369"/>
        <v/>
      </c>
      <c r="AF267" s="142"/>
      <c r="AG267" s="142" t="str">
        <f t="shared" si="370"/>
        <v/>
      </c>
      <c r="AH267" s="142"/>
      <c r="AI267" s="142" t="str">
        <f t="shared" si="371"/>
        <v/>
      </c>
      <c r="AJ267" s="143"/>
      <c r="AK267" s="144"/>
      <c r="AL267" s="142"/>
      <c r="AM267" s="142" t="str">
        <f t="shared" si="372"/>
        <v/>
      </c>
      <c r="AN267" s="142"/>
      <c r="AO267" s="142" t="str">
        <f t="shared" si="373"/>
        <v/>
      </c>
      <c r="AP267" s="142"/>
      <c r="AQ267" s="142" t="str">
        <f t="shared" si="374"/>
        <v/>
      </c>
      <c r="AR267" s="143"/>
      <c r="AS267" s="144"/>
      <c r="AT267" s="142"/>
      <c r="AU267" s="142">
        <f t="shared" si="375"/>
        <v>3</v>
      </c>
      <c r="AV267" s="142"/>
      <c r="AW267" s="142">
        <f t="shared" si="376"/>
        <v>0</v>
      </c>
      <c r="AX267" s="142"/>
      <c r="AY267" s="142">
        <f t="shared" si="377"/>
        <v>3</v>
      </c>
      <c r="AZ267" s="143"/>
      <c r="BA267" s="144"/>
      <c r="BB267" s="142"/>
      <c r="BC267" s="142" t="str">
        <f t="shared" si="406"/>
        <v/>
      </c>
      <c r="BD267" s="142"/>
      <c r="BE267" s="142" t="str">
        <f t="shared" si="407"/>
        <v/>
      </c>
      <c r="BF267" s="142"/>
      <c r="BG267" s="142" t="str">
        <f t="shared" si="408"/>
        <v/>
      </c>
      <c r="BH267" s="143"/>
      <c r="BI267" s="144"/>
      <c r="BJ267" s="140"/>
      <c r="BK267" s="142" t="str">
        <f t="shared" si="409"/>
        <v/>
      </c>
      <c r="BL267" s="142"/>
      <c r="BM267" s="142" t="str">
        <f t="shared" si="410"/>
        <v/>
      </c>
      <c r="BN267" s="142"/>
      <c r="BO267" s="142" t="str">
        <f t="shared" si="411"/>
        <v/>
      </c>
      <c r="BP267" s="143"/>
      <c r="BQ267" s="144"/>
      <c r="BR267" s="140"/>
      <c r="BS267" s="142" t="str">
        <f t="shared" si="391"/>
        <v/>
      </c>
      <c r="BT267" s="142"/>
      <c r="BU267" s="142" t="str">
        <f t="shared" si="392"/>
        <v/>
      </c>
      <c r="BV267" s="142"/>
      <c r="BW267" s="142" t="str">
        <f t="shared" si="393"/>
        <v/>
      </c>
      <c r="BX267" s="143"/>
      <c r="BY267" s="144"/>
      <c r="BZ267" s="145"/>
      <c r="CA267" s="142">
        <f t="shared" si="394"/>
        <v>3</v>
      </c>
      <c r="CB267" s="142"/>
      <c r="CC267" s="142">
        <f t="shared" si="395"/>
        <v>0</v>
      </c>
      <c r="CD267" s="142"/>
      <c r="CE267" s="142">
        <f t="shared" si="396"/>
        <v>3</v>
      </c>
      <c r="CF267" s="143"/>
      <c r="CI267" s="142" t="str">
        <f t="shared" si="397"/>
        <v/>
      </c>
      <c r="CJ267" s="142"/>
      <c r="CK267" s="142" t="str">
        <f t="shared" si="398"/>
        <v/>
      </c>
      <c r="CL267" s="142"/>
      <c r="CM267" s="142" t="str">
        <f t="shared" si="399"/>
        <v/>
      </c>
      <c r="CN267" s="143"/>
      <c r="EF267" s="146" t="s">
        <v>63</v>
      </c>
      <c r="EG267" s="146" t="str">
        <f t="shared" si="368"/>
        <v>Textiles, literie, linge de lit, etc. 
Constat visuel
R</v>
      </c>
    </row>
    <row r="268" spans="1:137" s="136" customFormat="1" ht="27.75" customHeight="1" x14ac:dyDescent="0.25">
      <c r="A268" s="136">
        <v>31</v>
      </c>
      <c r="B268" s="109" t="s">
        <v>58</v>
      </c>
      <c r="C268" s="405" t="s">
        <v>488</v>
      </c>
      <c r="D268" s="183" t="s">
        <v>507</v>
      </c>
      <c r="E268" s="109"/>
      <c r="F268" s="109">
        <f>VLOOKUP(H268,Feuil1!A$1:B$5,2,0)</f>
        <v>0.25</v>
      </c>
      <c r="G268" s="109">
        <f t="shared" si="400"/>
        <v>3</v>
      </c>
      <c r="H268" s="274" t="s">
        <v>174</v>
      </c>
      <c r="I268" s="180" t="s">
        <v>460</v>
      </c>
      <c r="J268" s="138">
        <v>60</v>
      </c>
      <c r="K268" s="138">
        <f>IF(J268&lt;&gt;"",MAX(K$1:K267)+1,"")</f>
        <v>224</v>
      </c>
      <c r="L268" s="281" t="s">
        <v>501</v>
      </c>
      <c r="M268" s="290">
        <v>3</v>
      </c>
      <c r="N268" s="283" t="s">
        <v>75</v>
      </c>
      <c r="O268" s="351"/>
      <c r="P268" s="333" t="str">
        <f t="shared" si="378"/>
        <v/>
      </c>
      <c r="Q268" s="281" t="s">
        <v>495</v>
      </c>
      <c r="R268" s="344" t="s">
        <v>72</v>
      </c>
      <c r="S268" s="139"/>
      <c r="U268" s="140">
        <f t="shared" si="401"/>
        <v>3</v>
      </c>
      <c r="V268" s="140">
        <f t="shared" si="402"/>
        <v>1</v>
      </c>
      <c r="W268" s="140">
        <f t="shared" si="403"/>
        <v>3</v>
      </c>
      <c r="X268" s="140"/>
      <c r="Y268" s="140">
        <f t="shared" si="404"/>
        <v>0</v>
      </c>
      <c r="Z268" s="140"/>
      <c r="AA268" s="140">
        <f t="shared" si="405"/>
        <v>3</v>
      </c>
      <c r="AB268" s="140"/>
      <c r="AC268" s="141"/>
      <c r="AD268" s="141"/>
      <c r="AE268" s="142" t="str">
        <f t="shared" si="369"/>
        <v/>
      </c>
      <c r="AF268" s="142"/>
      <c r="AG268" s="142" t="str">
        <f t="shared" si="370"/>
        <v/>
      </c>
      <c r="AH268" s="142"/>
      <c r="AI268" s="142" t="str">
        <f t="shared" si="371"/>
        <v/>
      </c>
      <c r="AJ268" s="143"/>
      <c r="AK268" s="144"/>
      <c r="AL268" s="142"/>
      <c r="AM268" s="142" t="str">
        <f t="shared" si="372"/>
        <v/>
      </c>
      <c r="AN268" s="142"/>
      <c r="AO268" s="142" t="str">
        <f t="shared" si="373"/>
        <v/>
      </c>
      <c r="AP268" s="142"/>
      <c r="AQ268" s="142" t="str">
        <f t="shared" si="374"/>
        <v/>
      </c>
      <c r="AR268" s="143"/>
      <c r="AS268" s="144"/>
      <c r="AT268" s="142"/>
      <c r="AU268" s="142">
        <f t="shared" si="375"/>
        <v>3</v>
      </c>
      <c r="AV268" s="142"/>
      <c r="AW268" s="142">
        <f t="shared" si="376"/>
        <v>0</v>
      </c>
      <c r="AX268" s="142"/>
      <c r="AY268" s="142">
        <f t="shared" si="377"/>
        <v>3</v>
      </c>
      <c r="AZ268" s="143"/>
      <c r="BA268" s="144"/>
      <c r="BB268" s="142"/>
      <c r="BC268" s="142" t="str">
        <f t="shared" si="406"/>
        <v/>
      </c>
      <c r="BD268" s="142"/>
      <c r="BE268" s="142" t="str">
        <f t="shared" si="407"/>
        <v/>
      </c>
      <c r="BF268" s="142"/>
      <c r="BG268" s="142" t="str">
        <f t="shared" si="408"/>
        <v/>
      </c>
      <c r="BH268" s="143"/>
      <c r="BI268" s="144"/>
      <c r="BJ268" s="140"/>
      <c r="BK268" s="142" t="str">
        <f t="shared" si="409"/>
        <v/>
      </c>
      <c r="BL268" s="142"/>
      <c r="BM268" s="142" t="str">
        <f t="shared" si="410"/>
        <v/>
      </c>
      <c r="BN268" s="142"/>
      <c r="BO268" s="142" t="str">
        <f t="shared" si="411"/>
        <v/>
      </c>
      <c r="BP268" s="143"/>
      <c r="BQ268" s="144"/>
      <c r="BR268" s="140"/>
      <c r="BS268" s="142">
        <f t="shared" si="391"/>
        <v>3</v>
      </c>
      <c r="BT268" s="142"/>
      <c r="BU268" s="142">
        <f t="shared" si="392"/>
        <v>0</v>
      </c>
      <c r="BV268" s="142"/>
      <c r="BW268" s="142">
        <f t="shared" si="393"/>
        <v>3</v>
      </c>
      <c r="BX268" s="143"/>
      <c r="BY268" s="144"/>
      <c r="BZ268" s="145"/>
      <c r="CA268" s="142" t="str">
        <f t="shared" si="394"/>
        <v/>
      </c>
      <c r="CB268" s="142"/>
      <c r="CC268" s="142" t="str">
        <f t="shared" si="395"/>
        <v/>
      </c>
      <c r="CD268" s="142"/>
      <c r="CE268" s="142" t="str">
        <f t="shared" si="396"/>
        <v/>
      </c>
      <c r="CF268" s="143"/>
      <c r="CI268" s="142" t="str">
        <f t="shared" si="397"/>
        <v/>
      </c>
      <c r="CJ268" s="142"/>
      <c r="CK268" s="142" t="str">
        <f t="shared" si="398"/>
        <v/>
      </c>
      <c r="CL268" s="142"/>
      <c r="CM268" s="142" t="str">
        <f t="shared" si="399"/>
        <v/>
      </c>
      <c r="CN268" s="143"/>
      <c r="EF268" s="146" t="s">
        <v>63</v>
      </c>
      <c r="EG268" s="146" t="str">
        <f t="shared" si="368"/>
        <v>Contrôle des sols, des murs et des plafonds.
Constat visuel
NR</v>
      </c>
    </row>
    <row r="269" spans="1:137" s="136" customFormat="1" ht="33" customHeight="1" x14ac:dyDescent="0.25">
      <c r="A269" s="136">
        <v>32</v>
      </c>
      <c r="B269" s="109" t="s">
        <v>68</v>
      </c>
      <c r="C269" s="405" t="s">
        <v>488</v>
      </c>
      <c r="D269" s="183" t="s">
        <v>507</v>
      </c>
      <c r="E269" s="109"/>
      <c r="F269" s="109">
        <f>VLOOKUP(H269,Feuil1!A$1:B$5,2,0)</f>
        <v>0.25</v>
      </c>
      <c r="G269" s="109">
        <f t="shared" si="400"/>
        <v>3</v>
      </c>
      <c r="H269" s="274" t="s">
        <v>174</v>
      </c>
      <c r="I269" s="180" t="s">
        <v>460</v>
      </c>
      <c r="J269" s="138">
        <v>60</v>
      </c>
      <c r="K269" s="138">
        <f>IF(J269&lt;&gt;"",MAX(K$1:K268)+1,"")</f>
        <v>225</v>
      </c>
      <c r="L269" s="281" t="s">
        <v>502</v>
      </c>
      <c r="M269" s="290">
        <v>3</v>
      </c>
      <c r="N269" s="283" t="s">
        <v>75</v>
      </c>
      <c r="O269" s="351"/>
      <c r="P269" s="333" t="str">
        <f t="shared" si="378"/>
        <v/>
      </c>
      <c r="Q269" s="281" t="s">
        <v>495</v>
      </c>
      <c r="R269" s="344" t="s">
        <v>72</v>
      </c>
      <c r="S269" s="139"/>
      <c r="U269" s="140">
        <f t="shared" si="401"/>
        <v>3</v>
      </c>
      <c r="V269" s="140">
        <f t="shared" si="402"/>
        <v>1</v>
      </c>
      <c r="W269" s="140">
        <f t="shared" si="403"/>
        <v>3</v>
      </c>
      <c r="X269" s="140"/>
      <c r="Y269" s="140">
        <f t="shared" si="404"/>
        <v>0</v>
      </c>
      <c r="Z269" s="140"/>
      <c r="AA269" s="140">
        <f t="shared" si="405"/>
        <v>3</v>
      </c>
      <c r="AB269" s="140"/>
      <c r="AC269" s="141"/>
      <c r="AD269" s="141"/>
      <c r="AE269" s="142" t="str">
        <f t="shared" si="369"/>
        <v/>
      </c>
      <c r="AF269" s="142"/>
      <c r="AG269" s="142" t="str">
        <f t="shared" si="370"/>
        <v/>
      </c>
      <c r="AH269" s="142"/>
      <c r="AI269" s="142" t="str">
        <f t="shared" si="371"/>
        <v/>
      </c>
      <c r="AJ269" s="143"/>
      <c r="AK269" s="144"/>
      <c r="AL269" s="142"/>
      <c r="AM269" s="142" t="str">
        <f t="shared" si="372"/>
        <v/>
      </c>
      <c r="AN269" s="142"/>
      <c r="AO269" s="142" t="str">
        <f t="shared" si="373"/>
        <v/>
      </c>
      <c r="AP269" s="142"/>
      <c r="AQ269" s="142" t="str">
        <f t="shared" si="374"/>
        <v/>
      </c>
      <c r="AR269" s="143"/>
      <c r="AS269" s="144"/>
      <c r="AT269" s="142"/>
      <c r="AU269" s="142">
        <f t="shared" si="375"/>
        <v>3</v>
      </c>
      <c r="AV269" s="142"/>
      <c r="AW269" s="142">
        <f t="shared" si="376"/>
        <v>0</v>
      </c>
      <c r="AX269" s="142"/>
      <c r="AY269" s="142">
        <f t="shared" si="377"/>
        <v>3</v>
      </c>
      <c r="AZ269" s="143"/>
      <c r="BA269" s="144"/>
      <c r="BB269" s="142"/>
      <c r="BC269" s="142" t="str">
        <f t="shared" si="406"/>
        <v/>
      </c>
      <c r="BD269" s="142"/>
      <c r="BE269" s="142" t="str">
        <f t="shared" si="407"/>
        <v/>
      </c>
      <c r="BF269" s="142"/>
      <c r="BG269" s="142" t="str">
        <f t="shared" si="408"/>
        <v/>
      </c>
      <c r="BH269" s="143"/>
      <c r="BI269" s="144"/>
      <c r="BJ269" s="140"/>
      <c r="BK269" s="142" t="str">
        <f t="shared" si="409"/>
        <v/>
      </c>
      <c r="BL269" s="142"/>
      <c r="BM269" s="142" t="str">
        <f t="shared" si="410"/>
        <v/>
      </c>
      <c r="BN269" s="142"/>
      <c r="BO269" s="142" t="str">
        <f t="shared" si="411"/>
        <v/>
      </c>
      <c r="BP269" s="143"/>
      <c r="BQ269" s="144"/>
      <c r="BR269" s="140"/>
      <c r="BS269" s="142" t="str">
        <f t="shared" si="391"/>
        <v/>
      </c>
      <c r="BT269" s="142"/>
      <c r="BU269" s="142" t="str">
        <f t="shared" si="392"/>
        <v/>
      </c>
      <c r="BV269" s="142"/>
      <c r="BW269" s="142" t="str">
        <f t="shared" si="393"/>
        <v/>
      </c>
      <c r="BX269" s="143"/>
      <c r="BY269" s="144"/>
      <c r="BZ269" s="145"/>
      <c r="CA269" s="142">
        <f t="shared" si="394"/>
        <v>3</v>
      </c>
      <c r="CB269" s="142"/>
      <c r="CC269" s="142">
        <f t="shared" si="395"/>
        <v>0</v>
      </c>
      <c r="CD269" s="142"/>
      <c r="CE269" s="142">
        <f t="shared" si="396"/>
        <v>3</v>
      </c>
      <c r="CF269" s="143"/>
      <c r="CI269" s="142" t="str">
        <f t="shared" si="397"/>
        <v/>
      </c>
      <c r="CJ269" s="142"/>
      <c r="CK269" s="142" t="str">
        <f t="shared" si="398"/>
        <v/>
      </c>
      <c r="CL269" s="142"/>
      <c r="CM269" s="142" t="str">
        <f t="shared" si="399"/>
        <v/>
      </c>
      <c r="CN269" s="143"/>
      <c r="EF269" s="146" t="s">
        <v>63</v>
      </c>
      <c r="EG269" s="146" t="str">
        <f t="shared" si="368"/>
        <v>Contrôle des sols, des murs et des plafonds.
Constat visuel
R</v>
      </c>
    </row>
    <row r="270" spans="1:137" s="136" customFormat="1" ht="33" customHeight="1" x14ac:dyDescent="0.25">
      <c r="A270" s="136">
        <v>31</v>
      </c>
      <c r="B270" s="109" t="s">
        <v>58</v>
      </c>
      <c r="C270" s="405" t="s">
        <v>488</v>
      </c>
      <c r="D270" s="183" t="s">
        <v>507</v>
      </c>
      <c r="E270" s="109"/>
      <c r="F270" s="109">
        <f>VLOOKUP(H270,Feuil1!A$1:B$5,2,0)</f>
        <v>0.25</v>
      </c>
      <c r="G270" s="109">
        <f t="shared" si="400"/>
        <v>3</v>
      </c>
      <c r="H270" s="274" t="s">
        <v>174</v>
      </c>
      <c r="I270" s="180" t="s">
        <v>476</v>
      </c>
      <c r="J270" s="138">
        <v>56</v>
      </c>
      <c r="K270" s="138">
        <f>IF(J270&lt;&gt;"",MAX(K$1:K269)+1,"")</f>
        <v>226</v>
      </c>
      <c r="L270" s="281" t="s">
        <v>503</v>
      </c>
      <c r="M270" s="290">
        <v>3</v>
      </c>
      <c r="N270" s="283" t="s">
        <v>75</v>
      </c>
      <c r="O270" s="351"/>
      <c r="P270" s="333" t="str">
        <f t="shared" si="378"/>
        <v/>
      </c>
      <c r="Q270" s="281" t="s">
        <v>504</v>
      </c>
      <c r="R270" s="344" t="s">
        <v>72</v>
      </c>
      <c r="S270" s="139"/>
      <c r="U270" s="140">
        <f t="shared" si="401"/>
        <v>3</v>
      </c>
      <c r="V270" s="140">
        <f t="shared" si="402"/>
        <v>1</v>
      </c>
      <c r="W270" s="140">
        <f t="shared" si="403"/>
        <v>3</v>
      </c>
      <c r="X270" s="140"/>
      <c r="Y270" s="140">
        <f t="shared" si="404"/>
        <v>0</v>
      </c>
      <c r="Z270" s="140"/>
      <c r="AA270" s="140">
        <f t="shared" si="405"/>
        <v>3</v>
      </c>
      <c r="AB270" s="140"/>
      <c r="AC270" s="141"/>
      <c r="AD270" s="141"/>
      <c r="AE270" s="142" t="str">
        <f t="shared" si="369"/>
        <v/>
      </c>
      <c r="AF270" s="142"/>
      <c r="AG270" s="142" t="str">
        <f t="shared" si="370"/>
        <v/>
      </c>
      <c r="AH270" s="142"/>
      <c r="AI270" s="142" t="str">
        <f t="shared" si="371"/>
        <v/>
      </c>
      <c r="AJ270" s="143"/>
      <c r="AK270" s="144"/>
      <c r="AL270" s="142"/>
      <c r="AM270" s="142" t="str">
        <f t="shared" si="372"/>
        <v/>
      </c>
      <c r="AN270" s="142"/>
      <c r="AO270" s="142" t="str">
        <f t="shared" si="373"/>
        <v/>
      </c>
      <c r="AP270" s="142"/>
      <c r="AQ270" s="142" t="str">
        <f t="shared" si="374"/>
        <v/>
      </c>
      <c r="AR270" s="143"/>
      <c r="AS270" s="144"/>
      <c r="AT270" s="142"/>
      <c r="AU270" s="142">
        <f t="shared" si="375"/>
        <v>3</v>
      </c>
      <c r="AV270" s="142"/>
      <c r="AW270" s="142">
        <f t="shared" si="376"/>
        <v>0</v>
      </c>
      <c r="AX270" s="142"/>
      <c r="AY270" s="142">
        <f t="shared" si="377"/>
        <v>3</v>
      </c>
      <c r="AZ270" s="143"/>
      <c r="BA270" s="144"/>
      <c r="BB270" s="142"/>
      <c r="BC270" s="142" t="str">
        <f t="shared" si="406"/>
        <v/>
      </c>
      <c r="BD270" s="142"/>
      <c r="BE270" s="142" t="str">
        <f t="shared" si="407"/>
        <v/>
      </c>
      <c r="BF270" s="142"/>
      <c r="BG270" s="142" t="str">
        <f t="shared" si="408"/>
        <v/>
      </c>
      <c r="BH270" s="143"/>
      <c r="BI270" s="144"/>
      <c r="BJ270" s="140"/>
      <c r="BK270" s="142" t="str">
        <f t="shared" si="409"/>
        <v/>
      </c>
      <c r="BL270" s="142"/>
      <c r="BM270" s="142" t="str">
        <f t="shared" si="410"/>
        <v/>
      </c>
      <c r="BN270" s="142"/>
      <c r="BO270" s="142" t="str">
        <f t="shared" si="411"/>
        <v/>
      </c>
      <c r="BP270" s="143"/>
      <c r="BQ270" s="144"/>
      <c r="BR270" s="140"/>
      <c r="BS270" s="142">
        <f t="shared" si="391"/>
        <v>3</v>
      </c>
      <c r="BT270" s="142"/>
      <c r="BU270" s="142">
        <f t="shared" si="392"/>
        <v>0</v>
      </c>
      <c r="BV270" s="142"/>
      <c r="BW270" s="142">
        <f t="shared" si="393"/>
        <v>3</v>
      </c>
      <c r="BX270" s="143"/>
      <c r="BY270" s="144"/>
      <c r="BZ270" s="145"/>
      <c r="CA270" s="142" t="str">
        <f t="shared" si="394"/>
        <v/>
      </c>
      <c r="CB270" s="142"/>
      <c r="CC270" s="142" t="str">
        <f t="shared" si="395"/>
        <v/>
      </c>
      <c r="CD270" s="142"/>
      <c r="CE270" s="142" t="str">
        <f t="shared" si="396"/>
        <v/>
      </c>
      <c r="CF270" s="143"/>
      <c r="CI270" s="142" t="str">
        <f t="shared" si="397"/>
        <v/>
      </c>
      <c r="CJ270" s="142"/>
      <c r="CK270" s="142" t="str">
        <f t="shared" si="398"/>
        <v/>
      </c>
      <c r="CL270" s="142"/>
      <c r="CM270" s="142" t="str">
        <f t="shared" si="399"/>
        <v/>
      </c>
      <c r="CN270" s="143"/>
      <c r="EF270" s="146" t="s">
        <v>63</v>
      </c>
      <c r="EG270" s="146" t="str">
        <f t="shared" si="368"/>
        <v>Contrôle des WC, du lavabo, du miroir, de la douche et/ou baignoire, du pare-douche ou du rideau textile, bouche d'extraction.  
Constat visuel
NR</v>
      </c>
    </row>
    <row r="271" spans="1:137" s="136" customFormat="1" ht="33" customHeight="1" x14ac:dyDescent="0.25">
      <c r="A271" s="136">
        <v>32</v>
      </c>
      <c r="B271" s="109" t="s">
        <v>68</v>
      </c>
      <c r="C271" s="405" t="s">
        <v>488</v>
      </c>
      <c r="D271" s="183" t="s">
        <v>507</v>
      </c>
      <c r="E271" s="109"/>
      <c r="F271" s="109">
        <f>VLOOKUP(H271,Feuil1!A$1:B$5,2,0)</f>
        <v>0.25</v>
      </c>
      <c r="G271" s="109">
        <f t="shared" si="400"/>
        <v>3</v>
      </c>
      <c r="H271" s="274" t="s">
        <v>174</v>
      </c>
      <c r="I271" s="180" t="s">
        <v>476</v>
      </c>
      <c r="J271" s="138">
        <v>56</v>
      </c>
      <c r="K271" s="138">
        <f>IF(J271&lt;&gt;"",MAX(K$1:K270)+1,"")</f>
        <v>227</v>
      </c>
      <c r="L271" s="281" t="s">
        <v>505</v>
      </c>
      <c r="M271" s="290">
        <v>3</v>
      </c>
      <c r="N271" s="283" t="s">
        <v>75</v>
      </c>
      <c r="O271" s="351"/>
      <c r="P271" s="333" t="str">
        <f t="shared" si="378"/>
        <v/>
      </c>
      <c r="Q271" s="281" t="s">
        <v>504</v>
      </c>
      <c r="R271" s="344" t="s">
        <v>72</v>
      </c>
      <c r="S271" s="139"/>
      <c r="U271" s="140">
        <f t="shared" si="401"/>
        <v>3</v>
      </c>
      <c r="V271" s="140">
        <f t="shared" si="402"/>
        <v>1</v>
      </c>
      <c r="W271" s="140">
        <f t="shared" si="403"/>
        <v>3</v>
      </c>
      <c r="X271" s="140"/>
      <c r="Y271" s="140">
        <f t="shared" si="404"/>
        <v>0</v>
      </c>
      <c r="Z271" s="140"/>
      <c r="AA271" s="140">
        <f t="shared" si="405"/>
        <v>3</v>
      </c>
      <c r="AB271" s="115"/>
      <c r="AC271" s="181"/>
      <c r="AD271" s="181"/>
      <c r="AE271" s="142" t="str">
        <f t="shared" si="369"/>
        <v/>
      </c>
      <c r="AF271" s="142"/>
      <c r="AG271" s="142" t="str">
        <f t="shared" si="370"/>
        <v/>
      </c>
      <c r="AH271" s="142"/>
      <c r="AI271" s="142" t="str">
        <f t="shared" si="371"/>
        <v/>
      </c>
      <c r="AJ271" s="143"/>
      <c r="AK271" s="144"/>
      <c r="AL271" s="142"/>
      <c r="AM271" s="142" t="str">
        <f t="shared" si="372"/>
        <v/>
      </c>
      <c r="AN271" s="142"/>
      <c r="AO271" s="142" t="str">
        <f t="shared" si="373"/>
        <v/>
      </c>
      <c r="AP271" s="142"/>
      <c r="AQ271" s="142" t="str">
        <f t="shared" si="374"/>
        <v/>
      </c>
      <c r="AR271" s="143"/>
      <c r="AS271" s="144"/>
      <c r="AT271" s="142"/>
      <c r="AU271" s="142">
        <f t="shared" si="375"/>
        <v>3</v>
      </c>
      <c r="AV271" s="142"/>
      <c r="AW271" s="142">
        <f t="shared" si="376"/>
        <v>0</v>
      </c>
      <c r="AX271" s="142"/>
      <c r="AY271" s="142">
        <f t="shared" si="377"/>
        <v>3</v>
      </c>
      <c r="AZ271" s="143"/>
      <c r="BA271" s="144"/>
      <c r="BB271" s="142"/>
      <c r="BC271" s="142" t="str">
        <f t="shared" si="406"/>
        <v/>
      </c>
      <c r="BD271" s="142"/>
      <c r="BE271" s="142" t="str">
        <f t="shared" si="407"/>
        <v/>
      </c>
      <c r="BF271" s="142"/>
      <c r="BG271" s="142" t="str">
        <f t="shared" si="408"/>
        <v/>
      </c>
      <c r="BH271" s="143"/>
      <c r="BI271" s="144"/>
      <c r="BJ271" s="140"/>
      <c r="BK271" s="142" t="str">
        <f t="shared" si="409"/>
        <v/>
      </c>
      <c r="BL271" s="142"/>
      <c r="BM271" s="142" t="str">
        <f t="shared" si="410"/>
        <v/>
      </c>
      <c r="BN271" s="142"/>
      <c r="BO271" s="142" t="str">
        <f t="shared" si="411"/>
        <v/>
      </c>
      <c r="BP271" s="143"/>
      <c r="BQ271" s="144"/>
      <c r="BR271" s="140"/>
      <c r="BS271" s="142" t="str">
        <f t="shared" si="391"/>
        <v/>
      </c>
      <c r="BT271" s="142"/>
      <c r="BU271" s="142" t="str">
        <f t="shared" si="392"/>
        <v/>
      </c>
      <c r="BV271" s="142"/>
      <c r="BW271" s="142" t="str">
        <f t="shared" si="393"/>
        <v/>
      </c>
      <c r="BX271" s="143"/>
      <c r="BY271" s="144"/>
      <c r="BZ271" s="145"/>
      <c r="CA271" s="142">
        <f t="shared" si="394"/>
        <v>3</v>
      </c>
      <c r="CB271" s="142"/>
      <c r="CC271" s="142">
        <f t="shared" si="395"/>
        <v>0</v>
      </c>
      <c r="CD271" s="142"/>
      <c r="CE271" s="142">
        <f t="shared" si="396"/>
        <v>3</v>
      </c>
      <c r="CF271" s="143"/>
      <c r="CI271" s="142" t="str">
        <f t="shared" si="397"/>
        <v/>
      </c>
      <c r="CJ271" s="142"/>
      <c r="CK271" s="142" t="str">
        <f t="shared" si="398"/>
        <v/>
      </c>
      <c r="CL271" s="142"/>
      <c r="CM271" s="142" t="str">
        <f t="shared" si="399"/>
        <v/>
      </c>
      <c r="CN271" s="143"/>
      <c r="EF271" s="146" t="s">
        <v>63</v>
      </c>
      <c r="EG271" s="146" t="str">
        <f t="shared" si="368"/>
        <v>Contrôle des WC, du lavabo, du miroir, de la douche et/ou baignoire, du pare-douche ou du rideau textile, bouche d'extraction.  
Constat visuel
R</v>
      </c>
    </row>
    <row r="272" spans="1:137" s="136" customFormat="1" ht="21" customHeight="1" x14ac:dyDescent="0.25">
      <c r="A272" s="136">
        <v>31</v>
      </c>
      <c r="B272" s="109" t="s">
        <v>58</v>
      </c>
      <c r="C272" s="405" t="s">
        <v>488</v>
      </c>
      <c r="D272" s="183" t="s">
        <v>507</v>
      </c>
      <c r="E272" s="109"/>
      <c r="F272" s="109">
        <f>VLOOKUP(H272,Feuil1!A$1:B$5,2,0)</f>
        <v>0.25</v>
      </c>
      <c r="G272" s="109">
        <f t="shared" si="400"/>
        <v>3</v>
      </c>
      <c r="H272" s="274" t="s">
        <v>174</v>
      </c>
      <c r="I272" s="185" t="s">
        <v>485</v>
      </c>
      <c r="J272" s="138">
        <v>58</v>
      </c>
      <c r="K272" s="138">
        <f>IF(J272&lt;&gt;"",MAX(K$1:K271)+1,"")</f>
        <v>228</v>
      </c>
      <c r="L272" s="281" t="s">
        <v>506</v>
      </c>
      <c r="M272" s="290">
        <v>3</v>
      </c>
      <c r="N272" s="283" t="s">
        <v>75</v>
      </c>
      <c r="O272" s="351"/>
      <c r="P272" s="333" t="str">
        <f t="shared" si="378"/>
        <v/>
      </c>
      <c r="Q272" s="281"/>
      <c r="R272" s="344" t="s">
        <v>72</v>
      </c>
      <c r="S272" s="139"/>
      <c r="U272" s="140">
        <f t="shared" si="401"/>
        <v>3</v>
      </c>
      <c r="V272" s="140">
        <f t="shared" si="402"/>
        <v>1</v>
      </c>
      <c r="W272" s="140">
        <f t="shared" si="403"/>
        <v>3</v>
      </c>
      <c r="X272" s="140"/>
      <c r="Y272" s="140">
        <f t="shared" si="404"/>
        <v>0</v>
      </c>
      <c r="Z272" s="140"/>
      <c r="AA272" s="140">
        <f t="shared" si="405"/>
        <v>3</v>
      </c>
      <c r="AB272" s="115"/>
      <c r="AC272" s="181"/>
      <c r="AD272" s="181"/>
      <c r="AE272" s="142" t="str">
        <f t="shared" si="369"/>
        <v/>
      </c>
      <c r="AF272" s="142"/>
      <c r="AG272" s="142" t="str">
        <f t="shared" si="370"/>
        <v/>
      </c>
      <c r="AH272" s="142"/>
      <c r="AI272" s="142" t="str">
        <f t="shared" si="371"/>
        <v/>
      </c>
      <c r="AJ272" s="143"/>
      <c r="AK272" s="144"/>
      <c r="AL272" s="142"/>
      <c r="AM272" s="142" t="str">
        <f t="shared" si="372"/>
        <v/>
      </c>
      <c r="AN272" s="142"/>
      <c r="AO272" s="142" t="str">
        <f t="shared" si="373"/>
        <v/>
      </c>
      <c r="AP272" s="142"/>
      <c r="AQ272" s="142" t="str">
        <f t="shared" si="374"/>
        <v/>
      </c>
      <c r="AR272" s="143"/>
      <c r="AS272" s="144"/>
      <c r="AT272" s="142"/>
      <c r="AU272" s="142">
        <f t="shared" si="375"/>
        <v>3</v>
      </c>
      <c r="AV272" s="142"/>
      <c r="AW272" s="142">
        <f t="shared" si="376"/>
        <v>0</v>
      </c>
      <c r="AX272" s="142"/>
      <c r="AY272" s="142">
        <f t="shared" si="377"/>
        <v>3</v>
      </c>
      <c r="AZ272" s="143"/>
      <c r="BA272" s="144"/>
      <c r="BB272" s="142"/>
      <c r="BC272" s="142" t="str">
        <f t="shared" si="406"/>
        <v/>
      </c>
      <c r="BD272" s="142"/>
      <c r="BE272" s="142" t="str">
        <f t="shared" si="407"/>
        <v/>
      </c>
      <c r="BF272" s="142"/>
      <c r="BG272" s="142" t="str">
        <f t="shared" si="408"/>
        <v/>
      </c>
      <c r="BH272" s="143"/>
      <c r="BI272" s="144"/>
      <c r="BJ272" s="140"/>
      <c r="BK272" s="142" t="str">
        <f t="shared" si="409"/>
        <v/>
      </c>
      <c r="BL272" s="142"/>
      <c r="BM272" s="142" t="str">
        <f t="shared" si="410"/>
        <v/>
      </c>
      <c r="BN272" s="142"/>
      <c r="BO272" s="142" t="str">
        <f t="shared" si="411"/>
        <v/>
      </c>
      <c r="BP272" s="143"/>
      <c r="BQ272" s="144"/>
      <c r="BR272" s="140"/>
      <c r="BS272" s="142">
        <f t="shared" si="391"/>
        <v>3</v>
      </c>
      <c r="BT272" s="142"/>
      <c r="BU272" s="142">
        <f t="shared" si="392"/>
        <v>0</v>
      </c>
      <c r="BV272" s="142"/>
      <c r="BW272" s="142">
        <f t="shared" si="393"/>
        <v>3</v>
      </c>
      <c r="BX272" s="143"/>
      <c r="BY272" s="144"/>
      <c r="BZ272" s="145"/>
      <c r="CA272" s="142" t="str">
        <f t="shared" si="394"/>
        <v/>
      </c>
      <c r="CB272" s="142"/>
      <c r="CC272" s="142" t="str">
        <f t="shared" si="395"/>
        <v/>
      </c>
      <c r="CD272" s="142"/>
      <c r="CE272" s="142" t="str">
        <f t="shared" si="396"/>
        <v/>
      </c>
      <c r="CF272" s="143"/>
      <c r="CI272" s="142" t="str">
        <f t="shared" si="397"/>
        <v/>
      </c>
      <c r="CJ272" s="142"/>
      <c r="CK272" s="142" t="str">
        <f t="shared" si="398"/>
        <v/>
      </c>
      <c r="CL272" s="142"/>
      <c r="CM272" s="142" t="str">
        <f t="shared" si="399"/>
        <v/>
      </c>
      <c r="CN272" s="143"/>
      <c r="EF272" s="146" t="s">
        <v>63</v>
      </c>
      <c r="EG272" s="146" t="str">
        <f t="shared" si="368"/>
        <v xml:space="preserve">
Constat visuel
NR</v>
      </c>
    </row>
    <row r="273" spans="1:137" s="136" customFormat="1" ht="21" customHeight="1" x14ac:dyDescent="0.25">
      <c r="A273" s="136">
        <v>32</v>
      </c>
      <c r="B273" s="109" t="s">
        <v>68</v>
      </c>
      <c r="C273" s="405" t="s">
        <v>488</v>
      </c>
      <c r="D273" s="183" t="s">
        <v>507</v>
      </c>
      <c r="E273" s="109"/>
      <c r="F273" s="109">
        <f>VLOOKUP(H273,Feuil1!A$1:B$5,2,0)</f>
        <v>0.25</v>
      </c>
      <c r="G273" s="109">
        <f t="shared" si="400"/>
        <v>3</v>
      </c>
      <c r="H273" s="274" t="s">
        <v>174</v>
      </c>
      <c r="I273" s="185" t="s">
        <v>485</v>
      </c>
      <c r="J273" s="138">
        <v>58</v>
      </c>
      <c r="K273" s="138">
        <f>IF(J273&lt;&gt;"",MAX(K$1:K272)+1,"")</f>
        <v>229</v>
      </c>
      <c r="L273" s="334" t="s">
        <v>898</v>
      </c>
      <c r="M273" s="335">
        <v>3</v>
      </c>
      <c r="N273" s="336" t="s">
        <v>75</v>
      </c>
      <c r="O273" s="352"/>
      <c r="P273" s="337" t="str">
        <f t="shared" si="378"/>
        <v/>
      </c>
      <c r="Q273" s="334"/>
      <c r="R273" s="345" t="s">
        <v>72</v>
      </c>
      <c r="S273" s="139"/>
      <c r="U273" s="140">
        <f t="shared" si="401"/>
        <v>3</v>
      </c>
      <c r="V273" s="140">
        <f t="shared" si="402"/>
        <v>1</v>
      </c>
      <c r="W273" s="140">
        <f t="shared" si="403"/>
        <v>3</v>
      </c>
      <c r="X273" s="140"/>
      <c r="Y273" s="140">
        <f t="shared" si="404"/>
        <v>0</v>
      </c>
      <c r="Z273" s="140"/>
      <c r="AA273" s="140">
        <f t="shared" si="405"/>
        <v>3</v>
      </c>
      <c r="AB273" s="115"/>
      <c r="AC273" s="181"/>
      <c r="AD273" s="181"/>
      <c r="AE273" s="142" t="str">
        <f t="shared" si="369"/>
        <v/>
      </c>
      <c r="AF273" s="142"/>
      <c r="AG273" s="142" t="str">
        <f t="shared" si="370"/>
        <v/>
      </c>
      <c r="AH273" s="142"/>
      <c r="AI273" s="142" t="str">
        <f t="shared" si="371"/>
        <v/>
      </c>
      <c r="AJ273" s="143"/>
      <c r="AK273" s="144"/>
      <c r="AL273" s="142"/>
      <c r="AM273" s="142" t="str">
        <f t="shared" si="372"/>
        <v/>
      </c>
      <c r="AN273" s="142"/>
      <c r="AO273" s="142" t="str">
        <f t="shared" si="373"/>
        <v/>
      </c>
      <c r="AP273" s="142"/>
      <c r="AQ273" s="142" t="str">
        <f t="shared" si="374"/>
        <v/>
      </c>
      <c r="AR273" s="143"/>
      <c r="AS273" s="144"/>
      <c r="AT273" s="142"/>
      <c r="AU273" s="142">
        <f t="shared" si="375"/>
        <v>3</v>
      </c>
      <c r="AV273" s="142"/>
      <c r="AW273" s="142">
        <f t="shared" si="376"/>
        <v>0</v>
      </c>
      <c r="AX273" s="142"/>
      <c r="AY273" s="142">
        <f t="shared" si="377"/>
        <v>3</v>
      </c>
      <c r="AZ273" s="143"/>
      <c r="BA273" s="144"/>
      <c r="BB273" s="142"/>
      <c r="BC273" s="142" t="str">
        <f t="shared" si="406"/>
        <v/>
      </c>
      <c r="BD273" s="142"/>
      <c r="BE273" s="142" t="str">
        <f t="shared" si="407"/>
        <v/>
      </c>
      <c r="BF273" s="142"/>
      <c r="BG273" s="142" t="str">
        <f t="shared" si="408"/>
        <v/>
      </c>
      <c r="BH273" s="143"/>
      <c r="BI273" s="144"/>
      <c r="BJ273" s="140"/>
      <c r="BK273" s="142" t="str">
        <f t="shared" si="409"/>
        <v/>
      </c>
      <c r="BL273" s="142"/>
      <c r="BM273" s="142" t="str">
        <f t="shared" si="410"/>
        <v/>
      </c>
      <c r="BN273" s="142"/>
      <c r="BO273" s="142" t="str">
        <f t="shared" si="411"/>
        <v/>
      </c>
      <c r="BP273" s="143"/>
      <c r="BQ273" s="144"/>
      <c r="BR273" s="140"/>
      <c r="BS273" s="142" t="str">
        <f t="shared" si="391"/>
        <v/>
      </c>
      <c r="BT273" s="142"/>
      <c r="BU273" s="142" t="str">
        <f t="shared" si="392"/>
        <v/>
      </c>
      <c r="BV273" s="142"/>
      <c r="BW273" s="142" t="str">
        <f t="shared" si="393"/>
        <v/>
      </c>
      <c r="BX273" s="143"/>
      <c r="BY273" s="144"/>
      <c r="BZ273" s="145"/>
      <c r="CA273" s="142">
        <f t="shared" si="394"/>
        <v>3</v>
      </c>
      <c r="CB273" s="142"/>
      <c r="CC273" s="142">
        <f t="shared" si="395"/>
        <v>0</v>
      </c>
      <c r="CD273" s="142"/>
      <c r="CE273" s="142">
        <f t="shared" si="396"/>
        <v>3</v>
      </c>
      <c r="CF273" s="143"/>
      <c r="CI273" s="142" t="str">
        <f t="shared" si="397"/>
        <v/>
      </c>
      <c r="CJ273" s="142"/>
      <c r="CK273" s="142" t="str">
        <f t="shared" si="398"/>
        <v/>
      </c>
      <c r="CL273" s="142"/>
      <c r="CM273" s="142" t="str">
        <f t="shared" si="399"/>
        <v/>
      </c>
      <c r="CN273" s="143"/>
      <c r="EF273" s="146" t="s">
        <v>63</v>
      </c>
      <c r="EG273" s="146" t="str">
        <f t="shared" si="368"/>
        <v xml:space="preserve">
Constat visuel
R</v>
      </c>
    </row>
    <row r="274" spans="1:137" s="157" customFormat="1" ht="32.25" customHeight="1" x14ac:dyDescent="0.25">
      <c r="B274" s="107"/>
      <c r="C274" s="405" t="s">
        <v>488</v>
      </c>
      <c r="D274" s="107"/>
      <c r="E274" s="107"/>
      <c r="F274" s="109" t="e">
        <f>VLOOKUP(H274,Feuil1!A$1:B$5,2,0)</f>
        <v>#N/A</v>
      </c>
      <c r="G274" s="107"/>
      <c r="H274" s="276"/>
      <c r="I274" s="182"/>
      <c r="J274" s="149"/>
      <c r="K274" s="131" t="str">
        <f>IF(J274&lt;&gt;"",MAX(K$1:K273)+1,"")</f>
        <v/>
      </c>
      <c r="L274" s="183" t="s">
        <v>489</v>
      </c>
      <c r="M274" s="132"/>
      <c r="N274" s="267"/>
      <c r="O274" s="440"/>
      <c r="P274" s="325" t="str">
        <f t="shared" si="378"/>
        <v/>
      </c>
      <c r="Q274" s="183" t="s">
        <v>366</v>
      </c>
      <c r="R274" s="184"/>
      <c r="S274" s="184"/>
      <c r="U274" s="174"/>
      <c r="V274" s="174"/>
      <c r="W274" s="174"/>
      <c r="X274" s="175"/>
      <c r="Y274" s="174"/>
      <c r="Z274" s="174"/>
      <c r="AA274" s="174"/>
      <c r="AB274" s="174"/>
      <c r="AC274" s="176"/>
      <c r="AD274" s="166"/>
      <c r="AE274" s="142" t="str">
        <f t="shared" si="369"/>
        <v/>
      </c>
      <c r="AF274" s="142"/>
      <c r="AG274" s="142" t="str">
        <f t="shared" si="370"/>
        <v/>
      </c>
      <c r="AH274" s="142"/>
      <c r="AI274" s="142" t="str">
        <f t="shared" si="371"/>
        <v/>
      </c>
      <c r="AJ274" s="143"/>
      <c r="AK274" s="155"/>
      <c r="AL274" s="153"/>
      <c r="AM274" s="142" t="str">
        <f t="shared" si="372"/>
        <v/>
      </c>
      <c r="AN274" s="142"/>
      <c r="AO274" s="142" t="str">
        <f t="shared" si="373"/>
        <v/>
      </c>
      <c r="AP274" s="142"/>
      <c r="AQ274" s="142" t="str">
        <f t="shared" si="374"/>
        <v/>
      </c>
      <c r="AR274" s="143"/>
      <c r="AS274" s="155"/>
      <c r="AT274" s="153"/>
      <c r="AU274" s="142" t="str">
        <f t="shared" si="375"/>
        <v/>
      </c>
      <c r="AV274" s="142"/>
      <c r="AW274" s="142" t="str">
        <f t="shared" si="376"/>
        <v/>
      </c>
      <c r="AX274" s="142"/>
      <c r="AY274" s="142" t="str">
        <f t="shared" si="377"/>
        <v/>
      </c>
      <c r="AZ274" s="143"/>
      <c r="BA274" s="155"/>
      <c r="BB274" s="153"/>
      <c r="BC274" s="153"/>
      <c r="BD274" s="153"/>
      <c r="BE274" s="153"/>
      <c r="BF274" s="153"/>
      <c r="BG274" s="153"/>
      <c r="BH274" s="154"/>
      <c r="BI274" s="155"/>
      <c r="BJ274" s="150"/>
      <c r="BK274" s="153"/>
      <c r="BL274" s="153"/>
      <c r="BM274" s="153"/>
      <c r="BN274" s="153"/>
      <c r="BO274" s="153"/>
      <c r="BP274" s="154"/>
      <c r="BQ274" s="155"/>
      <c r="BR274" s="150"/>
      <c r="BS274" s="153" t="str">
        <f t="shared" si="391"/>
        <v/>
      </c>
      <c r="BT274" s="153"/>
      <c r="BU274" s="153" t="str">
        <f t="shared" si="392"/>
        <v/>
      </c>
      <c r="BV274" s="153"/>
      <c r="BW274" s="153" t="str">
        <f t="shared" si="393"/>
        <v/>
      </c>
      <c r="BX274" s="154"/>
      <c r="BY274" s="155"/>
      <c r="BZ274" s="156"/>
      <c r="CA274" s="153" t="str">
        <f t="shared" si="394"/>
        <v/>
      </c>
      <c r="CB274" s="153"/>
      <c r="CC274" s="153" t="str">
        <f t="shared" si="395"/>
        <v/>
      </c>
      <c r="CD274" s="153"/>
      <c r="CE274" s="153" t="str">
        <f t="shared" si="396"/>
        <v/>
      </c>
      <c r="CF274" s="154"/>
      <c r="CI274" s="153" t="str">
        <f t="shared" si="397"/>
        <v/>
      </c>
      <c r="CJ274" s="153"/>
      <c r="CK274" s="153" t="str">
        <f t="shared" si="398"/>
        <v/>
      </c>
      <c r="CL274" s="153"/>
      <c r="CM274" s="153" t="str">
        <f t="shared" si="399"/>
        <v/>
      </c>
      <c r="CN274" s="154"/>
      <c r="EF274" s="146" t="s">
        <v>63</v>
      </c>
      <c r="EG274" s="146" t="str">
        <f t="shared" si="368"/>
        <v xml:space="preserve">Indiquer le n° de la chambre concernée pour chaque commentaire.
</v>
      </c>
    </row>
    <row r="275" spans="1:137" s="136" customFormat="1" ht="48" customHeight="1" x14ac:dyDescent="0.25">
      <c r="B275" s="109" t="s">
        <v>58</v>
      </c>
      <c r="C275" s="405" t="s">
        <v>488</v>
      </c>
      <c r="D275" s="183" t="s">
        <v>508</v>
      </c>
      <c r="E275" s="109"/>
      <c r="F275" s="109">
        <f>VLOOKUP(H275,Feuil1!A$1:B$5,2,0)</f>
        <v>0.2</v>
      </c>
      <c r="G275" s="109">
        <f t="shared" ref="G275:G286" si="412">IF(H275="Information et Communication",1,IF(H275="Savoir-faire Savoir-être",2,IF(H275="Confort et hygiène",3,IF(H275="Qualité de la prestation",5,IF(H275="Développement Durable",4)))))</f>
        <v>5</v>
      </c>
      <c r="H275" s="274" t="s">
        <v>168</v>
      </c>
      <c r="I275" s="180" t="s">
        <v>367</v>
      </c>
      <c r="J275" s="138">
        <v>46</v>
      </c>
      <c r="K275" s="138">
        <f>IF(J275&lt;&gt;"",MAX(K$1:K274)+1,"")</f>
        <v>230</v>
      </c>
      <c r="L275" s="329" t="s">
        <v>491</v>
      </c>
      <c r="M275" s="330">
        <v>3</v>
      </c>
      <c r="N275" s="331" t="s">
        <v>75</v>
      </c>
      <c r="O275" s="439"/>
      <c r="P275" s="332" t="str">
        <f t="shared" si="378"/>
        <v/>
      </c>
      <c r="Q275" s="329" t="s">
        <v>492</v>
      </c>
      <c r="R275" s="329" t="s">
        <v>72</v>
      </c>
      <c r="S275" s="139"/>
      <c r="U275" s="140">
        <f t="shared" ref="U275:U286" si="413">M275</f>
        <v>3</v>
      </c>
      <c r="V275" s="140">
        <f t="shared" ref="V275:V286" si="414">IF(N275="Très Satisfaisant",1,IF(N275="Satisfaisant",0.75,IF(N275="Insatisfaisant",0.25,IF(N275="Très Insatisfaisant",0,IF(N275="Non Mesuré","",0)))))</f>
        <v>1</v>
      </c>
      <c r="W275" s="140">
        <f t="shared" ref="W275:W286" si="415">IF(N275&lt;&gt;"Non Mesuré",U275*V275,"")</f>
        <v>3</v>
      </c>
      <c r="X275" s="140"/>
      <c r="Y275" s="140">
        <f t="shared" ref="Y275:Y286" si="416">IF(N275="Non Mesuré",U275,0)</f>
        <v>0</v>
      </c>
      <c r="Z275" s="140"/>
      <c r="AA275" s="140">
        <f t="shared" ref="AA275:AA286" si="417">U275-Y275</f>
        <v>3</v>
      </c>
      <c r="AB275" s="115"/>
      <c r="AC275" s="181"/>
      <c r="AD275" s="181"/>
      <c r="AE275" s="142" t="str">
        <f t="shared" si="369"/>
        <v/>
      </c>
      <c r="AF275" s="142"/>
      <c r="AG275" s="142" t="str">
        <f t="shared" si="370"/>
        <v/>
      </c>
      <c r="AH275" s="142"/>
      <c r="AI275" s="142" t="str">
        <f t="shared" si="371"/>
        <v/>
      </c>
      <c r="AJ275" s="143"/>
      <c r="AK275" s="144"/>
      <c r="AL275" s="142"/>
      <c r="AM275" s="142" t="str">
        <f t="shared" si="372"/>
        <v/>
      </c>
      <c r="AN275" s="142"/>
      <c r="AO275" s="142" t="str">
        <f t="shared" si="373"/>
        <v/>
      </c>
      <c r="AP275" s="142"/>
      <c r="AQ275" s="142" t="str">
        <f t="shared" si="374"/>
        <v/>
      </c>
      <c r="AR275" s="143"/>
      <c r="AS275" s="144"/>
      <c r="AT275" s="142"/>
      <c r="AU275" s="142" t="str">
        <f t="shared" si="375"/>
        <v/>
      </c>
      <c r="AV275" s="142"/>
      <c r="AW275" s="142" t="str">
        <f t="shared" si="376"/>
        <v/>
      </c>
      <c r="AX275" s="142"/>
      <c r="AY275" s="142" t="str">
        <f t="shared" si="377"/>
        <v/>
      </c>
      <c r="AZ275" s="143"/>
      <c r="BA275" s="144"/>
      <c r="BB275" s="142"/>
      <c r="BC275" s="142" t="str">
        <f t="shared" ref="BC275:BC286" si="418">IF(G275=4,W275,"")</f>
        <v/>
      </c>
      <c r="BD275" s="142"/>
      <c r="BE275" s="142" t="str">
        <f t="shared" ref="BE275:BE286" si="419">IF(G275=4,Y275,"")</f>
        <v/>
      </c>
      <c r="BF275" s="142"/>
      <c r="BG275" s="142" t="str">
        <f t="shared" ref="BG275:BG286" si="420">IF(G275=4,AA275,"")</f>
        <v/>
      </c>
      <c r="BH275" s="143"/>
      <c r="BI275" s="144"/>
      <c r="BJ275" s="140"/>
      <c r="BK275" s="142">
        <f t="shared" ref="BK275:BK286" si="421">IF(G275=5,W275,"")</f>
        <v>3</v>
      </c>
      <c r="BL275" s="142"/>
      <c r="BM275" s="142">
        <f t="shared" ref="BM275:BM286" si="422">IF(G275=5,Y275,"")</f>
        <v>0</v>
      </c>
      <c r="BN275" s="142"/>
      <c r="BO275" s="142">
        <f t="shared" ref="BO275:BO286" si="423">IF(G275=5,AA275,"")</f>
        <v>3</v>
      </c>
      <c r="BP275" s="143"/>
      <c r="BQ275" s="144"/>
      <c r="BR275" s="140"/>
      <c r="BS275" s="142" t="str">
        <f t="shared" si="391"/>
        <v/>
      </c>
      <c r="BT275" s="142"/>
      <c r="BU275" s="142" t="str">
        <f t="shared" si="392"/>
        <v/>
      </c>
      <c r="BV275" s="142"/>
      <c r="BW275" s="142" t="str">
        <f t="shared" si="393"/>
        <v/>
      </c>
      <c r="BX275" s="143"/>
      <c r="BY275" s="144"/>
      <c r="BZ275" s="145"/>
      <c r="CA275" s="142" t="str">
        <f t="shared" si="394"/>
        <v/>
      </c>
      <c r="CB275" s="142"/>
      <c r="CC275" s="142" t="str">
        <f t="shared" si="395"/>
        <v/>
      </c>
      <c r="CD275" s="142"/>
      <c r="CE275" s="142" t="str">
        <f t="shared" si="396"/>
        <v/>
      </c>
      <c r="CF275" s="143"/>
      <c r="CI275" s="142" t="str">
        <f t="shared" si="397"/>
        <v/>
      </c>
      <c r="CJ275" s="142"/>
      <c r="CK275" s="142" t="str">
        <f t="shared" si="398"/>
        <v/>
      </c>
      <c r="CL275" s="142"/>
      <c r="CM275" s="142" t="str">
        <f t="shared" si="399"/>
        <v/>
      </c>
      <c r="CN275" s="143"/>
      <c r="EF275" s="146" t="s">
        <v>63</v>
      </c>
      <c r="EG275" s="146" t="str">
        <f t="shared" si="368"/>
        <v>Impression générale sur l'ensemble de la chambre. Absence d'élément dépareillé ou disgracieux (fils électriques apparents sur les murs, raccord de peinture ou électrique apparent, équipement obsolète, etc.). Contrôle de l'harmonie des textiles.
Constat visuel
NR</v>
      </c>
    </row>
    <row r="276" spans="1:137" s="136" customFormat="1" ht="18.75" customHeight="1" x14ac:dyDescent="0.25">
      <c r="B276" s="109" t="s">
        <v>58</v>
      </c>
      <c r="C276" s="405" t="s">
        <v>488</v>
      </c>
      <c r="D276" s="183" t="s">
        <v>508</v>
      </c>
      <c r="E276" s="109"/>
      <c r="F276" s="109">
        <f>VLOOKUP(H276,Feuil1!A$1:B$5,2,0)</f>
        <v>0.2</v>
      </c>
      <c r="G276" s="109">
        <f t="shared" si="412"/>
        <v>5</v>
      </c>
      <c r="H276" s="274" t="s">
        <v>168</v>
      </c>
      <c r="I276" s="180" t="s">
        <v>367</v>
      </c>
      <c r="J276" s="138">
        <v>46</v>
      </c>
      <c r="K276" s="138">
        <f>IF(J276&lt;&gt;"",MAX(K$1:K275)+1,"")</f>
        <v>231</v>
      </c>
      <c r="L276" s="281" t="s">
        <v>493</v>
      </c>
      <c r="M276" s="290">
        <v>3</v>
      </c>
      <c r="N276" s="283" t="s">
        <v>75</v>
      </c>
      <c r="O276" s="351"/>
      <c r="P276" s="333" t="str">
        <f t="shared" si="378"/>
        <v/>
      </c>
      <c r="Q276" s="281" t="s">
        <v>371</v>
      </c>
      <c r="R276" s="281" t="s">
        <v>72</v>
      </c>
      <c r="S276" s="139"/>
      <c r="U276" s="140">
        <f t="shared" si="413"/>
        <v>3</v>
      </c>
      <c r="V276" s="140">
        <f t="shared" si="414"/>
        <v>1</v>
      </c>
      <c r="W276" s="140">
        <f t="shared" si="415"/>
        <v>3</v>
      </c>
      <c r="X276" s="140"/>
      <c r="Y276" s="140">
        <f t="shared" si="416"/>
        <v>0</v>
      </c>
      <c r="Z276" s="140"/>
      <c r="AA276" s="140">
        <f t="shared" si="417"/>
        <v>3</v>
      </c>
      <c r="AB276" s="115"/>
      <c r="AC276" s="181"/>
      <c r="AD276" s="181"/>
      <c r="AE276" s="142" t="str">
        <f t="shared" si="369"/>
        <v/>
      </c>
      <c r="AF276" s="142"/>
      <c r="AG276" s="142" t="str">
        <f t="shared" si="370"/>
        <v/>
      </c>
      <c r="AH276" s="142"/>
      <c r="AI276" s="142" t="str">
        <f t="shared" si="371"/>
        <v/>
      </c>
      <c r="AJ276" s="143"/>
      <c r="AK276" s="144"/>
      <c r="AL276" s="142"/>
      <c r="AM276" s="142" t="str">
        <f t="shared" si="372"/>
        <v/>
      </c>
      <c r="AN276" s="142"/>
      <c r="AO276" s="142" t="str">
        <f t="shared" si="373"/>
        <v/>
      </c>
      <c r="AP276" s="142"/>
      <c r="AQ276" s="142" t="str">
        <f t="shared" si="374"/>
        <v/>
      </c>
      <c r="AR276" s="143"/>
      <c r="AS276" s="144"/>
      <c r="AT276" s="142"/>
      <c r="AU276" s="142" t="str">
        <f t="shared" si="375"/>
        <v/>
      </c>
      <c r="AV276" s="142"/>
      <c r="AW276" s="142" t="str">
        <f t="shared" si="376"/>
        <v/>
      </c>
      <c r="AX276" s="142"/>
      <c r="AY276" s="142" t="str">
        <f t="shared" si="377"/>
        <v/>
      </c>
      <c r="AZ276" s="143"/>
      <c r="BA276" s="144"/>
      <c r="BB276" s="142"/>
      <c r="BC276" s="142" t="str">
        <f t="shared" si="418"/>
        <v/>
      </c>
      <c r="BD276" s="142"/>
      <c r="BE276" s="142" t="str">
        <f t="shared" si="419"/>
        <v/>
      </c>
      <c r="BF276" s="142"/>
      <c r="BG276" s="142" t="str">
        <f t="shared" si="420"/>
        <v/>
      </c>
      <c r="BH276" s="143"/>
      <c r="BI276" s="144"/>
      <c r="BJ276" s="140"/>
      <c r="BK276" s="142">
        <f t="shared" si="421"/>
        <v>3</v>
      </c>
      <c r="BL276" s="142"/>
      <c r="BM276" s="142">
        <f t="shared" si="422"/>
        <v>0</v>
      </c>
      <c r="BN276" s="142"/>
      <c r="BO276" s="142">
        <f t="shared" si="423"/>
        <v>3</v>
      </c>
      <c r="BP276" s="143"/>
      <c r="BQ276" s="144"/>
      <c r="BR276" s="140"/>
      <c r="BS276" s="142" t="str">
        <f t="shared" si="391"/>
        <v/>
      </c>
      <c r="BT276" s="142"/>
      <c r="BU276" s="142" t="str">
        <f t="shared" si="392"/>
        <v/>
      </c>
      <c r="BV276" s="142"/>
      <c r="BW276" s="142" t="str">
        <f t="shared" si="393"/>
        <v/>
      </c>
      <c r="BX276" s="143"/>
      <c r="BY276" s="144"/>
      <c r="BZ276" s="145"/>
      <c r="CA276" s="142" t="str">
        <f t="shared" si="394"/>
        <v/>
      </c>
      <c r="CB276" s="142"/>
      <c r="CC276" s="142" t="str">
        <f t="shared" si="395"/>
        <v/>
      </c>
      <c r="CD276" s="142"/>
      <c r="CE276" s="142" t="str">
        <f t="shared" si="396"/>
        <v/>
      </c>
      <c r="CF276" s="143"/>
      <c r="CI276" s="142" t="str">
        <f t="shared" si="397"/>
        <v/>
      </c>
      <c r="CJ276" s="142"/>
      <c r="CK276" s="142" t="str">
        <f t="shared" si="398"/>
        <v/>
      </c>
      <c r="CL276" s="142"/>
      <c r="CM276" s="142" t="str">
        <f t="shared" si="399"/>
        <v/>
      </c>
      <c r="CN276" s="143"/>
      <c r="EF276" s="146" t="s">
        <v>63</v>
      </c>
      <c r="EG276" s="146" t="str">
        <f t="shared" si="368"/>
        <v>Absence de décoration surannée.
Constat visuel
NR</v>
      </c>
    </row>
    <row r="277" spans="1:137" s="136" customFormat="1" ht="18.75" customHeight="1" x14ac:dyDescent="0.25">
      <c r="A277" s="136">
        <v>31</v>
      </c>
      <c r="B277" s="109" t="s">
        <v>58</v>
      </c>
      <c r="C277" s="405" t="s">
        <v>488</v>
      </c>
      <c r="D277" s="183" t="s">
        <v>508</v>
      </c>
      <c r="E277" s="109"/>
      <c r="F277" s="109">
        <f>VLOOKUP(H277,Feuil1!A$1:B$5,2,0)</f>
        <v>0.25</v>
      </c>
      <c r="G277" s="109">
        <f t="shared" si="412"/>
        <v>3</v>
      </c>
      <c r="H277" s="274" t="s">
        <v>174</v>
      </c>
      <c r="I277" s="185" t="s">
        <v>386</v>
      </c>
      <c r="J277" s="138">
        <v>51</v>
      </c>
      <c r="K277" s="138">
        <f>IF(J277&lt;&gt;"",MAX(K$1:K276)+1,"")</f>
        <v>232</v>
      </c>
      <c r="L277" s="281" t="s">
        <v>494</v>
      </c>
      <c r="M277" s="290">
        <v>3</v>
      </c>
      <c r="N277" s="283" t="s">
        <v>75</v>
      </c>
      <c r="O277" s="351"/>
      <c r="P277" s="333" t="str">
        <f t="shared" si="378"/>
        <v/>
      </c>
      <c r="Q277" s="281" t="s">
        <v>495</v>
      </c>
      <c r="R277" s="344" t="s">
        <v>72</v>
      </c>
      <c r="S277" s="139"/>
      <c r="U277" s="140">
        <f t="shared" si="413"/>
        <v>3</v>
      </c>
      <c r="V277" s="140">
        <f t="shared" si="414"/>
        <v>1</v>
      </c>
      <c r="W277" s="140">
        <f t="shared" si="415"/>
        <v>3</v>
      </c>
      <c r="X277" s="140"/>
      <c r="Y277" s="140">
        <f t="shared" si="416"/>
        <v>0</v>
      </c>
      <c r="Z277" s="140"/>
      <c r="AA277" s="140">
        <f t="shared" si="417"/>
        <v>3</v>
      </c>
      <c r="AB277" s="140"/>
      <c r="AC277" s="141"/>
      <c r="AD277" s="141"/>
      <c r="AE277" s="142" t="str">
        <f t="shared" si="369"/>
        <v/>
      </c>
      <c r="AF277" s="142"/>
      <c r="AG277" s="142" t="str">
        <f t="shared" si="370"/>
        <v/>
      </c>
      <c r="AH277" s="142"/>
      <c r="AI277" s="142" t="str">
        <f t="shared" si="371"/>
        <v/>
      </c>
      <c r="AJ277" s="143"/>
      <c r="AK277" s="144"/>
      <c r="AL277" s="142"/>
      <c r="AM277" s="142" t="str">
        <f t="shared" si="372"/>
        <v/>
      </c>
      <c r="AN277" s="142"/>
      <c r="AO277" s="142" t="str">
        <f t="shared" si="373"/>
        <v/>
      </c>
      <c r="AP277" s="142"/>
      <c r="AQ277" s="142" t="str">
        <f t="shared" si="374"/>
        <v/>
      </c>
      <c r="AR277" s="143"/>
      <c r="AS277" s="144"/>
      <c r="AT277" s="142"/>
      <c r="AU277" s="142">
        <f t="shared" si="375"/>
        <v>3</v>
      </c>
      <c r="AV277" s="142"/>
      <c r="AW277" s="142">
        <f t="shared" si="376"/>
        <v>0</v>
      </c>
      <c r="AX277" s="142"/>
      <c r="AY277" s="142">
        <f t="shared" si="377"/>
        <v>3</v>
      </c>
      <c r="AZ277" s="143"/>
      <c r="BA277" s="144"/>
      <c r="BB277" s="142"/>
      <c r="BC277" s="142" t="str">
        <f t="shared" si="418"/>
        <v/>
      </c>
      <c r="BD277" s="142"/>
      <c r="BE277" s="142" t="str">
        <f t="shared" si="419"/>
        <v/>
      </c>
      <c r="BF277" s="142"/>
      <c r="BG277" s="142" t="str">
        <f t="shared" si="420"/>
        <v/>
      </c>
      <c r="BH277" s="143"/>
      <c r="BI277" s="144"/>
      <c r="BJ277" s="140"/>
      <c r="BK277" s="142" t="str">
        <f t="shared" si="421"/>
        <v/>
      </c>
      <c r="BL277" s="142"/>
      <c r="BM277" s="142" t="str">
        <f t="shared" si="422"/>
        <v/>
      </c>
      <c r="BN277" s="142"/>
      <c r="BO277" s="142" t="str">
        <f t="shared" si="423"/>
        <v/>
      </c>
      <c r="BP277" s="143"/>
      <c r="BQ277" s="144"/>
      <c r="BR277" s="140"/>
      <c r="BS277" s="142">
        <f t="shared" si="391"/>
        <v>3</v>
      </c>
      <c r="BT277" s="142"/>
      <c r="BU277" s="142">
        <f t="shared" si="392"/>
        <v>0</v>
      </c>
      <c r="BV277" s="142"/>
      <c r="BW277" s="142">
        <f t="shared" si="393"/>
        <v>3</v>
      </c>
      <c r="BX277" s="143"/>
      <c r="BY277" s="144"/>
      <c r="BZ277" s="145"/>
      <c r="CA277" s="142" t="str">
        <f t="shared" si="394"/>
        <v/>
      </c>
      <c r="CB277" s="142"/>
      <c r="CC277" s="142" t="str">
        <f t="shared" si="395"/>
        <v/>
      </c>
      <c r="CD277" s="142"/>
      <c r="CE277" s="142" t="str">
        <f t="shared" si="396"/>
        <v/>
      </c>
      <c r="CF277" s="143"/>
      <c r="CI277" s="142" t="str">
        <f t="shared" si="397"/>
        <v/>
      </c>
      <c r="CJ277" s="142"/>
      <c r="CK277" s="142" t="str">
        <f t="shared" si="398"/>
        <v/>
      </c>
      <c r="CL277" s="142"/>
      <c r="CM277" s="142" t="str">
        <f t="shared" si="399"/>
        <v/>
      </c>
      <c r="CN277" s="143"/>
      <c r="EF277" s="146" t="s">
        <v>63</v>
      </c>
      <c r="EG277" s="146" t="str">
        <f t="shared" si="368"/>
        <v>Contrôle des sols, des murs et des plafonds.
Constat visuel
NR</v>
      </c>
    </row>
    <row r="278" spans="1:137" s="136" customFormat="1" ht="18.75" customHeight="1" x14ac:dyDescent="0.25">
      <c r="A278" s="136">
        <v>32</v>
      </c>
      <c r="B278" s="109" t="s">
        <v>68</v>
      </c>
      <c r="C278" s="405" t="s">
        <v>488</v>
      </c>
      <c r="D278" s="183" t="s">
        <v>508</v>
      </c>
      <c r="E278" s="109"/>
      <c r="F278" s="109">
        <f>VLOOKUP(H278,Feuil1!A$1:B$5,2,0)</f>
        <v>0.25</v>
      </c>
      <c r="G278" s="109">
        <f t="shared" si="412"/>
        <v>3</v>
      </c>
      <c r="H278" s="274" t="s">
        <v>174</v>
      </c>
      <c r="I278" s="185" t="s">
        <v>386</v>
      </c>
      <c r="J278" s="138">
        <v>51</v>
      </c>
      <c r="K278" s="138">
        <f>IF(J278&lt;&gt;"",MAX(K$1:K277)+1,"")</f>
        <v>233</v>
      </c>
      <c r="L278" s="281" t="s">
        <v>496</v>
      </c>
      <c r="M278" s="290">
        <v>3</v>
      </c>
      <c r="N278" s="283" t="s">
        <v>75</v>
      </c>
      <c r="O278" s="351"/>
      <c r="P278" s="333" t="str">
        <f t="shared" si="378"/>
        <v/>
      </c>
      <c r="Q278" s="281" t="s">
        <v>495</v>
      </c>
      <c r="R278" s="344" t="s">
        <v>72</v>
      </c>
      <c r="S278" s="139"/>
      <c r="U278" s="140">
        <f t="shared" si="413"/>
        <v>3</v>
      </c>
      <c r="V278" s="140">
        <f t="shared" si="414"/>
        <v>1</v>
      </c>
      <c r="W278" s="140">
        <f t="shared" si="415"/>
        <v>3</v>
      </c>
      <c r="X278" s="140"/>
      <c r="Y278" s="140">
        <f t="shared" si="416"/>
        <v>0</v>
      </c>
      <c r="Z278" s="140"/>
      <c r="AA278" s="140">
        <f t="shared" si="417"/>
        <v>3</v>
      </c>
      <c r="AB278" s="140"/>
      <c r="AC278" s="141"/>
      <c r="AD278" s="141"/>
      <c r="AE278" s="142" t="str">
        <f t="shared" si="369"/>
        <v/>
      </c>
      <c r="AF278" s="142"/>
      <c r="AG278" s="142" t="str">
        <f t="shared" si="370"/>
        <v/>
      </c>
      <c r="AH278" s="142"/>
      <c r="AI278" s="142" t="str">
        <f t="shared" si="371"/>
        <v/>
      </c>
      <c r="AJ278" s="143"/>
      <c r="AK278" s="144"/>
      <c r="AL278" s="142"/>
      <c r="AM278" s="142" t="str">
        <f t="shared" si="372"/>
        <v/>
      </c>
      <c r="AN278" s="142"/>
      <c r="AO278" s="142" t="str">
        <f t="shared" si="373"/>
        <v/>
      </c>
      <c r="AP278" s="142"/>
      <c r="AQ278" s="142" t="str">
        <f t="shared" si="374"/>
        <v/>
      </c>
      <c r="AR278" s="143"/>
      <c r="AS278" s="144"/>
      <c r="AT278" s="142"/>
      <c r="AU278" s="142">
        <f t="shared" si="375"/>
        <v>3</v>
      </c>
      <c r="AV278" s="142"/>
      <c r="AW278" s="142">
        <f t="shared" si="376"/>
        <v>0</v>
      </c>
      <c r="AX278" s="142"/>
      <c r="AY278" s="142">
        <f t="shared" si="377"/>
        <v>3</v>
      </c>
      <c r="AZ278" s="143"/>
      <c r="BA278" s="144"/>
      <c r="BB278" s="142"/>
      <c r="BC278" s="142" t="str">
        <f t="shared" si="418"/>
        <v/>
      </c>
      <c r="BD278" s="142"/>
      <c r="BE278" s="142" t="str">
        <f t="shared" si="419"/>
        <v/>
      </c>
      <c r="BF278" s="142"/>
      <c r="BG278" s="142" t="str">
        <f t="shared" si="420"/>
        <v/>
      </c>
      <c r="BH278" s="143"/>
      <c r="BI278" s="144"/>
      <c r="BJ278" s="140"/>
      <c r="BK278" s="142" t="str">
        <f t="shared" si="421"/>
        <v/>
      </c>
      <c r="BL278" s="142"/>
      <c r="BM278" s="142" t="str">
        <f t="shared" si="422"/>
        <v/>
      </c>
      <c r="BN278" s="142"/>
      <c r="BO278" s="142" t="str">
        <f t="shared" si="423"/>
        <v/>
      </c>
      <c r="BP278" s="143"/>
      <c r="BQ278" s="144"/>
      <c r="BR278" s="140"/>
      <c r="BS278" s="142" t="str">
        <f t="shared" si="391"/>
        <v/>
      </c>
      <c r="BT278" s="142"/>
      <c r="BU278" s="142" t="str">
        <f t="shared" si="392"/>
        <v/>
      </c>
      <c r="BV278" s="142"/>
      <c r="BW278" s="142" t="str">
        <f t="shared" si="393"/>
        <v/>
      </c>
      <c r="BX278" s="143"/>
      <c r="BY278" s="144"/>
      <c r="BZ278" s="145"/>
      <c r="CA278" s="142">
        <f t="shared" si="394"/>
        <v>3</v>
      </c>
      <c r="CB278" s="142"/>
      <c r="CC278" s="142">
        <f t="shared" si="395"/>
        <v>0</v>
      </c>
      <c r="CD278" s="142"/>
      <c r="CE278" s="142">
        <f t="shared" si="396"/>
        <v>3</v>
      </c>
      <c r="CF278" s="143"/>
      <c r="CI278" s="142" t="str">
        <f t="shared" si="397"/>
        <v/>
      </c>
      <c r="CJ278" s="142"/>
      <c r="CK278" s="142" t="str">
        <f t="shared" si="398"/>
        <v/>
      </c>
      <c r="CL278" s="142"/>
      <c r="CM278" s="142" t="str">
        <f t="shared" si="399"/>
        <v/>
      </c>
      <c r="CN278" s="143"/>
      <c r="EF278" s="146" t="s">
        <v>63</v>
      </c>
      <c r="EG278" s="146" t="str">
        <f t="shared" si="368"/>
        <v>Contrôle des sols, des murs et des plafonds.
Constat visuel
R</v>
      </c>
    </row>
    <row r="279" spans="1:137" s="136" customFormat="1" ht="18.75" customHeight="1" x14ac:dyDescent="0.25">
      <c r="A279" s="136">
        <v>31</v>
      </c>
      <c r="B279" s="109" t="s">
        <v>58</v>
      </c>
      <c r="C279" s="405" t="s">
        <v>488</v>
      </c>
      <c r="D279" s="183" t="s">
        <v>508</v>
      </c>
      <c r="E279" s="109"/>
      <c r="F279" s="109">
        <f>VLOOKUP(H279,Feuil1!A$1:B$5,2,0)</f>
        <v>0.25</v>
      </c>
      <c r="G279" s="109">
        <f t="shared" si="412"/>
        <v>3</v>
      </c>
      <c r="H279" s="274" t="s">
        <v>174</v>
      </c>
      <c r="I279" s="185" t="s">
        <v>403</v>
      </c>
      <c r="J279" s="138">
        <v>48</v>
      </c>
      <c r="K279" s="138">
        <f>IF(J279&lt;&gt;"",MAX(K$1:K278)+1,"")</f>
        <v>234</v>
      </c>
      <c r="L279" s="281" t="s">
        <v>497</v>
      </c>
      <c r="M279" s="290">
        <v>3</v>
      </c>
      <c r="N279" s="283" t="s">
        <v>75</v>
      </c>
      <c r="O279" s="351"/>
      <c r="P279" s="333" t="str">
        <f t="shared" si="378"/>
        <v/>
      </c>
      <c r="Q279" s="281" t="s">
        <v>498</v>
      </c>
      <c r="R279" s="281" t="s">
        <v>72</v>
      </c>
      <c r="S279" s="139"/>
      <c r="U279" s="140">
        <f t="shared" si="413"/>
        <v>3</v>
      </c>
      <c r="V279" s="140">
        <f t="shared" si="414"/>
        <v>1</v>
      </c>
      <c r="W279" s="140">
        <f t="shared" si="415"/>
        <v>3</v>
      </c>
      <c r="X279" s="140"/>
      <c r="Y279" s="140">
        <f t="shared" si="416"/>
        <v>0</v>
      </c>
      <c r="Z279" s="140"/>
      <c r="AA279" s="140">
        <f t="shared" si="417"/>
        <v>3</v>
      </c>
      <c r="AB279" s="140"/>
      <c r="AC279" s="141"/>
      <c r="AD279" s="141"/>
      <c r="AE279" s="142" t="str">
        <f t="shared" si="369"/>
        <v/>
      </c>
      <c r="AF279" s="142"/>
      <c r="AG279" s="142" t="str">
        <f t="shared" si="370"/>
        <v/>
      </c>
      <c r="AH279" s="142"/>
      <c r="AI279" s="142" t="str">
        <f t="shared" si="371"/>
        <v/>
      </c>
      <c r="AJ279" s="143"/>
      <c r="AK279" s="144"/>
      <c r="AL279" s="142"/>
      <c r="AM279" s="142" t="str">
        <f t="shared" si="372"/>
        <v/>
      </c>
      <c r="AN279" s="142"/>
      <c r="AO279" s="142" t="str">
        <f t="shared" si="373"/>
        <v/>
      </c>
      <c r="AP279" s="142"/>
      <c r="AQ279" s="142" t="str">
        <f t="shared" si="374"/>
        <v/>
      </c>
      <c r="AR279" s="143"/>
      <c r="AS279" s="144"/>
      <c r="AT279" s="142"/>
      <c r="AU279" s="142">
        <f t="shared" si="375"/>
        <v>3</v>
      </c>
      <c r="AV279" s="142"/>
      <c r="AW279" s="142">
        <f t="shared" si="376"/>
        <v>0</v>
      </c>
      <c r="AX279" s="142"/>
      <c r="AY279" s="142">
        <f t="shared" si="377"/>
        <v>3</v>
      </c>
      <c r="AZ279" s="143"/>
      <c r="BA279" s="144"/>
      <c r="BB279" s="142"/>
      <c r="BC279" s="142" t="str">
        <f t="shared" si="418"/>
        <v/>
      </c>
      <c r="BD279" s="142"/>
      <c r="BE279" s="142" t="str">
        <f t="shared" si="419"/>
        <v/>
      </c>
      <c r="BF279" s="142"/>
      <c r="BG279" s="142" t="str">
        <f t="shared" si="420"/>
        <v/>
      </c>
      <c r="BH279" s="143"/>
      <c r="BI279" s="144"/>
      <c r="BJ279" s="140"/>
      <c r="BK279" s="142" t="str">
        <f t="shared" si="421"/>
        <v/>
      </c>
      <c r="BL279" s="142"/>
      <c r="BM279" s="142" t="str">
        <f t="shared" si="422"/>
        <v/>
      </c>
      <c r="BN279" s="142"/>
      <c r="BO279" s="142" t="str">
        <f t="shared" si="423"/>
        <v/>
      </c>
      <c r="BP279" s="143"/>
      <c r="BQ279" s="144"/>
      <c r="BR279" s="140"/>
      <c r="BS279" s="142">
        <f t="shared" si="391"/>
        <v>3</v>
      </c>
      <c r="BT279" s="142"/>
      <c r="BU279" s="142">
        <f t="shared" si="392"/>
        <v>0</v>
      </c>
      <c r="BV279" s="142"/>
      <c r="BW279" s="142">
        <f t="shared" si="393"/>
        <v>3</v>
      </c>
      <c r="BX279" s="143"/>
      <c r="BY279" s="144"/>
      <c r="BZ279" s="145"/>
      <c r="CA279" s="142" t="str">
        <f t="shared" si="394"/>
        <v/>
      </c>
      <c r="CB279" s="142"/>
      <c r="CC279" s="142" t="str">
        <f t="shared" si="395"/>
        <v/>
      </c>
      <c r="CD279" s="142"/>
      <c r="CE279" s="142" t="str">
        <f t="shared" si="396"/>
        <v/>
      </c>
      <c r="CF279" s="143"/>
      <c r="CI279" s="142" t="str">
        <f t="shared" si="397"/>
        <v/>
      </c>
      <c r="CJ279" s="142"/>
      <c r="CK279" s="142" t="str">
        <f t="shared" si="398"/>
        <v/>
      </c>
      <c r="CL279" s="142"/>
      <c r="CM279" s="142" t="str">
        <f t="shared" si="399"/>
        <v/>
      </c>
      <c r="CN279" s="143"/>
      <c r="EF279" s="146" t="s">
        <v>63</v>
      </c>
      <c r="EG279" s="146" t="str">
        <f t="shared" si="368"/>
        <v>Textiles, literie, linge de lit, etc. Si présence d'un cheveu, point noté Très Insatisfaisant..
Constat visuel
NR</v>
      </c>
    </row>
    <row r="280" spans="1:137" s="136" customFormat="1" ht="18.75" customHeight="1" x14ac:dyDescent="0.25">
      <c r="A280" s="136">
        <v>32</v>
      </c>
      <c r="B280" s="109" t="s">
        <v>68</v>
      </c>
      <c r="C280" s="405" t="s">
        <v>488</v>
      </c>
      <c r="D280" s="183" t="s">
        <v>508</v>
      </c>
      <c r="E280" s="109"/>
      <c r="F280" s="109">
        <f>VLOOKUP(H280,Feuil1!A$1:B$5,2,0)</f>
        <v>0.25</v>
      </c>
      <c r="G280" s="109">
        <f t="shared" si="412"/>
        <v>3</v>
      </c>
      <c r="H280" s="274" t="s">
        <v>174</v>
      </c>
      <c r="I280" s="185" t="s">
        <v>403</v>
      </c>
      <c r="J280" s="138">
        <v>48</v>
      </c>
      <c r="K280" s="138">
        <f>IF(J280&lt;&gt;"",MAX(K$1:K279)+1,"")</f>
        <v>235</v>
      </c>
      <c r="L280" s="281" t="s">
        <v>499</v>
      </c>
      <c r="M280" s="290">
        <v>3</v>
      </c>
      <c r="N280" s="283" t="s">
        <v>75</v>
      </c>
      <c r="O280" s="351"/>
      <c r="P280" s="333" t="str">
        <f t="shared" si="378"/>
        <v/>
      </c>
      <c r="Q280" s="281" t="s">
        <v>500</v>
      </c>
      <c r="R280" s="281" t="s">
        <v>72</v>
      </c>
      <c r="S280" s="139"/>
      <c r="U280" s="140">
        <f t="shared" si="413"/>
        <v>3</v>
      </c>
      <c r="V280" s="140">
        <f t="shared" si="414"/>
        <v>1</v>
      </c>
      <c r="W280" s="140">
        <f t="shared" si="415"/>
        <v>3</v>
      </c>
      <c r="X280" s="140"/>
      <c r="Y280" s="140">
        <f t="shared" si="416"/>
        <v>0</v>
      </c>
      <c r="Z280" s="140"/>
      <c r="AA280" s="140">
        <f t="shared" si="417"/>
        <v>3</v>
      </c>
      <c r="AB280" s="140"/>
      <c r="AC280" s="141"/>
      <c r="AD280" s="141"/>
      <c r="AE280" s="142" t="str">
        <f t="shared" si="369"/>
        <v/>
      </c>
      <c r="AF280" s="142"/>
      <c r="AG280" s="142" t="str">
        <f t="shared" si="370"/>
        <v/>
      </c>
      <c r="AH280" s="142"/>
      <c r="AI280" s="142" t="str">
        <f t="shared" si="371"/>
        <v/>
      </c>
      <c r="AJ280" s="143"/>
      <c r="AK280" s="144"/>
      <c r="AL280" s="142"/>
      <c r="AM280" s="142" t="str">
        <f t="shared" si="372"/>
        <v/>
      </c>
      <c r="AN280" s="142"/>
      <c r="AO280" s="142" t="str">
        <f t="shared" si="373"/>
        <v/>
      </c>
      <c r="AP280" s="142"/>
      <c r="AQ280" s="142" t="str">
        <f t="shared" si="374"/>
        <v/>
      </c>
      <c r="AR280" s="143"/>
      <c r="AS280" s="144"/>
      <c r="AT280" s="142"/>
      <c r="AU280" s="142">
        <f t="shared" si="375"/>
        <v>3</v>
      </c>
      <c r="AV280" s="142"/>
      <c r="AW280" s="142">
        <f t="shared" si="376"/>
        <v>0</v>
      </c>
      <c r="AX280" s="142"/>
      <c r="AY280" s="142">
        <f t="shared" si="377"/>
        <v>3</v>
      </c>
      <c r="AZ280" s="143"/>
      <c r="BA280" s="144"/>
      <c r="BB280" s="142"/>
      <c r="BC280" s="142" t="str">
        <f t="shared" si="418"/>
        <v/>
      </c>
      <c r="BD280" s="142"/>
      <c r="BE280" s="142" t="str">
        <f t="shared" si="419"/>
        <v/>
      </c>
      <c r="BF280" s="142"/>
      <c r="BG280" s="142" t="str">
        <f t="shared" si="420"/>
        <v/>
      </c>
      <c r="BH280" s="143"/>
      <c r="BI280" s="144"/>
      <c r="BJ280" s="140"/>
      <c r="BK280" s="142" t="str">
        <f t="shared" si="421"/>
        <v/>
      </c>
      <c r="BL280" s="142"/>
      <c r="BM280" s="142" t="str">
        <f t="shared" si="422"/>
        <v/>
      </c>
      <c r="BN280" s="142"/>
      <c r="BO280" s="142" t="str">
        <f t="shared" si="423"/>
        <v/>
      </c>
      <c r="BP280" s="143"/>
      <c r="BQ280" s="144"/>
      <c r="BR280" s="140"/>
      <c r="BS280" s="142" t="str">
        <f t="shared" si="391"/>
        <v/>
      </c>
      <c r="BT280" s="142"/>
      <c r="BU280" s="142" t="str">
        <f t="shared" si="392"/>
        <v/>
      </c>
      <c r="BV280" s="142"/>
      <c r="BW280" s="142" t="str">
        <f t="shared" si="393"/>
        <v/>
      </c>
      <c r="BX280" s="143"/>
      <c r="BY280" s="144"/>
      <c r="BZ280" s="145"/>
      <c r="CA280" s="142">
        <f t="shared" si="394"/>
        <v>3</v>
      </c>
      <c r="CB280" s="142"/>
      <c r="CC280" s="142">
        <f t="shared" si="395"/>
        <v>0</v>
      </c>
      <c r="CD280" s="142"/>
      <c r="CE280" s="142">
        <f t="shared" si="396"/>
        <v>3</v>
      </c>
      <c r="CF280" s="143"/>
      <c r="CI280" s="142" t="str">
        <f t="shared" si="397"/>
        <v/>
      </c>
      <c r="CJ280" s="142"/>
      <c r="CK280" s="142" t="str">
        <f t="shared" si="398"/>
        <v/>
      </c>
      <c r="CL280" s="142"/>
      <c r="CM280" s="142" t="str">
        <f t="shared" si="399"/>
        <v/>
      </c>
      <c r="CN280" s="143"/>
      <c r="EF280" s="146" t="s">
        <v>63</v>
      </c>
      <c r="EG280" s="146" t="str">
        <f t="shared" si="368"/>
        <v>Textiles, literie, linge de lit, etc. 
Constat visuel
R</v>
      </c>
    </row>
    <row r="281" spans="1:137" s="136" customFormat="1" ht="18.75" customHeight="1" x14ac:dyDescent="0.25">
      <c r="A281" s="136">
        <v>31</v>
      </c>
      <c r="B281" s="109" t="s">
        <v>58</v>
      </c>
      <c r="C281" s="405" t="s">
        <v>488</v>
      </c>
      <c r="D281" s="183" t="s">
        <v>508</v>
      </c>
      <c r="E281" s="109"/>
      <c r="F281" s="109">
        <f>VLOOKUP(H281,Feuil1!A$1:B$5,2,0)</f>
        <v>0.25</v>
      </c>
      <c r="G281" s="109">
        <f t="shared" si="412"/>
        <v>3</v>
      </c>
      <c r="H281" s="274" t="s">
        <v>174</v>
      </c>
      <c r="I281" s="180" t="s">
        <v>460</v>
      </c>
      <c r="J281" s="138">
        <v>60</v>
      </c>
      <c r="K281" s="138">
        <f>IF(J281&lt;&gt;"",MAX(K$1:K280)+1,"")</f>
        <v>236</v>
      </c>
      <c r="L281" s="281" t="s">
        <v>501</v>
      </c>
      <c r="M281" s="290">
        <v>3</v>
      </c>
      <c r="N281" s="283" t="s">
        <v>75</v>
      </c>
      <c r="O281" s="351"/>
      <c r="P281" s="333" t="str">
        <f t="shared" si="378"/>
        <v/>
      </c>
      <c r="Q281" s="281" t="s">
        <v>495</v>
      </c>
      <c r="R281" s="344" t="s">
        <v>72</v>
      </c>
      <c r="S281" s="139"/>
      <c r="U281" s="140">
        <f t="shared" si="413"/>
        <v>3</v>
      </c>
      <c r="V281" s="140">
        <f t="shared" si="414"/>
        <v>1</v>
      </c>
      <c r="W281" s="140">
        <f t="shared" si="415"/>
        <v>3</v>
      </c>
      <c r="X281" s="140"/>
      <c r="Y281" s="140">
        <f t="shared" si="416"/>
        <v>0</v>
      </c>
      <c r="Z281" s="140"/>
      <c r="AA281" s="140">
        <f t="shared" si="417"/>
        <v>3</v>
      </c>
      <c r="AB281" s="140"/>
      <c r="AC281" s="141"/>
      <c r="AD281" s="141"/>
      <c r="AE281" s="142" t="str">
        <f t="shared" si="369"/>
        <v/>
      </c>
      <c r="AF281" s="142"/>
      <c r="AG281" s="142" t="str">
        <f t="shared" si="370"/>
        <v/>
      </c>
      <c r="AH281" s="142"/>
      <c r="AI281" s="142" t="str">
        <f t="shared" si="371"/>
        <v/>
      </c>
      <c r="AJ281" s="143"/>
      <c r="AK281" s="144"/>
      <c r="AL281" s="142"/>
      <c r="AM281" s="142" t="str">
        <f t="shared" si="372"/>
        <v/>
      </c>
      <c r="AN281" s="142"/>
      <c r="AO281" s="142" t="str">
        <f t="shared" si="373"/>
        <v/>
      </c>
      <c r="AP281" s="142"/>
      <c r="AQ281" s="142" t="str">
        <f t="shared" si="374"/>
        <v/>
      </c>
      <c r="AR281" s="143"/>
      <c r="AS281" s="144"/>
      <c r="AT281" s="142"/>
      <c r="AU281" s="142">
        <f t="shared" si="375"/>
        <v>3</v>
      </c>
      <c r="AV281" s="142"/>
      <c r="AW281" s="142">
        <f t="shared" si="376"/>
        <v>0</v>
      </c>
      <c r="AX281" s="142"/>
      <c r="AY281" s="142">
        <f t="shared" si="377"/>
        <v>3</v>
      </c>
      <c r="AZ281" s="143"/>
      <c r="BA281" s="144"/>
      <c r="BB281" s="142"/>
      <c r="BC281" s="142" t="str">
        <f t="shared" si="418"/>
        <v/>
      </c>
      <c r="BD281" s="142"/>
      <c r="BE281" s="142" t="str">
        <f t="shared" si="419"/>
        <v/>
      </c>
      <c r="BF281" s="142"/>
      <c r="BG281" s="142" t="str">
        <f t="shared" si="420"/>
        <v/>
      </c>
      <c r="BH281" s="143"/>
      <c r="BI281" s="144"/>
      <c r="BJ281" s="140"/>
      <c r="BK281" s="142" t="str">
        <f t="shared" si="421"/>
        <v/>
      </c>
      <c r="BL281" s="142"/>
      <c r="BM281" s="142" t="str">
        <f t="shared" si="422"/>
        <v/>
      </c>
      <c r="BN281" s="142"/>
      <c r="BO281" s="142" t="str">
        <f t="shared" si="423"/>
        <v/>
      </c>
      <c r="BP281" s="143"/>
      <c r="BQ281" s="144"/>
      <c r="BR281" s="140"/>
      <c r="BS281" s="142">
        <f t="shared" si="391"/>
        <v>3</v>
      </c>
      <c r="BT281" s="142"/>
      <c r="BU281" s="142">
        <f t="shared" si="392"/>
        <v>0</v>
      </c>
      <c r="BV281" s="142"/>
      <c r="BW281" s="142">
        <f t="shared" si="393"/>
        <v>3</v>
      </c>
      <c r="BX281" s="143"/>
      <c r="BY281" s="144"/>
      <c r="BZ281" s="145"/>
      <c r="CA281" s="142" t="str">
        <f t="shared" si="394"/>
        <v/>
      </c>
      <c r="CB281" s="142"/>
      <c r="CC281" s="142" t="str">
        <f t="shared" si="395"/>
        <v/>
      </c>
      <c r="CD281" s="142"/>
      <c r="CE281" s="142" t="str">
        <f t="shared" si="396"/>
        <v/>
      </c>
      <c r="CF281" s="143"/>
      <c r="CI281" s="142" t="str">
        <f t="shared" si="397"/>
        <v/>
      </c>
      <c r="CJ281" s="142"/>
      <c r="CK281" s="142" t="str">
        <f t="shared" si="398"/>
        <v/>
      </c>
      <c r="CL281" s="142"/>
      <c r="CM281" s="142" t="str">
        <f t="shared" si="399"/>
        <v/>
      </c>
      <c r="CN281" s="143"/>
      <c r="EF281" s="146" t="s">
        <v>63</v>
      </c>
      <c r="EG281" s="146" t="str">
        <f t="shared" si="368"/>
        <v>Contrôle des sols, des murs et des plafonds.
Constat visuel
NR</v>
      </c>
    </row>
    <row r="282" spans="1:137" s="136" customFormat="1" ht="39" customHeight="1" x14ac:dyDescent="0.25">
      <c r="A282" s="136">
        <v>32</v>
      </c>
      <c r="B282" s="109" t="s">
        <v>68</v>
      </c>
      <c r="C282" s="405" t="s">
        <v>488</v>
      </c>
      <c r="D282" s="183" t="s">
        <v>508</v>
      </c>
      <c r="E282" s="109"/>
      <c r="F282" s="109">
        <f>VLOOKUP(H282,Feuil1!A$1:B$5,2,0)</f>
        <v>0.25</v>
      </c>
      <c r="G282" s="109">
        <f t="shared" si="412"/>
        <v>3</v>
      </c>
      <c r="H282" s="274" t="s">
        <v>174</v>
      </c>
      <c r="I282" s="180" t="s">
        <v>460</v>
      </c>
      <c r="J282" s="138">
        <v>60</v>
      </c>
      <c r="K282" s="138">
        <f>IF(J282&lt;&gt;"",MAX(K$1:K281)+1,"")</f>
        <v>237</v>
      </c>
      <c r="L282" s="281" t="s">
        <v>502</v>
      </c>
      <c r="M282" s="290">
        <v>3</v>
      </c>
      <c r="N282" s="283" t="s">
        <v>75</v>
      </c>
      <c r="O282" s="351"/>
      <c r="P282" s="333" t="str">
        <f t="shared" si="378"/>
        <v/>
      </c>
      <c r="Q282" s="281" t="s">
        <v>495</v>
      </c>
      <c r="R282" s="344" t="s">
        <v>72</v>
      </c>
      <c r="S282" s="139"/>
      <c r="U282" s="140">
        <f t="shared" si="413"/>
        <v>3</v>
      </c>
      <c r="V282" s="140">
        <f t="shared" si="414"/>
        <v>1</v>
      </c>
      <c r="W282" s="140">
        <f t="shared" si="415"/>
        <v>3</v>
      </c>
      <c r="X282" s="140"/>
      <c r="Y282" s="140">
        <f t="shared" si="416"/>
        <v>0</v>
      </c>
      <c r="Z282" s="140"/>
      <c r="AA282" s="140">
        <f t="shared" si="417"/>
        <v>3</v>
      </c>
      <c r="AB282" s="140"/>
      <c r="AC282" s="141"/>
      <c r="AD282" s="141"/>
      <c r="AE282" s="142" t="str">
        <f t="shared" si="369"/>
        <v/>
      </c>
      <c r="AF282" s="142"/>
      <c r="AG282" s="142" t="str">
        <f t="shared" si="370"/>
        <v/>
      </c>
      <c r="AH282" s="142"/>
      <c r="AI282" s="142" t="str">
        <f t="shared" si="371"/>
        <v/>
      </c>
      <c r="AJ282" s="143"/>
      <c r="AK282" s="144"/>
      <c r="AL282" s="142"/>
      <c r="AM282" s="142" t="str">
        <f t="shared" si="372"/>
        <v/>
      </c>
      <c r="AN282" s="142"/>
      <c r="AO282" s="142" t="str">
        <f t="shared" si="373"/>
        <v/>
      </c>
      <c r="AP282" s="142"/>
      <c r="AQ282" s="142" t="str">
        <f t="shared" si="374"/>
        <v/>
      </c>
      <c r="AR282" s="143"/>
      <c r="AS282" s="144"/>
      <c r="AT282" s="142"/>
      <c r="AU282" s="142">
        <f t="shared" si="375"/>
        <v>3</v>
      </c>
      <c r="AV282" s="142"/>
      <c r="AW282" s="142">
        <f t="shared" si="376"/>
        <v>0</v>
      </c>
      <c r="AX282" s="142"/>
      <c r="AY282" s="142">
        <f t="shared" si="377"/>
        <v>3</v>
      </c>
      <c r="AZ282" s="143"/>
      <c r="BA282" s="144"/>
      <c r="BB282" s="142"/>
      <c r="BC282" s="142" t="str">
        <f t="shared" si="418"/>
        <v/>
      </c>
      <c r="BD282" s="142"/>
      <c r="BE282" s="142" t="str">
        <f t="shared" si="419"/>
        <v/>
      </c>
      <c r="BF282" s="142"/>
      <c r="BG282" s="142" t="str">
        <f t="shared" si="420"/>
        <v/>
      </c>
      <c r="BH282" s="143"/>
      <c r="BI282" s="144"/>
      <c r="BJ282" s="140"/>
      <c r="BK282" s="142" t="str">
        <f t="shared" si="421"/>
        <v/>
      </c>
      <c r="BL282" s="142"/>
      <c r="BM282" s="142" t="str">
        <f t="shared" si="422"/>
        <v/>
      </c>
      <c r="BN282" s="142"/>
      <c r="BO282" s="142" t="str">
        <f t="shared" si="423"/>
        <v/>
      </c>
      <c r="BP282" s="143"/>
      <c r="BQ282" s="144"/>
      <c r="BR282" s="140"/>
      <c r="BS282" s="142" t="str">
        <f t="shared" si="391"/>
        <v/>
      </c>
      <c r="BT282" s="142"/>
      <c r="BU282" s="142" t="str">
        <f t="shared" si="392"/>
        <v/>
      </c>
      <c r="BV282" s="142"/>
      <c r="BW282" s="142" t="str">
        <f t="shared" si="393"/>
        <v/>
      </c>
      <c r="BX282" s="143"/>
      <c r="BY282" s="144"/>
      <c r="BZ282" s="145"/>
      <c r="CA282" s="142">
        <f t="shared" si="394"/>
        <v>3</v>
      </c>
      <c r="CB282" s="142"/>
      <c r="CC282" s="142">
        <f t="shared" si="395"/>
        <v>0</v>
      </c>
      <c r="CD282" s="142"/>
      <c r="CE282" s="142">
        <f t="shared" si="396"/>
        <v>3</v>
      </c>
      <c r="CF282" s="143"/>
      <c r="CI282" s="142" t="str">
        <f t="shared" si="397"/>
        <v/>
      </c>
      <c r="CJ282" s="142"/>
      <c r="CK282" s="142" t="str">
        <f t="shared" si="398"/>
        <v/>
      </c>
      <c r="CL282" s="142"/>
      <c r="CM282" s="142" t="str">
        <f t="shared" si="399"/>
        <v/>
      </c>
      <c r="CN282" s="143"/>
      <c r="EF282" s="146" t="s">
        <v>63</v>
      </c>
      <c r="EG282" s="146" t="str">
        <f t="shared" si="368"/>
        <v>Contrôle des sols, des murs et des plafonds.
Constat visuel
R</v>
      </c>
    </row>
    <row r="283" spans="1:137" s="136" customFormat="1" ht="33" customHeight="1" x14ac:dyDescent="0.25">
      <c r="A283" s="136">
        <v>31</v>
      </c>
      <c r="B283" s="109" t="s">
        <v>58</v>
      </c>
      <c r="C283" s="405" t="s">
        <v>488</v>
      </c>
      <c r="D283" s="183" t="s">
        <v>508</v>
      </c>
      <c r="E283" s="109"/>
      <c r="F283" s="109">
        <f>VLOOKUP(H283,Feuil1!A$1:B$5,2,0)</f>
        <v>0.25</v>
      </c>
      <c r="G283" s="109">
        <f t="shared" si="412"/>
        <v>3</v>
      </c>
      <c r="H283" s="274" t="s">
        <v>174</v>
      </c>
      <c r="I283" s="180" t="s">
        <v>476</v>
      </c>
      <c r="J283" s="138">
        <v>56</v>
      </c>
      <c r="K283" s="138">
        <f>IF(J283&lt;&gt;"",MAX(K$1:K282)+1,"")</f>
        <v>238</v>
      </c>
      <c r="L283" s="281" t="s">
        <v>503</v>
      </c>
      <c r="M283" s="290">
        <v>3</v>
      </c>
      <c r="N283" s="283" t="s">
        <v>75</v>
      </c>
      <c r="O283" s="351"/>
      <c r="P283" s="333" t="str">
        <f t="shared" si="378"/>
        <v/>
      </c>
      <c r="Q283" s="281" t="s">
        <v>504</v>
      </c>
      <c r="R283" s="344" t="s">
        <v>72</v>
      </c>
      <c r="S283" s="139"/>
      <c r="U283" s="140">
        <f t="shared" si="413"/>
        <v>3</v>
      </c>
      <c r="V283" s="140">
        <f t="shared" si="414"/>
        <v>1</v>
      </c>
      <c r="W283" s="140">
        <f t="shared" si="415"/>
        <v>3</v>
      </c>
      <c r="X283" s="140"/>
      <c r="Y283" s="140">
        <f t="shared" si="416"/>
        <v>0</v>
      </c>
      <c r="Z283" s="140"/>
      <c r="AA283" s="140">
        <f t="shared" si="417"/>
        <v>3</v>
      </c>
      <c r="AB283" s="140"/>
      <c r="AC283" s="141"/>
      <c r="AD283" s="141"/>
      <c r="AE283" s="142" t="str">
        <f t="shared" si="369"/>
        <v/>
      </c>
      <c r="AF283" s="142"/>
      <c r="AG283" s="142" t="str">
        <f t="shared" si="370"/>
        <v/>
      </c>
      <c r="AH283" s="142"/>
      <c r="AI283" s="142" t="str">
        <f t="shared" si="371"/>
        <v/>
      </c>
      <c r="AJ283" s="143"/>
      <c r="AK283" s="144"/>
      <c r="AL283" s="142"/>
      <c r="AM283" s="142" t="str">
        <f t="shared" si="372"/>
        <v/>
      </c>
      <c r="AN283" s="142"/>
      <c r="AO283" s="142" t="str">
        <f t="shared" si="373"/>
        <v/>
      </c>
      <c r="AP283" s="142"/>
      <c r="AQ283" s="142" t="str">
        <f t="shared" si="374"/>
        <v/>
      </c>
      <c r="AR283" s="143"/>
      <c r="AS283" s="144"/>
      <c r="AT283" s="142"/>
      <c r="AU283" s="142">
        <f t="shared" si="375"/>
        <v>3</v>
      </c>
      <c r="AV283" s="142"/>
      <c r="AW283" s="142">
        <f t="shared" si="376"/>
        <v>0</v>
      </c>
      <c r="AX283" s="142"/>
      <c r="AY283" s="142">
        <f t="shared" si="377"/>
        <v>3</v>
      </c>
      <c r="AZ283" s="143"/>
      <c r="BA283" s="144"/>
      <c r="BB283" s="142"/>
      <c r="BC283" s="142" t="str">
        <f t="shared" si="418"/>
        <v/>
      </c>
      <c r="BD283" s="142"/>
      <c r="BE283" s="142" t="str">
        <f t="shared" si="419"/>
        <v/>
      </c>
      <c r="BF283" s="142"/>
      <c r="BG283" s="142" t="str">
        <f t="shared" si="420"/>
        <v/>
      </c>
      <c r="BH283" s="143"/>
      <c r="BI283" s="144"/>
      <c r="BJ283" s="140"/>
      <c r="BK283" s="142" t="str">
        <f t="shared" si="421"/>
        <v/>
      </c>
      <c r="BL283" s="142"/>
      <c r="BM283" s="142" t="str">
        <f t="shared" si="422"/>
        <v/>
      </c>
      <c r="BN283" s="142"/>
      <c r="BO283" s="142" t="str">
        <f t="shared" si="423"/>
        <v/>
      </c>
      <c r="BP283" s="143"/>
      <c r="BQ283" s="144"/>
      <c r="BR283" s="140"/>
      <c r="BS283" s="142">
        <f t="shared" si="391"/>
        <v>3</v>
      </c>
      <c r="BT283" s="142"/>
      <c r="BU283" s="142">
        <f t="shared" si="392"/>
        <v>0</v>
      </c>
      <c r="BV283" s="142"/>
      <c r="BW283" s="142">
        <f t="shared" si="393"/>
        <v>3</v>
      </c>
      <c r="BX283" s="143"/>
      <c r="BY283" s="144"/>
      <c r="BZ283" s="145"/>
      <c r="CA283" s="142" t="str">
        <f t="shared" si="394"/>
        <v/>
      </c>
      <c r="CB283" s="142"/>
      <c r="CC283" s="142" t="str">
        <f t="shared" si="395"/>
        <v/>
      </c>
      <c r="CD283" s="142"/>
      <c r="CE283" s="142" t="str">
        <f t="shared" si="396"/>
        <v/>
      </c>
      <c r="CF283" s="143"/>
      <c r="CI283" s="142" t="str">
        <f t="shared" si="397"/>
        <v/>
      </c>
      <c r="CJ283" s="142"/>
      <c r="CK283" s="142" t="str">
        <f t="shared" si="398"/>
        <v/>
      </c>
      <c r="CL283" s="142"/>
      <c r="CM283" s="142" t="str">
        <f t="shared" si="399"/>
        <v/>
      </c>
      <c r="CN283" s="143"/>
      <c r="EF283" s="146" t="s">
        <v>63</v>
      </c>
      <c r="EG283" s="146" t="str">
        <f t="shared" si="368"/>
        <v>Contrôle des WC, du lavabo, du miroir, de la douche et/ou baignoire, du pare-douche ou du rideau textile, bouche d'extraction.  
Constat visuel
NR</v>
      </c>
    </row>
    <row r="284" spans="1:137" s="136" customFormat="1" ht="33" customHeight="1" x14ac:dyDescent="0.25">
      <c r="A284" s="136">
        <v>32</v>
      </c>
      <c r="B284" s="109" t="s">
        <v>68</v>
      </c>
      <c r="C284" s="405" t="s">
        <v>488</v>
      </c>
      <c r="D284" s="183" t="s">
        <v>508</v>
      </c>
      <c r="E284" s="109"/>
      <c r="F284" s="109">
        <f>VLOOKUP(H284,Feuil1!A$1:B$5,2,0)</f>
        <v>0.25</v>
      </c>
      <c r="G284" s="109">
        <f t="shared" si="412"/>
        <v>3</v>
      </c>
      <c r="H284" s="274" t="s">
        <v>174</v>
      </c>
      <c r="I284" s="180" t="s">
        <v>476</v>
      </c>
      <c r="J284" s="138">
        <v>56</v>
      </c>
      <c r="K284" s="138">
        <f>IF(J284&lt;&gt;"",MAX(K$1:K283)+1,"")</f>
        <v>239</v>
      </c>
      <c r="L284" s="281" t="s">
        <v>505</v>
      </c>
      <c r="M284" s="290">
        <v>3</v>
      </c>
      <c r="N284" s="283" t="s">
        <v>75</v>
      </c>
      <c r="O284" s="351"/>
      <c r="P284" s="333" t="str">
        <f t="shared" si="378"/>
        <v/>
      </c>
      <c r="Q284" s="281" t="s">
        <v>504</v>
      </c>
      <c r="R284" s="344" t="s">
        <v>72</v>
      </c>
      <c r="S284" s="139"/>
      <c r="U284" s="140">
        <f t="shared" si="413"/>
        <v>3</v>
      </c>
      <c r="V284" s="140">
        <f t="shared" si="414"/>
        <v>1</v>
      </c>
      <c r="W284" s="140">
        <f t="shared" si="415"/>
        <v>3</v>
      </c>
      <c r="X284" s="140"/>
      <c r="Y284" s="140">
        <f t="shared" si="416"/>
        <v>0</v>
      </c>
      <c r="Z284" s="140"/>
      <c r="AA284" s="140">
        <f t="shared" si="417"/>
        <v>3</v>
      </c>
      <c r="AB284" s="115"/>
      <c r="AC284" s="181"/>
      <c r="AD284" s="181"/>
      <c r="AE284" s="142" t="str">
        <f t="shared" si="369"/>
        <v/>
      </c>
      <c r="AF284" s="142"/>
      <c r="AG284" s="142" t="str">
        <f t="shared" si="370"/>
        <v/>
      </c>
      <c r="AH284" s="142"/>
      <c r="AI284" s="142" t="str">
        <f t="shared" si="371"/>
        <v/>
      </c>
      <c r="AJ284" s="143"/>
      <c r="AK284" s="144"/>
      <c r="AL284" s="142"/>
      <c r="AM284" s="142" t="str">
        <f t="shared" si="372"/>
        <v/>
      </c>
      <c r="AN284" s="142"/>
      <c r="AO284" s="142" t="str">
        <f t="shared" si="373"/>
        <v/>
      </c>
      <c r="AP284" s="142"/>
      <c r="AQ284" s="142" t="str">
        <f t="shared" si="374"/>
        <v/>
      </c>
      <c r="AR284" s="143"/>
      <c r="AS284" s="144"/>
      <c r="AT284" s="142"/>
      <c r="AU284" s="142">
        <f t="shared" si="375"/>
        <v>3</v>
      </c>
      <c r="AV284" s="142"/>
      <c r="AW284" s="142">
        <f t="shared" si="376"/>
        <v>0</v>
      </c>
      <c r="AX284" s="142"/>
      <c r="AY284" s="142">
        <f t="shared" si="377"/>
        <v>3</v>
      </c>
      <c r="AZ284" s="143"/>
      <c r="BA284" s="144"/>
      <c r="BB284" s="142"/>
      <c r="BC284" s="142" t="str">
        <f t="shared" si="418"/>
        <v/>
      </c>
      <c r="BD284" s="142"/>
      <c r="BE284" s="142" t="str">
        <f t="shared" si="419"/>
        <v/>
      </c>
      <c r="BF284" s="142"/>
      <c r="BG284" s="142" t="str">
        <f t="shared" si="420"/>
        <v/>
      </c>
      <c r="BH284" s="143"/>
      <c r="BI284" s="144"/>
      <c r="BJ284" s="140"/>
      <c r="BK284" s="142" t="str">
        <f t="shared" si="421"/>
        <v/>
      </c>
      <c r="BL284" s="142"/>
      <c r="BM284" s="142" t="str">
        <f t="shared" si="422"/>
        <v/>
      </c>
      <c r="BN284" s="142"/>
      <c r="BO284" s="142" t="str">
        <f t="shared" si="423"/>
        <v/>
      </c>
      <c r="BP284" s="143"/>
      <c r="BQ284" s="144"/>
      <c r="BR284" s="140"/>
      <c r="BS284" s="142" t="str">
        <f t="shared" si="391"/>
        <v/>
      </c>
      <c r="BT284" s="142"/>
      <c r="BU284" s="142" t="str">
        <f t="shared" si="392"/>
        <v/>
      </c>
      <c r="BV284" s="142"/>
      <c r="BW284" s="142" t="str">
        <f t="shared" si="393"/>
        <v/>
      </c>
      <c r="BX284" s="143"/>
      <c r="BY284" s="144"/>
      <c r="BZ284" s="145"/>
      <c r="CA284" s="142">
        <f t="shared" si="394"/>
        <v>3</v>
      </c>
      <c r="CB284" s="142"/>
      <c r="CC284" s="142">
        <f t="shared" si="395"/>
        <v>0</v>
      </c>
      <c r="CD284" s="142"/>
      <c r="CE284" s="142">
        <f t="shared" si="396"/>
        <v>3</v>
      </c>
      <c r="CF284" s="143"/>
      <c r="CI284" s="142" t="str">
        <f t="shared" si="397"/>
        <v/>
      </c>
      <c r="CJ284" s="142"/>
      <c r="CK284" s="142" t="str">
        <f t="shared" si="398"/>
        <v/>
      </c>
      <c r="CL284" s="142"/>
      <c r="CM284" s="142" t="str">
        <f t="shared" si="399"/>
        <v/>
      </c>
      <c r="CN284" s="143"/>
      <c r="EF284" s="146" t="s">
        <v>63</v>
      </c>
      <c r="EG284" s="146" t="str">
        <f t="shared" si="368"/>
        <v>Contrôle des WC, du lavabo, du miroir, de la douche et/ou baignoire, du pare-douche ou du rideau textile, bouche d'extraction.  
Constat visuel
R</v>
      </c>
    </row>
    <row r="285" spans="1:137" s="136" customFormat="1" ht="18.75" customHeight="1" x14ac:dyDescent="0.25">
      <c r="A285" s="136">
        <v>31</v>
      </c>
      <c r="B285" s="109" t="s">
        <v>58</v>
      </c>
      <c r="C285" s="405" t="s">
        <v>488</v>
      </c>
      <c r="D285" s="183" t="s">
        <v>508</v>
      </c>
      <c r="E285" s="109"/>
      <c r="F285" s="109">
        <f>VLOOKUP(H285,Feuil1!A$1:B$5,2,0)</f>
        <v>0.25</v>
      </c>
      <c r="G285" s="109">
        <f t="shared" si="412"/>
        <v>3</v>
      </c>
      <c r="H285" s="274" t="s">
        <v>174</v>
      </c>
      <c r="I285" s="185" t="s">
        <v>485</v>
      </c>
      <c r="J285" s="138">
        <v>58</v>
      </c>
      <c r="K285" s="138">
        <f>IF(J285&lt;&gt;"",MAX(K$1:K284)+1,"")</f>
        <v>240</v>
      </c>
      <c r="L285" s="281" t="s">
        <v>506</v>
      </c>
      <c r="M285" s="290">
        <v>3</v>
      </c>
      <c r="N285" s="283" t="s">
        <v>75</v>
      </c>
      <c r="O285" s="351"/>
      <c r="P285" s="333" t="str">
        <f t="shared" si="378"/>
        <v/>
      </c>
      <c r="Q285" s="281"/>
      <c r="R285" s="344" t="s">
        <v>72</v>
      </c>
      <c r="S285" s="139"/>
      <c r="U285" s="140">
        <f t="shared" si="413"/>
        <v>3</v>
      </c>
      <c r="V285" s="140">
        <f t="shared" si="414"/>
        <v>1</v>
      </c>
      <c r="W285" s="140">
        <f t="shared" si="415"/>
        <v>3</v>
      </c>
      <c r="X285" s="140"/>
      <c r="Y285" s="140">
        <f t="shared" si="416"/>
        <v>0</v>
      </c>
      <c r="Z285" s="140"/>
      <c r="AA285" s="140">
        <f t="shared" si="417"/>
        <v>3</v>
      </c>
      <c r="AB285" s="115"/>
      <c r="AC285" s="181"/>
      <c r="AD285" s="181"/>
      <c r="AE285" s="142" t="str">
        <f t="shared" si="369"/>
        <v/>
      </c>
      <c r="AF285" s="142"/>
      <c r="AG285" s="142" t="str">
        <f t="shared" si="370"/>
        <v/>
      </c>
      <c r="AH285" s="142"/>
      <c r="AI285" s="142" t="str">
        <f t="shared" si="371"/>
        <v/>
      </c>
      <c r="AJ285" s="143"/>
      <c r="AK285" s="144"/>
      <c r="AL285" s="142"/>
      <c r="AM285" s="142" t="str">
        <f t="shared" si="372"/>
        <v/>
      </c>
      <c r="AN285" s="142"/>
      <c r="AO285" s="142" t="str">
        <f t="shared" si="373"/>
        <v/>
      </c>
      <c r="AP285" s="142"/>
      <c r="AQ285" s="142" t="str">
        <f t="shared" si="374"/>
        <v/>
      </c>
      <c r="AR285" s="143"/>
      <c r="AS285" s="144"/>
      <c r="AT285" s="142"/>
      <c r="AU285" s="142">
        <f t="shared" si="375"/>
        <v>3</v>
      </c>
      <c r="AV285" s="142"/>
      <c r="AW285" s="142">
        <f t="shared" si="376"/>
        <v>0</v>
      </c>
      <c r="AX285" s="142"/>
      <c r="AY285" s="142">
        <f t="shared" si="377"/>
        <v>3</v>
      </c>
      <c r="AZ285" s="143"/>
      <c r="BA285" s="144"/>
      <c r="BB285" s="142"/>
      <c r="BC285" s="142" t="str">
        <f t="shared" si="418"/>
        <v/>
      </c>
      <c r="BD285" s="142"/>
      <c r="BE285" s="142" t="str">
        <f t="shared" si="419"/>
        <v/>
      </c>
      <c r="BF285" s="142"/>
      <c r="BG285" s="142" t="str">
        <f t="shared" si="420"/>
        <v/>
      </c>
      <c r="BH285" s="143"/>
      <c r="BI285" s="144"/>
      <c r="BJ285" s="140"/>
      <c r="BK285" s="142" t="str">
        <f t="shared" si="421"/>
        <v/>
      </c>
      <c r="BL285" s="142"/>
      <c r="BM285" s="142" t="str">
        <f t="shared" si="422"/>
        <v/>
      </c>
      <c r="BN285" s="142"/>
      <c r="BO285" s="142" t="str">
        <f t="shared" si="423"/>
        <v/>
      </c>
      <c r="BP285" s="143"/>
      <c r="BQ285" s="144"/>
      <c r="BR285" s="140"/>
      <c r="BS285" s="142">
        <f t="shared" si="391"/>
        <v>3</v>
      </c>
      <c r="BT285" s="142"/>
      <c r="BU285" s="142">
        <f t="shared" si="392"/>
        <v>0</v>
      </c>
      <c r="BV285" s="142"/>
      <c r="BW285" s="142">
        <f t="shared" si="393"/>
        <v>3</v>
      </c>
      <c r="BX285" s="143"/>
      <c r="BY285" s="144"/>
      <c r="BZ285" s="145"/>
      <c r="CA285" s="142" t="str">
        <f t="shared" si="394"/>
        <v/>
      </c>
      <c r="CB285" s="142"/>
      <c r="CC285" s="142" t="str">
        <f t="shared" si="395"/>
        <v/>
      </c>
      <c r="CD285" s="142"/>
      <c r="CE285" s="142" t="str">
        <f t="shared" si="396"/>
        <v/>
      </c>
      <c r="CF285" s="143"/>
      <c r="CI285" s="142" t="str">
        <f t="shared" si="397"/>
        <v/>
      </c>
      <c r="CJ285" s="142"/>
      <c r="CK285" s="142" t="str">
        <f t="shared" si="398"/>
        <v/>
      </c>
      <c r="CL285" s="142"/>
      <c r="CM285" s="142" t="str">
        <f t="shared" si="399"/>
        <v/>
      </c>
      <c r="CN285" s="143"/>
      <c r="EF285" s="146" t="s">
        <v>63</v>
      </c>
      <c r="EG285" s="146" t="str">
        <f t="shared" si="368"/>
        <v xml:space="preserve">
Constat visuel
NR</v>
      </c>
    </row>
    <row r="286" spans="1:137" s="136" customFormat="1" ht="18.75" customHeight="1" x14ac:dyDescent="0.25">
      <c r="A286" s="136">
        <v>32</v>
      </c>
      <c r="B286" s="109" t="s">
        <v>68</v>
      </c>
      <c r="C286" s="405" t="s">
        <v>488</v>
      </c>
      <c r="D286" s="183" t="s">
        <v>508</v>
      </c>
      <c r="E286" s="109"/>
      <c r="F286" s="109">
        <f>VLOOKUP(H286,Feuil1!A$1:B$5,2,0)</f>
        <v>0.25</v>
      </c>
      <c r="G286" s="109">
        <f t="shared" si="412"/>
        <v>3</v>
      </c>
      <c r="H286" s="274" t="s">
        <v>174</v>
      </c>
      <c r="I286" s="185" t="s">
        <v>485</v>
      </c>
      <c r="J286" s="138">
        <v>58</v>
      </c>
      <c r="K286" s="138">
        <f>IF(J286&lt;&gt;"",MAX(K$1:K285)+1,"")</f>
        <v>241</v>
      </c>
      <c r="L286" s="374" t="s">
        <v>898</v>
      </c>
      <c r="M286" s="375">
        <v>3</v>
      </c>
      <c r="N286" s="373" t="s">
        <v>75</v>
      </c>
      <c r="O286" s="441"/>
      <c r="P286" s="376" t="str">
        <f t="shared" si="378"/>
        <v/>
      </c>
      <c r="Q286" s="374"/>
      <c r="R286" s="384" t="s">
        <v>72</v>
      </c>
      <c r="S286" s="139"/>
      <c r="U286" s="140">
        <f t="shared" si="413"/>
        <v>3</v>
      </c>
      <c r="V286" s="140">
        <f t="shared" si="414"/>
        <v>1</v>
      </c>
      <c r="W286" s="140">
        <f t="shared" si="415"/>
        <v>3</v>
      </c>
      <c r="X286" s="140"/>
      <c r="Y286" s="140">
        <f t="shared" si="416"/>
        <v>0</v>
      </c>
      <c r="Z286" s="140"/>
      <c r="AA286" s="140">
        <f t="shared" si="417"/>
        <v>3</v>
      </c>
      <c r="AB286" s="115"/>
      <c r="AC286" s="181"/>
      <c r="AD286" s="181"/>
      <c r="AE286" s="142" t="str">
        <f t="shared" si="369"/>
        <v/>
      </c>
      <c r="AF286" s="142"/>
      <c r="AG286" s="142" t="str">
        <f t="shared" si="370"/>
        <v/>
      </c>
      <c r="AH286" s="142"/>
      <c r="AI286" s="142" t="str">
        <f t="shared" si="371"/>
        <v/>
      </c>
      <c r="AJ286" s="143"/>
      <c r="AK286" s="144"/>
      <c r="AL286" s="142"/>
      <c r="AM286" s="142" t="str">
        <f t="shared" si="372"/>
        <v/>
      </c>
      <c r="AN286" s="142"/>
      <c r="AO286" s="142" t="str">
        <f t="shared" si="373"/>
        <v/>
      </c>
      <c r="AP286" s="142"/>
      <c r="AQ286" s="142" t="str">
        <f t="shared" si="374"/>
        <v/>
      </c>
      <c r="AR286" s="143"/>
      <c r="AS286" s="144"/>
      <c r="AT286" s="142"/>
      <c r="AU286" s="142">
        <f t="shared" si="375"/>
        <v>3</v>
      </c>
      <c r="AV286" s="142"/>
      <c r="AW286" s="142">
        <f t="shared" si="376"/>
        <v>0</v>
      </c>
      <c r="AX286" s="142"/>
      <c r="AY286" s="142">
        <f t="shared" si="377"/>
        <v>3</v>
      </c>
      <c r="AZ286" s="143"/>
      <c r="BA286" s="144"/>
      <c r="BB286" s="142"/>
      <c r="BC286" s="142" t="str">
        <f t="shared" si="418"/>
        <v/>
      </c>
      <c r="BD286" s="142"/>
      <c r="BE286" s="142" t="str">
        <f t="shared" si="419"/>
        <v/>
      </c>
      <c r="BF286" s="142"/>
      <c r="BG286" s="142" t="str">
        <f t="shared" si="420"/>
        <v/>
      </c>
      <c r="BH286" s="143"/>
      <c r="BI286" s="144"/>
      <c r="BJ286" s="140"/>
      <c r="BK286" s="142" t="str">
        <f t="shared" si="421"/>
        <v/>
      </c>
      <c r="BL286" s="142"/>
      <c r="BM286" s="142" t="str">
        <f t="shared" si="422"/>
        <v/>
      </c>
      <c r="BN286" s="142"/>
      <c r="BO286" s="142" t="str">
        <f t="shared" si="423"/>
        <v/>
      </c>
      <c r="BP286" s="143"/>
      <c r="BQ286" s="144"/>
      <c r="BR286" s="140"/>
      <c r="BS286" s="142" t="str">
        <f t="shared" si="391"/>
        <v/>
      </c>
      <c r="BT286" s="142"/>
      <c r="BU286" s="142" t="str">
        <f t="shared" si="392"/>
        <v/>
      </c>
      <c r="BV286" s="142"/>
      <c r="BW286" s="142" t="str">
        <f t="shared" si="393"/>
        <v/>
      </c>
      <c r="BX286" s="143"/>
      <c r="BY286" s="144"/>
      <c r="BZ286" s="145"/>
      <c r="CA286" s="142">
        <f t="shared" si="394"/>
        <v>3</v>
      </c>
      <c r="CB286" s="142"/>
      <c r="CC286" s="142">
        <f t="shared" si="395"/>
        <v>0</v>
      </c>
      <c r="CD286" s="142"/>
      <c r="CE286" s="142">
        <f t="shared" si="396"/>
        <v>3</v>
      </c>
      <c r="CF286" s="143"/>
      <c r="CI286" s="142" t="str">
        <f t="shared" si="397"/>
        <v/>
      </c>
      <c r="CJ286" s="142"/>
      <c r="CK286" s="142" t="str">
        <f t="shared" si="398"/>
        <v/>
      </c>
      <c r="CL286" s="142"/>
      <c r="CM286" s="142" t="str">
        <f t="shared" si="399"/>
        <v/>
      </c>
      <c r="CN286" s="143"/>
      <c r="EF286" s="146" t="s">
        <v>63</v>
      </c>
      <c r="EG286" s="146" t="str">
        <f t="shared" si="368"/>
        <v xml:space="preserve">
Constat visuel
R</v>
      </c>
    </row>
    <row r="287" spans="1:137" s="136" customFormat="1" ht="30.75" customHeight="1" x14ac:dyDescent="0.2">
      <c r="B287" s="109"/>
      <c r="C287" s="405" t="s">
        <v>488</v>
      </c>
      <c r="D287" s="109"/>
      <c r="E287" s="109"/>
      <c r="F287" s="109" t="e">
        <f>VLOOKUP(H287,Feuil1!A$1:B$5,2,0)</f>
        <v>#N/A</v>
      </c>
      <c r="G287" s="109"/>
      <c r="H287" s="274"/>
      <c r="I287" s="185"/>
      <c r="J287" s="138"/>
      <c r="K287" s="428" t="str">
        <f>IF(J287&lt;&gt;"",MAX(K$1:K286)+1,"")</f>
        <v/>
      </c>
      <c r="L287" s="429" t="s">
        <v>488</v>
      </c>
      <c r="M287" s="430" t="s">
        <v>31</v>
      </c>
      <c r="N287" s="431" t="s">
        <v>32</v>
      </c>
      <c r="O287" s="434" t="s">
        <v>33</v>
      </c>
      <c r="P287" s="432" t="str">
        <f t="shared" si="378"/>
        <v/>
      </c>
      <c r="Q287" s="428" t="s">
        <v>34</v>
      </c>
      <c r="R287" s="428" t="s">
        <v>809</v>
      </c>
      <c r="S287" s="139"/>
      <c r="U287" s="140"/>
      <c r="V287" s="140"/>
      <c r="W287" s="140"/>
      <c r="X287" s="140"/>
      <c r="Y287" s="140"/>
      <c r="Z287" s="140"/>
      <c r="AA287" s="140"/>
      <c r="AB287" s="115"/>
      <c r="AC287" s="181"/>
      <c r="AD287" s="181"/>
      <c r="AE287" s="142" t="str">
        <f t="shared" si="369"/>
        <v/>
      </c>
      <c r="AF287" s="142"/>
      <c r="AG287" s="142" t="str">
        <f t="shared" si="370"/>
        <v/>
      </c>
      <c r="AH287" s="142"/>
      <c r="AI287" s="142" t="str">
        <f t="shared" si="371"/>
        <v/>
      </c>
      <c r="AJ287" s="143"/>
      <c r="AK287" s="144"/>
      <c r="AL287" s="142"/>
      <c r="AM287" s="142" t="str">
        <f t="shared" si="372"/>
        <v/>
      </c>
      <c r="AN287" s="142"/>
      <c r="AO287" s="142" t="str">
        <f t="shared" si="373"/>
        <v/>
      </c>
      <c r="AP287" s="142"/>
      <c r="AQ287" s="142" t="str">
        <f t="shared" si="374"/>
        <v/>
      </c>
      <c r="AR287" s="143"/>
      <c r="AS287" s="144"/>
      <c r="AT287" s="142"/>
      <c r="AU287" s="142" t="str">
        <f t="shared" si="375"/>
        <v/>
      </c>
      <c r="AV287" s="142"/>
      <c r="AW287" s="142" t="str">
        <f t="shared" si="376"/>
        <v/>
      </c>
      <c r="AX287" s="142"/>
      <c r="AY287" s="142" t="str">
        <f t="shared" si="377"/>
        <v/>
      </c>
      <c r="AZ287" s="143"/>
      <c r="BA287" s="144"/>
      <c r="BB287" s="142"/>
      <c r="BC287" s="142"/>
      <c r="BD287" s="142"/>
      <c r="BE287" s="142"/>
      <c r="BF287" s="142"/>
      <c r="BG287" s="142"/>
      <c r="BH287" s="143"/>
      <c r="BI287" s="144"/>
      <c r="BJ287" s="140"/>
      <c r="BK287" s="142"/>
      <c r="BL287" s="142"/>
      <c r="BM287" s="142"/>
      <c r="BN287" s="142"/>
      <c r="BO287" s="142"/>
      <c r="BP287" s="143"/>
      <c r="BQ287" s="144"/>
      <c r="BR287" s="140"/>
      <c r="BS287" s="142"/>
      <c r="BT287" s="142"/>
      <c r="BU287" s="142"/>
      <c r="BV287" s="142"/>
      <c r="BW287" s="142"/>
      <c r="BX287" s="143"/>
      <c r="BY287" s="144"/>
      <c r="BZ287" s="145"/>
      <c r="CA287" s="142"/>
      <c r="CB287" s="142"/>
      <c r="CC287" s="142"/>
      <c r="CD287" s="142"/>
      <c r="CE287" s="142"/>
      <c r="CF287" s="143"/>
      <c r="CI287" s="142"/>
      <c r="CJ287" s="142"/>
      <c r="CK287" s="142"/>
      <c r="CL287" s="142"/>
      <c r="CM287" s="142"/>
      <c r="CN287" s="143"/>
      <c r="EF287" s="146" t="s">
        <v>63</v>
      </c>
      <c r="EG287" s="146" t="str">
        <f t="shared" si="368"/>
        <v xml:space="preserve">Guide d'interprétation
Type de constat
</v>
      </c>
    </row>
    <row r="288" spans="1:137" s="157" customFormat="1" ht="33" customHeight="1" x14ac:dyDescent="0.25">
      <c r="B288" s="107"/>
      <c r="C288" s="405" t="s">
        <v>488</v>
      </c>
      <c r="D288" s="107"/>
      <c r="E288" s="107"/>
      <c r="F288" s="109" t="e">
        <f>VLOOKUP(H288,Feuil1!A$1:B$5,2,0)</f>
        <v>#N/A</v>
      </c>
      <c r="G288" s="107"/>
      <c r="H288" s="276"/>
      <c r="I288" s="182"/>
      <c r="J288" s="149"/>
      <c r="K288" s="131" t="str">
        <f>IF(J288&lt;&gt;"",MAX(K$1:K287)+1,"")</f>
        <v/>
      </c>
      <c r="L288" s="183" t="s">
        <v>489</v>
      </c>
      <c r="M288" s="132"/>
      <c r="N288" s="267"/>
      <c r="O288" s="440"/>
      <c r="P288" s="325" t="str">
        <f t="shared" si="378"/>
        <v/>
      </c>
      <c r="Q288" s="183" t="s">
        <v>366</v>
      </c>
      <c r="R288" s="184"/>
      <c r="S288" s="184"/>
      <c r="U288" s="174"/>
      <c r="V288" s="174"/>
      <c r="W288" s="174"/>
      <c r="X288" s="175"/>
      <c r="Y288" s="174"/>
      <c r="Z288" s="174"/>
      <c r="AA288" s="174"/>
      <c r="AB288" s="174"/>
      <c r="AC288" s="176"/>
      <c r="AD288" s="166"/>
      <c r="AE288" s="142" t="str">
        <f t="shared" si="369"/>
        <v/>
      </c>
      <c r="AF288" s="142"/>
      <c r="AG288" s="142" t="str">
        <f t="shared" si="370"/>
        <v/>
      </c>
      <c r="AH288" s="142"/>
      <c r="AI288" s="142" t="str">
        <f t="shared" si="371"/>
        <v/>
      </c>
      <c r="AJ288" s="143"/>
      <c r="AK288" s="155"/>
      <c r="AL288" s="153"/>
      <c r="AM288" s="142" t="str">
        <f t="shared" si="372"/>
        <v/>
      </c>
      <c r="AN288" s="142"/>
      <c r="AO288" s="142" t="str">
        <f t="shared" si="373"/>
        <v/>
      </c>
      <c r="AP288" s="142"/>
      <c r="AQ288" s="142" t="str">
        <f t="shared" si="374"/>
        <v/>
      </c>
      <c r="AR288" s="143"/>
      <c r="AS288" s="155"/>
      <c r="AT288" s="153"/>
      <c r="AU288" s="142" t="str">
        <f t="shared" si="375"/>
        <v/>
      </c>
      <c r="AV288" s="142"/>
      <c r="AW288" s="142" t="str">
        <f t="shared" si="376"/>
        <v/>
      </c>
      <c r="AX288" s="142"/>
      <c r="AY288" s="142" t="str">
        <f t="shared" si="377"/>
        <v/>
      </c>
      <c r="AZ288" s="143"/>
      <c r="BA288" s="155"/>
      <c r="BB288" s="153"/>
      <c r="BC288" s="153"/>
      <c r="BD288" s="153"/>
      <c r="BE288" s="153"/>
      <c r="BF288" s="153"/>
      <c r="BG288" s="153"/>
      <c r="BH288" s="154"/>
      <c r="BI288" s="155"/>
      <c r="BJ288" s="150"/>
      <c r="BK288" s="153"/>
      <c r="BL288" s="153"/>
      <c r="BM288" s="153"/>
      <c r="BN288" s="153"/>
      <c r="BO288" s="153"/>
      <c r="BP288" s="154"/>
      <c r="BQ288" s="155"/>
      <c r="BR288" s="150"/>
      <c r="BS288" s="153" t="str">
        <f t="shared" ref="BS288:BS319" si="424">IF(A288=31,W288,"")</f>
        <v/>
      </c>
      <c r="BT288" s="153"/>
      <c r="BU288" s="153" t="str">
        <f t="shared" ref="BU288:BU319" si="425">IF(A288=31,Y288,"")</f>
        <v/>
      </c>
      <c r="BV288" s="153"/>
      <c r="BW288" s="153" t="str">
        <f t="shared" ref="BW288:BW319" si="426">IF(A288=31,AA288,"")</f>
        <v/>
      </c>
      <c r="BX288" s="154"/>
      <c r="BY288" s="155"/>
      <c r="BZ288" s="156"/>
      <c r="CA288" s="153" t="str">
        <f t="shared" ref="CA288:CA319" si="427">IF(A288=32,W288,"")</f>
        <v/>
      </c>
      <c r="CB288" s="153"/>
      <c r="CC288" s="153" t="str">
        <f t="shared" ref="CC288:CC319" si="428">IF(A288=32,Y288,"")</f>
        <v/>
      </c>
      <c r="CD288" s="153"/>
      <c r="CE288" s="153" t="str">
        <f t="shared" ref="CE288:CE319" si="429">IF(A288=32,AA288,"")</f>
        <v/>
      </c>
      <c r="CF288" s="154"/>
      <c r="CI288" s="153" t="str">
        <f t="shared" ref="CI288:CI319" si="430">IF(A288=33,W288,"")</f>
        <v/>
      </c>
      <c r="CJ288" s="153"/>
      <c r="CK288" s="153" t="str">
        <f t="shared" ref="CK288:CK319" si="431">IF(A288=33,Y288,"")</f>
        <v/>
      </c>
      <c r="CL288" s="153"/>
      <c r="CM288" s="153" t="str">
        <f t="shared" ref="CM288:CM319" si="432">IF(A288=33,AA288,"")</f>
        <v/>
      </c>
      <c r="CN288" s="154"/>
      <c r="EF288" s="146" t="s">
        <v>63</v>
      </c>
      <c r="EG288" s="146" t="str">
        <f t="shared" si="368"/>
        <v xml:space="preserve">Indiquer le n° de la chambre concernée pour chaque commentaire.
</v>
      </c>
    </row>
    <row r="289" spans="1:137" s="136" customFormat="1" ht="52.5" customHeight="1" x14ac:dyDescent="0.25">
      <c r="B289" s="109" t="s">
        <v>58</v>
      </c>
      <c r="C289" s="405" t="s">
        <v>488</v>
      </c>
      <c r="D289" s="183" t="s">
        <v>509</v>
      </c>
      <c r="E289" s="109"/>
      <c r="F289" s="109">
        <f>VLOOKUP(H289,Feuil1!A$1:B$5,2,0)</f>
        <v>0.2</v>
      </c>
      <c r="G289" s="109">
        <f t="shared" ref="G289:G300" si="433">IF(H289="Information et Communication",1,IF(H289="Savoir-faire Savoir-être",2,IF(H289="Confort et hygiène",3,IF(H289="Qualité de la prestation",5,IF(H289="Développement Durable",4)))))</f>
        <v>5</v>
      </c>
      <c r="H289" s="274" t="s">
        <v>168</v>
      </c>
      <c r="I289" s="180" t="s">
        <v>367</v>
      </c>
      <c r="J289" s="138">
        <v>46</v>
      </c>
      <c r="K289" s="138">
        <f>IF(J289&lt;&gt;"",MAX(K$1:K288)+1,"")</f>
        <v>242</v>
      </c>
      <c r="L289" s="329" t="s">
        <v>491</v>
      </c>
      <c r="M289" s="330">
        <v>3</v>
      </c>
      <c r="N289" s="331" t="s">
        <v>75</v>
      </c>
      <c r="O289" s="439"/>
      <c r="P289" s="332" t="str">
        <f t="shared" si="378"/>
        <v/>
      </c>
      <c r="Q289" s="329" t="s">
        <v>492</v>
      </c>
      <c r="R289" s="329" t="s">
        <v>72</v>
      </c>
      <c r="S289" s="139"/>
      <c r="U289" s="140">
        <f t="shared" ref="U289:U300" si="434">M289</f>
        <v>3</v>
      </c>
      <c r="V289" s="140">
        <f t="shared" ref="V289:V300" si="435">IF(N289="Très Satisfaisant",1,IF(N289="Satisfaisant",0.75,IF(N289="Insatisfaisant",0.25,IF(N289="Très Insatisfaisant",0,IF(N289="Non Mesuré","",0)))))</f>
        <v>1</v>
      </c>
      <c r="W289" s="140">
        <f t="shared" ref="W289:W300" si="436">IF(N289&lt;&gt;"Non Mesuré",U289*V289,"")</f>
        <v>3</v>
      </c>
      <c r="X289" s="140"/>
      <c r="Y289" s="140">
        <f t="shared" ref="Y289:Y300" si="437">IF(N289="Non Mesuré",U289,0)</f>
        <v>0</v>
      </c>
      <c r="Z289" s="140"/>
      <c r="AA289" s="140">
        <f t="shared" ref="AA289:AA300" si="438">U289-Y289</f>
        <v>3</v>
      </c>
      <c r="AB289" s="115"/>
      <c r="AC289" s="181"/>
      <c r="AD289" s="181"/>
      <c r="AE289" s="142" t="str">
        <f t="shared" si="369"/>
        <v/>
      </c>
      <c r="AF289" s="142"/>
      <c r="AG289" s="142" t="str">
        <f t="shared" si="370"/>
        <v/>
      </c>
      <c r="AH289" s="142"/>
      <c r="AI289" s="142" t="str">
        <f t="shared" si="371"/>
        <v/>
      </c>
      <c r="AJ289" s="143"/>
      <c r="AK289" s="144"/>
      <c r="AL289" s="142"/>
      <c r="AM289" s="142" t="str">
        <f t="shared" si="372"/>
        <v/>
      </c>
      <c r="AN289" s="142"/>
      <c r="AO289" s="142" t="str">
        <f t="shared" si="373"/>
        <v/>
      </c>
      <c r="AP289" s="142"/>
      <c r="AQ289" s="142" t="str">
        <f t="shared" si="374"/>
        <v/>
      </c>
      <c r="AR289" s="143"/>
      <c r="AS289" s="144"/>
      <c r="AT289" s="142"/>
      <c r="AU289" s="142" t="str">
        <f t="shared" si="375"/>
        <v/>
      </c>
      <c r="AV289" s="142"/>
      <c r="AW289" s="142" t="str">
        <f t="shared" si="376"/>
        <v/>
      </c>
      <c r="AX289" s="142"/>
      <c r="AY289" s="142" t="str">
        <f t="shared" si="377"/>
        <v/>
      </c>
      <c r="AZ289" s="143"/>
      <c r="BA289" s="144"/>
      <c r="BB289" s="142"/>
      <c r="BC289" s="142" t="str">
        <f t="shared" ref="BC289:BC300" si="439">IF(G289=4,W289,"")</f>
        <v/>
      </c>
      <c r="BD289" s="142"/>
      <c r="BE289" s="142" t="str">
        <f t="shared" ref="BE289:BE300" si="440">IF(G289=4,Y289,"")</f>
        <v/>
      </c>
      <c r="BF289" s="142"/>
      <c r="BG289" s="142" t="str">
        <f t="shared" ref="BG289:BG300" si="441">IF(G289=4,AA289,"")</f>
        <v/>
      </c>
      <c r="BH289" s="143"/>
      <c r="BI289" s="144"/>
      <c r="BJ289" s="140"/>
      <c r="BK289" s="142">
        <f t="shared" ref="BK289:BK300" si="442">IF(G289=5,W289,"")</f>
        <v>3</v>
      </c>
      <c r="BL289" s="142"/>
      <c r="BM289" s="142">
        <f t="shared" ref="BM289:BM300" si="443">IF(G289=5,Y289,"")</f>
        <v>0</v>
      </c>
      <c r="BN289" s="142"/>
      <c r="BO289" s="142">
        <f t="shared" ref="BO289:BO300" si="444">IF(G289=5,AA289,"")</f>
        <v>3</v>
      </c>
      <c r="BP289" s="143"/>
      <c r="BQ289" s="144"/>
      <c r="BR289" s="140"/>
      <c r="BS289" s="142" t="str">
        <f t="shared" si="424"/>
        <v/>
      </c>
      <c r="BT289" s="142"/>
      <c r="BU289" s="142" t="str">
        <f t="shared" si="425"/>
        <v/>
      </c>
      <c r="BV289" s="142"/>
      <c r="BW289" s="142" t="str">
        <f t="shared" si="426"/>
        <v/>
      </c>
      <c r="BX289" s="143"/>
      <c r="BY289" s="144"/>
      <c r="BZ289" s="145"/>
      <c r="CA289" s="142" t="str">
        <f t="shared" si="427"/>
        <v/>
      </c>
      <c r="CB289" s="142"/>
      <c r="CC289" s="142" t="str">
        <f t="shared" si="428"/>
        <v/>
      </c>
      <c r="CD289" s="142"/>
      <c r="CE289" s="142" t="str">
        <f t="shared" si="429"/>
        <v/>
      </c>
      <c r="CF289" s="143"/>
      <c r="CI289" s="142" t="str">
        <f t="shared" si="430"/>
        <v/>
      </c>
      <c r="CJ289" s="142"/>
      <c r="CK289" s="142" t="str">
        <f t="shared" si="431"/>
        <v/>
      </c>
      <c r="CL289" s="142"/>
      <c r="CM289" s="142" t="str">
        <f t="shared" si="432"/>
        <v/>
      </c>
      <c r="CN289" s="143"/>
      <c r="EF289" s="146" t="s">
        <v>63</v>
      </c>
      <c r="EG289" s="146" t="str">
        <f t="shared" si="368"/>
        <v>Impression générale sur l'ensemble de la chambre. Absence d'élément dépareillé ou disgracieux (fils électriques apparents sur les murs, raccord de peinture ou électrique apparent, équipement obsolète, etc.). Contrôle de l'harmonie des textiles.
Constat visuel
NR</v>
      </c>
    </row>
    <row r="290" spans="1:137" s="136" customFormat="1" ht="20.25" customHeight="1" x14ac:dyDescent="0.25">
      <c r="B290" s="109" t="s">
        <v>58</v>
      </c>
      <c r="C290" s="405" t="s">
        <v>488</v>
      </c>
      <c r="D290" s="183" t="s">
        <v>509</v>
      </c>
      <c r="E290" s="109"/>
      <c r="F290" s="109">
        <f>VLOOKUP(H290,Feuil1!A$1:B$5,2,0)</f>
        <v>0.2</v>
      </c>
      <c r="G290" s="109">
        <f t="shared" si="433"/>
        <v>5</v>
      </c>
      <c r="H290" s="274" t="s">
        <v>168</v>
      </c>
      <c r="I290" s="180" t="s">
        <v>367</v>
      </c>
      <c r="J290" s="138">
        <v>46</v>
      </c>
      <c r="K290" s="138">
        <f>IF(J290&lt;&gt;"",MAX(K$1:K289)+1,"")</f>
        <v>243</v>
      </c>
      <c r="L290" s="281" t="s">
        <v>493</v>
      </c>
      <c r="M290" s="290">
        <v>3</v>
      </c>
      <c r="N290" s="283" t="s">
        <v>75</v>
      </c>
      <c r="O290" s="351"/>
      <c r="P290" s="333" t="str">
        <f t="shared" si="378"/>
        <v/>
      </c>
      <c r="Q290" s="281" t="s">
        <v>371</v>
      </c>
      <c r="R290" s="281" t="s">
        <v>72</v>
      </c>
      <c r="S290" s="139"/>
      <c r="U290" s="140">
        <f t="shared" si="434"/>
        <v>3</v>
      </c>
      <c r="V290" s="140">
        <f t="shared" si="435"/>
        <v>1</v>
      </c>
      <c r="W290" s="140">
        <f t="shared" si="436"/>
        <v>3</v>
      </c>
      <c r="X290" s="140"/>
      <c r="Y290" s="140">
        <f t="shared" si="437"/>
        <v>0</v>
      </c>
      <c r="Z290" s="140"/>
      <c r="AA290" s="140">
        <f t="shared" si="438"/>
        <v>3</v>
      </c>
      <c r="AB290" s="115"/>
      <c r="AC290" s="181"/>
      <c r="AD290" s="181"/>
      <c r="AE290" s="142" t="str">
        <f t="shared" si="369"/>
        <v/>
      </c>
      <c r="AF290" s="142"/>
      <c r="AG290" s="142" t="str">
        <f t="shared" si="370"/>
        <v/>
      </c>
      <c r="AH290" s="142"/>
      <c r="AI290" s="142" t="str">
        <f t="shared" si="371"/>
        <v/>
      </c>
      <c r="AJ290" s="143"/>
      <c r="AK290" s="144"/>
      <c r="AL290" s="142"/>
      <c r="AM290" s="142" t="str">
        <f t="shared" si="372"/>
        <v/>
      </c>
      <c r="AN290" s="142"/>
      <c r="AO290" s="142" t="str">
        <f t="shared" si="373"/>
        <v/>
      </c>
      <c r="AP290" s="142"/>
      <c r="AQ290" s="142" t="str">
        <f t="shared" si="374"/>
        <v/>
      </c>
      <c r="AR290" s="143"/>
      <c r="AS290" s="144"/>
      <c r="AT290" s="142"/>
      <c r="AU290" s="142" t="str">
        <f t="shared" si="375"/>
        <v/>
      </c>
      <c r="AV290" s="142"/>
      <c r="AW290" s="142" t="str">
        <f t="shared" si="376"/>
        <v/>
      </c>
      <c r="AX290" s="142"/>
      <c r="AY290" s="142" t="str">
        <f t="shared" si="377"/>
        <v/>
      </c>
      <c r="AZ290" s="143"/>
      <c r="BA290" s="144"/>
      <c r="BB290" s="142"/>
      <c r="BC290" s="142" t="str">
        <f t="shared" si="439"/>
        <v/>
      </c>
      <c r="BD290" s="142"/>
      <c r="BE290" s="142" t="str">
        <f t="shared" si="440"/>
        <v/>
      </c>
      <c r="BF290" s="142"/>
      <c r="BG290" s="142" t="str">
        <f t="shared" si="441"/>
        <v/>
      </c>
      <c r="BH290" s="143"/>
      <c r="BI290" s="144"/>
      <c r="BJ290" s="140"/>
      <c r="BK290" s="142">
        <f t="shared" si="442"/>
        <v>3</v>
      </c>
      <c r="BL290" s="142"/>
      <c r="BM290" s="142">
        <f t="shared" si="443"/>
        <v>0</v>
      </c>
      <c r="BN290" s="142"/>
      <c r="BO290" s="142">
        <f t="shared" si="444"/>
        <v>3</v>
      </c>
      <c r="BP290" s="143"/>
      <c r="BQ290" s="144"/>
      <c r="BR290" s="140"/>
      <c r="BS290" s="142" t="str">
        <f t="shared" si="424"/>
        <v/>
      </c>
      <c r="BT290" s="142"/>
      <c r="BU290" s="142" t="str">
        <f t="shared" si="425"/>
        <v/>
      </c>
      <c r="BV290" s="142"/>
      <c r="BW290" s="142" t="str">
        <f t="shared" si="426"/>
        <v/>
      </c>
      <c r="BX290" s="143"/>
      <c r="BY290" s="144"/>
      <c r="BZ290" s="145"/>
      <c r="CA290" s="142" t="str">
        <f t="shared" si="427"/>
        <v/>
      </c>
      <c r="CB290" s="142"/>
      <c r="CC290" s="142" t="str">
        <f t="shared" si="428"/>
        <v/>
      </c>
      <c r="CD290" s="142"/>
      <c r="CE290" s="142" t="str">
        <f t="shared" si="429"/>
        <v/>
      </c>
      <c r="CF290" s="143"/>
      <c r="CI290" s="142" t="str">
        <f t="shared" si="430"/>
        <v/>
      </c>
      <c r="CJ290" s="142"/>
      <c r="CK290" s="142" t="str">
        <f t="shared" si="431"/>
        <v/>
      </c>
      <c r="CL290" s="142"/>
      <c r="CM290" s="142" t="str">
        <f t="shared" si="432"/>
        <v/>
      </c>
      <c r="CN290" s="143"/>
      <c r="EF290" s="146" t="s">
        <v>63</v>
      </c>
      <c r="EG290" s="146" t="str">
        <f t="shared" si="368"/>
        <v>Absence de décoration surannée.
Constat visuel
NR</v>
      </c>
    </row>
    <row r="291" spans="1:137" s="136" customFormat="1" ht="20.25" customHeight="1" x14ac:dyDescent="0.25">
      <c r="A291" s="136">
        <v>31</v>
      </c>
      <c r="B291" s="109" t="s">
        <v>58</v>
      </c>
      <c r="C291" s="405" t="s">
        <v>488</v>
      </c>
      <c r="D291" s="183" t="s">
        <v>509</v>
      </c>
      <c r="E291" s="109"/>
      <c r="F291" s="109">
        <f>VLOOKUP(H291,Feuil1!A$1:B$5,2,0)</f>
        <v>0.25</v>
      </c>
      <c r="G291" s="109">
        <f t="shared" si="433"/>
        <v>3</v>
      </c>
      <c r="H291" s="274" t="s">
        <v>174</v>
      </c>
      <c r="I291" s="185" t="s">
        <v>386</v>
      </c>
      <c r="J291" s="138">
        <v>51</v>
      </c>
      <c r="K291" s="138">
        <f>IF(J291&lt;&gt;"",MAX(K$1:K290)+1,"")</f>
        <v>244</v>
      </c>
      <c r="L291" s="281" t="s">
        <v>494</v>
      </c>
      <c r="M291" s="290">
        <v>3</v>
      </c>
      <c r="N291" s="283" t="s">
        <v>75</v>
      </c>
      <c r="O291" s="351"/>
      <c r="P291" s="333" t="str">
        <f t="shared" si="378"/>
        <v/>
      </c>
      <c r="Q291" s="281" t="s">
        <v>495</v>
      </c>
      <c r="R291" s="344" t="s">
        <v>72</v>
      </c>
      <c r="S291" s="139"/>
      <c r="U291" s="140">
        <f t="shared" si="434"/>
        <v>3</v>
      </c>
      <c r="V291" s="140">
        <f t="shared" si="435"/>
        <v>1</v>
      </c>
      <c r="W291" s="140">
        <f t="shared" si="436"/>
        <v>3</v>
      </c>
      <c r="X291" s="140"/>
      <c r="Y291" s="140">
        <f t="shared" si="437"/>
        <v>0</v>
      </c>
      <c r="Z291" s="140"/>
      <c r="AA291" s="140">
        <f t="shared" si="438"/>
        <v>3</v>
      </c>
      <c r="AB291" s="140"/>
      <c r="AC291" s="141"/>
      <c r="AD291" s="141"/>
      <c r="AE291" s="142" t="str">
        <f t="shared" si="369"/>
        <v/>
      </c>
      <c r="AF291" s="142"/>
      <c r="AG291" s="142" t="str">
        <f t="shared" si="370"/>
        <v/>
      </c>
      <c r="AH291" s="142"/>
      <c r="AI291" s="142" t="str">
        <f t="shared" si="371"/>
        <v/>
      </c>
      <c r="AJ291" s="143"/>
      <c r="AK291" s="144"/>
      <c r="AL291" s="142"/>
      <c r="AM291" s="142" t="str">
        <f t="shared" si="372"/>
        <v/>
      </c>
      <c r="AN291" s="142"/>
      <c r="AO291" s="142" t="str">
        <f t="shared" si="373"/>
        <v/>
      </c>
      <c r="AP291" s="142"/>
      <c r="AQ291" s="142" t="str">
        <f t="shared" si="374"/>
        <v/>
      </c>
      <c r="AR291" s="143"/>
      <c r="AS291" s="144"/>
      <c r="AT291" s="142"/>
      <c r="AU291" s="142">
        <f t="shared" si="375"/>
        <v>3</v>
      </c>
      <c r="AV291" s="142"/>
      <c r="AW291" s="142">
        <f t="shared" si="376"/>
        <v>0</v>
      </c>
      <c r="AX291" s="142"/>
      <c r="AY291" s="142">
        <f t="shared" si="377"/>
        <v>3</v>
      </c>
      <c r="AZ291" s="143"/>
      <c r="BA291" s="144"/>
      <c r="BB291" s="142"/>
      <c r="BC291" s="142" t="str">
        <f t="shared" si="439"/>
        <v/>
      </c>
      <c r="BD291" s="142"/>
      <c r="BE291" s="142" t="str">
        <f t="shared" si="440"/>
        <v/>
      </c>
      <c r="BF291" s="142"/>
      <c r="BG291" s="142" t="str">
        <f t="shared" si="441"/>
        <v/>
      </c>
      <c r="BH291" s="143"/>
      <c r="BI291" s="144"/>
      <c r="BJ291" s="140"/>
      <c r="BK291" s="142" t="str">
        <f t="shared" si="442"/>
        <v/>
      </c>
      <c r="BL291" s="142"/>
      <c r="BM291" s="142" t="str">
        <f t="shared" si="443"/>
        <v/>
      </c>
      <c r="BN291" s="142"/>
      <c r="BO291" s="142" t="str">
        <f t="shared" si="444"/>
        <v/>
      </c>
      <c r="BP291" s="143"/>
      <c r="BQ291" s="144"/>
      <c r="BR291" s="140"/>
      <c r="BS291" s="142">
        <f t="shared" si="424"/>
        <v>3</v>
      </c>
      <c r="BT291" s="142"/>
      <c r="BU291" s="142">
        <f t="shared" si="425"/>
        <v>0</v>
      </c>
      <c r="BV291" s="142"/>
      <c r="BW291" s="142">
        <f t="shared" si="426"/>
        <v>3</v>
      </c>
      <c r="BX291" s="143"/>
      <c r="BY291" s="144"/>
      <c r="BZ291" s="145"/>
      <c r="CA291" s="142" t="str">
        <f t="shared" si="427"/>
        <v/>
      </c>
      <c r="CB291" s="142"/>
      <c r="CC291" s="142" t="str">
        <f t="shared" si="428"/>
        <v/>
      </c>
      <c r="CD291" s="142"/>
      <c r="CE291" s="142" t="str">
        <f t="shared" si="429"/>
        <v/>
      </c>
      <c r="CF291" s="143"/>
      <c r="CI291" s="142" t="str">
        <f t="shared" si="430"/>
        <v/>
      </c>
      <c r="CJ291" s="142"/>
      <c r="CK291" s="142" t="str">
        <f t="shared" si="431"/>
        <v/>
      </c>
      <c r="CL291" s="142"/>
      <c r="CM291" s="142" t="str">
        <f t="shared" si="432"/>
        <v/>
      </c>
      <c r="CN291" s="143"/>
      <c r="EF291" s="146" t="s">
        <v>63</v>
      </c>
      <c r="EG291" s="146" t="str">
        <f t="shared" si="368"/>
        <v>Contrôle des sols, des murs et des plafonds.
Constat visuel
NR</v>
      </c>
    </row>
    <row r="292" spans="1:137" s="136" customFormat="1" ht="20.25" customHeight="1" x14ac:dyDescent="0.25">
      <c r="A292" s="136">
        <v>32</v>
      </c>
      <c r="B292" s="109" t="s">
        <v>68</v>
      </c>
      <c r="C292" s="405" t="s">
        <v>488</v>
      </c>
      <c r="D292" s="183" t="s">
        <v>509</v>
      </c>
      <c r="E292" s="109"/>
      <c r="F292" s="109">
        <f>VLOOKUP(H292,Feuil1!A$1:B$5,2,0)</f>
        <v>0.25</v>
      </c>
      <c r="G292" s="109">
        <f t="shared" si="433"/>
        <v>3</v>
      </c>
      <c r="H292" s="274" t="s">
        <v>174</v>
      </c>
      <c r="I292" s="185" t="s">
        <v>386</v>
      </c>
      <c r="J292" s="138">
        <v>51</v>
      </c>
      <c r="K292" s="138">
        <f>IF(J292&lt;&gt;"",MAX(K$1:K291)+1,"")</f>
        <v>245</v>
      </c>
      <c r="L292" s="281" t="s">
        <v>496</v>
      </c>
      <c r="M292" s="290">
        <v>3</v>
      </c>
      <c r="N292" s="283" t="s">
        <v>75</v>
      </c>
      <c r="O292" s="351"/>
      <c r="P292" s="333" t="str">
        <f t="shared" si="378"/>
        <v/>
      </c>
      <c r="Q292" s="281" t="s">
        <v>495</v>
      </c>
      <c r="R292" s="344" t="s">
        <v>72</v>
      </c>
      <c r="S292" s="139"/>
      <c r="U292" s="140">
        <f t="shared" si="434"/>
        <v>3</v>
      </c>
      <c r="V292" s="140">
        <f t="shared" si="435"/>
        <v>1</v>
      </c>
      <c r="W292" s="140">
        <f t="shared" si="436"/>
        <v>3</v>
      </c>
      <c r="X292" s="140"/>
      <c r="Y292" s="140">
        <f t="shared" si="437"/>
        <v>0</v>
      </c>
      <c r="Z292" s="140"/>
      <c r="AA292" s="140">
        <f t="shared" si="438"/>
        <v>3</v>
      </c>
      <c r="AB292" s="140"/>
      <c r="AC292" s="141"/>
      <c r="AD292" s="141"/>
      <c r="AE292" s="142" t="str">
        <f t="shared" si="369"/>
        <v/>
      </c>
      <c r="AF292" s="142"/>
      <c r="AG292" s="142" t="str">
        <f t="shared" si="370"/>
        <v/>
      </c>
      <c r="AH292" s="142"/>
      <c r="AI292" s="142" t="str">
        <f t="shared" si="371"/>
        <v/>
      </c>
      <c r="AJ292" s="143"/>
      <c r="AK292" s="144"/>
      <c r="AL292" s="142"/>
      <c r="AM292" s="142" t="str">
        <f t="shared" si="372"/>
        <v/>
      </c>
      <c r="AN292" s="142"/>
      <c r="AO292" s="142" t="str">
        <f t="shared" si="373"/>
        <v/>
      </c>
      <c r="AP292" s="142"/>
      <c r="AQ292" s="142" t="str">
        <f t="shared" si="374"/>
        <v/>
      </c>
      <c r="AR292" s="143"/>
      <c r="AS292" s="144"/>
      <c r="AT292" s="142"/>
      <c r="AU292" s="142">
        <f t="shared" si="375"/>
        <v>3</v>
      </c>
      <c r="AV292" s="142"/>
      <c r="AW292" s="142">
        <f t="shared" si="376"/>
        <v>0</v>
      </c>
      <c r="AX292" s="142"/>
      <c r="AY292" s="142">
        <f t="shared" si="377"/>
        <v>3</v>
      </c>
      <c r="AZ292" s="143"/>
      <c r="BA292" s="144"/>
      <c r="BB292" s="142"/>
      <c r="BC292" s="142" t="str">
        <f t="shared" si="439"/>
        <v/>
      </c>
      <c r="BD292" s="142"/>
      <c r="BE292" s="142" t="str">
        <f t="shared" si="440"/>
        <v/>
      </c>
      <c r="BF292" s="142"/>
      <c r="BG292" s="142" t="str">
        <f t="shared" si="441"/>
        <v/>
      </c>
      <c r="BH292" s="143"/>
      <c r="BI292" s="144"/>
      <c r="BJ292" s="140"/>
      <c r="BK292" s="142" t="str">
        <f t="shared" si="442"/>
        <v/>
      </c>
      <c r="BL292" s="142"/>
      <c r="BM292" s="142" t="str">
        <f t="shared" si="443"/>
        <v/>
      </c>
      <c r="BN292" s="142"/>
      <c r="BO292" s="142" t="str">
        <f t="shared" si="444"/>
        <v/>
      </c>
      <c r="BP292" s="143"/>
      <c r="BQ292" s="144"/>
      <c r="BR292" s="140"/>
      <c r="BS292" s="142" t="str">
        <f t="shared" si="424"/>
        <v/>
      </c>
      <c r="BT292" s="142"/>
      <c r="BU292" s="142" t="str">
        <f t="shared" si="425"/>
        <v/>
      </c>
      <c r="BV292" s="142"/>
      <c r="BW292" s="142" t="str">
        <f t="shared" si="426"/>
        <v/>
      </c>
      <c r="BX292" s="143"/>
      <c r="BY292" s="144"/>
      <c r="BZ292" s="145"/>
      <c r="CA292" s="142">
        <f t="shared" si="427"/>
        <v>3</v>
      </c>
      <c r="CB292" s="142"/>
      <c r="CC292" s="142">
        <f t="shared" si="428"/>
        <v>0</v>
      </c>
      <c r="CD292" s="142"/>
      <c r="CE292" s="142">
        <f t="shared" si="429"/>
        <v>3</v>
      </c>
      <c r="CF292" s="143"/>
      <c r="CI292" s="142" t="str">
        <f t="shared" si="430"/>
        <v/>
      </c>
      <c r="CJ292" s="142"/>
      <c r="CK292" s="142" t="str">
        <f t="shared" si="431"/>
        <v/>
      </c>
      <c r="CL292" s="142"/>
      <c r="CM292" s="142" t="str">
        <f t="shared" si="432"/>
        <v/>
      </c>
      <c r="CN292" s="143"/>
      <c r="EF292" s="146" t="s">
        <v>63</v>
      </c>
      <c r="EG292" s="146" t="str">
        <f t="shared" si="368"/>
        <v>Contrôle des sols, des murs et des plafonds.
Constat visuel
R</v>
      </c>
    </row>
    <row r="293" spans="1:137" s="136" customFormat="1" ht="20.25" customHeight="1" x14ac:dyDescent="0.25">
      <c r="A293" s="136">
        <v>31</v>
      </c>
      <c r="B293" s="109" t="s">
        <v>58</v>
      </c>
      <c r="C293" s="405" t="s">
        <v>488</v>
      </c>
      <c r="D293" s="183" t="s">
        <v>509</v>
      </c>
      <c r="E293" s="109"/>
      <c r="F293" s="109">
        <f>VLOOKUP(H293,Feuil1!A$1:B$5,2,0)</f>
        <v>0.25</v>
      </c>
      <c r="G293" s="109">
        <f t="shared" si="433"/>
        <v>3</v>
      </c>
      <c r="H293" s="274" t="s">
        <v>174</v>
      </c>
      <c r="I293" s="185" t="s">
        <v>403</v>
      </c>
      <c r="J293" s="138">
        <v>48</v>
      </c>
      <c r="K293" s="138">
        <f>IF(J293&lt;&gt;"",MAX(K$1:K292)+1,"")</f>
        <v>246</v>
      </c>
      <c r="L293" s="281" t="s">
        <v>497</v>
      </c>
      <c r="M293" s="290">
        <v>3</v>
      </c>
      <c r="N293" s="283" t="s">
        <v>75</v>
      </c>
      <c r="O293" s="351"/>
      <c r="P293" s="333" t="str">
        <f t="shared" si="378"/>
        <v/>
      </c>
      <c r="Q293" s="281" t="s">
        <v>498</v>
      </c>
      <c r="R293" s="281" t="s">
        <v>72</v>
      </c>
      <c r="S293" s="139"/>
      <c r="U293" s="140">
        <f t="shared" si="434"/>
        <v>3</v>
      </c>
      <c r="V293" s="140">
        <f t="shared" si="435"/>
        <v>1</v>
      </c>
      <c r="W293" s="140">
        <f t="shared" si="436"/>
        <v>3</v>
      </c>
      <c r="X293" s="140"/>
      <c r="Y293" s="140">
        <f t="shared" si="437"/>
        <v>0</v>
      </c>
      <c r="Z293" s="140"/>
      <c r="AA293" s="140">
        <f t="shared" si="438"/>
        <v>3</v>
      </c>
      <c r="AB293" s="140"/>
      <c r="AC293" s="141"/>
      <c r="AD293" s="141"/>
      <c r="AE293" s="142" t="str">
        <f t="shared" si="369"/>
        <v/>
      </c>
      <c r="AF293" s="142"/>
      <c r="AG293" s="142" t="str">
        <f t="shared" si="370"/>
        <v/>
      </c>
      <c r="AH293" s="142"/>
      <c r="AI293" s="142" t="str">
        <f t="shared" si="371"/>
        <v/>
      </c>
      <c r="AJ293" s="143"/>
      <c r="AK293" s="144"/>
      <c r="AL293" s="142"/>
      <c r="AM293" s="142" t="str">
        <f t="shared" si="372"/>
        <v/>
      </c>
      <c r="AN293" s="142"/>
      <c r="AO293" s="142" t="str">
        <f t="shared" si="373"/>
        <v/>
      </c>
      <c r="AP293" s="142"/>
      <c r="AQ293" s="142" t="str">
        <f t="shared" si="374"/>
        <v/>
      </c>
      <c r="AR293" s="143"/>
      <c r="AS293" s="144"/>
      <c r="AT293" s="142"/>
      <c r="AU293" s="142">
        <f t="shared" si="375"/>
        <v>3</v>
      </c>
      <c r="AV293" s="142"/>
      <c r="AW293" s="142">
        <f t="shared" si="376"/>
        <v>0</v>
      </c>
      <c r="AX293" s="142"/>
      <c r="AY293" s="142">
        <f t="shared" si="377"/>
        <v>3</v>
      </c>
      <c r="AZ293" s="143"/>
      <c r="BA293" s="144"/>
      <c r="BB293" s="142"/>
      <c r="BC293" s="142" t="str">
        <f t="shared" si="439"/>
        <v/>
      </c>
      <c r="BD293" s="142"/>
      <c r="BE293" s="142" t="str">
        <f t="shared" si="440"/>
        <v/>
      </c>
      <c r="BF293" s="142"/>
      <c r="BG293" s="142" t="str">
        <f t="shared" si="441"/>
        <v/>
      </c>
      <c r="BH293" s="143"/>
      <c r="BI293" s="144"/>
      <c r="BJ293" s="140"/>
      <c r="BK293" s="142" t="str">
        <f t="shared" si="442"/>
        <v/>
      </c>
      <c r="BL293" s="142"/>
      <c r="BM293" s="142" t="str">
        <f t="shared" si="443"/>
        <v/>
      </c>
      <c r="BN293" s="142"/>
      <c r="BO293" s="142" t="str">
        <f t="shared" si="444"/>
        <v/>
      </c>
      <c r="BP293" s="143"/>
      <c r="BQ293" s="144"/>
      <c r="BR293" s="140"/>
      <c r="BS293" s="142">
        <f t="shared" si="424"/>
        <v>3</v>
      </c>
      <c r="BT293" s="142"/>
      <c r="BU293" s="142">
        <f t="shared" si="425"/>
        <v>0</v>
      </c>
      <c r="BV293" s="142"/>
      <c r="BW293" s="142">
        <f t="shared" si="426"/>
        <v>3</v>
      </c>
      <c r="BX293" s="143"/>
      <c r="BY293" s="144"/>
      <c r="BZ293" s="145"/>
      <c r="CA293" s="142" t="str">
        <f t="shared" si="427"/>
        <v/>
      </c>
      <c r="CB293" s="142"/>
      <c r="CC293" s="142" t="str">
        <f t="shared" si="428"/>
        <v/>
      </c>
      <c r="CD293" s="142"/>
      <c r="CE293" s="142" t="str">
        <f t="shared" si="429"/>
        <v/>
      </c>
      <c r="CF293" s="143"/>
      <c r="CI293" s="142" t="str">
        <f t="shared" si="430"/>
        <v/>
      </c>
      <c r="CJ293" s="142"/>
      <c r="CK293" s="142" t="str">
        <f t="shared" si="431"/>
        <v/>
      </c>
      <c r="CL293" s="142"/>
      <c r="CM293" s="142" t="str">
        <f t="shared" si="432"/>
        <v/>
      </c>
      <c r="CN293" s="143"/>
      <c r="EF293" s="146" t="s">
        <v>63</v>
      </c>
      <c r="EG293" s="146" t="str">
        <f t="shared" si="368"/>
        <v>Textiles, literie, linge de lit, etc. Si présence d'un cheveu, point noté Très Insatisfaisant..
Constat visuel
NR</v>
      </c>
    </row>
    <row r="294" spans="1:137" s="136" customFormat="1" ht="20.25" customHeight="1" x14ac:dyDescent="0.25">
      <c r="A294" s="136">
        <v>32</v>
      </c>
      <c r="B294" s="109" t="s">
        <v>68</v>
      </c>
      <c r="C294" s="405" t="s">
        <v>488</v>
      </c>
      <c r="D294" s="183" t="s">
        <v>509</v>
      </c>
      <c r="E294" s="109"/>
      <c r="F294" s="109">
        <f>VLOOKUP(H294,Feuil1!A$1:B$5,2,0)</f>
        <v>0.25</v>
      </c>
      <c r="G294" s="109">
        <f t="shared" si="433"/>
        <v>3</v>
      </c>
      <c r="H294" s="274" t="s">
        <v>174</v>
      </c>
      <c r="I294" s="185" t="s">
        <v>403</v>
      </c>
      <c r="J294" s="138">
        <v>48</v>
      </c>
      <c r="K294" s="138">
        <f>IF(J294&lt;&gt;"",MAX(K$1:K293)+1,"")</f>
        <v>247</v>
      </c>
      <c r="L294" s="281" t="s">
        <v>499</v>
      </c>
      <c r="M294" s="290">
        <v>3</v>
      </c>
      <c r="N294" s="283" t="s">
        <v>75</v>
      </c>
      <c r="O294" s="351"/>
      <c r="P294" s="333" t="str">
        <f t="shared" si="378"/>
        <v/>
      </c>
      <c r="Q294" s="281" t="s">
        <v>500</v>
      </c>
      <c r="R294" s="281" t="s">
        <v>72</v>
      </c>
      <c r="S294" s="139"/>
      <c r="U294" s="140">
        <f t="shared" si="434"/>
        <v>3</v>
      </c>
      <c r="V294" s="140">
        <f t="shared" si="435"/>
        <v>1</v>
      </c>
      <c r="W294" s="140">
        <f t="shared" si="436"/>
        <v>3</v>
      </c>
      <c r="X294" s="140"/>
      <c r="Y294" s="140">
        <f t="shared" si="437"/>
        <v>0</v>
      </c>
      <c r="Z294" s="140"/>
      <c r="AA294" s="140">
        <f t="shared" si="438"/>
        <v>3</v>
      </c>
      <c r="AB294" s="140"/>
      <c r="AC294" s="141"/>
      <c r="AD294" s="141"/>
      <c r="AE294" s="142" t="str">
        <f t="shared" si="369"/>
        <v/>
      </c>
      <c r="AF294" s="142"/>
      <c r="AG294" s="142" t="str">
        <f t="shared" si="370"/>
        <v/>
      </c>
      <c r="AH294" s="142"/>
      <c r="AI294" s="142" t="str">
        <f t="shared" si="371"/>
        <v/>
      </c>
      <c r="AJ294" s="143"/>
      <c r="AK294" s="144"/>
      <c r="AL294" s="142"/>
      <c r="AM294" s="142" t="str">
        <f t="shared" si="372"/>
        <v/>
      </c>
      <c r="AN294" s="142"/>
      <c r="AO294" s="142" t="str">
        <f t="shared" si="373"/>
        <v/>
      </c>
      <c r="AP294" s="142"/>
      <c r="AQ294" s="142" t="str">
        <f t="shared" si="374"/>
        <v/>
      </c>
      <c r="AR294" s="143"/>
      <c r="AS294" s="144"/>
      <c r="AT294" s="142"/>
      <c r="AU294" s="142">
        <f t="shared" si="375"/>
        <v>3</v>
      </c>
      <c r="AV294" s="142"/>
      <c r="AW294" s="142">
        <f t="shared" si="376"/>
        <v>0</v>
      </c>
      <c r="AX294" s="142"/>
      <c r="AY294" s="142">
        <f t="shared" si="377"/>
        <v>3</v>
      </c>
      <c r="AZ294" s="143"/>
      <c r="BA294" s="144"/>
      <c r="BB294" s="142"/>
      <c r="BC294" s="142" t="str">
        <f t="shared" si="439"/>
        <v/>
      </c>
      <c r="BD294" s="142"/>
      <c r="BE294" s="142" t="str">
        <f t="shared" si="440"/>
        <v/>
      </c>
      <c r="BF294" s="142"/>
      <c r="BG294" s="142" t="str">
        <f t="shared" si="441"/>
        <v/>
      </c>
      <c r="BH294" s="143"/>
      <c r="BI294" s="144"/>
      <c r="BJ294" s="140"/>
      <c r="BK294" s="142" t="str">
        <f t="shared" si="442"/>
        <v/>
      </c>
      <c r="BL294" s="142"/>
      <c r="BM294" s="142" t="str">
        <f t="shared" si="443"/>
        <v/>
      </c>
      <c r="BN294" s="142"/>
      <c r="BO294" s="142" t="str">
        <f t="shared" si="444"/>
        <v/>
      </c>
      <c r="BP294" s="143"/>
      <c r="BQ294" s="144"/>
      <c r="BR294" s="140"/>
      <c r="BS294" s="142" t="str">
        <f t="shared" si="424"/>
        <v/>
      </c>
      <c r="BT294" s="142"/>
      <c r="BU294" s="142" t="str">
        <f t="shared" si="425"/>
        <v/>
      </c>
      <c r="BV294" s="142"/>
      <c r="BW294" s="142" t="str">
        <f t="shared" si="426"/>
        <v/>
      </c>
      <c r="BX294" s="143"/>
      <c r="BY294" s="144"/>
      <c r="BZ294" s="145"/>
      <c r="CA294" s="142">
        <f t="shared" si="427"/>
        <v>3</v>
      </c>
      <c r="CB294" s="142"/>
      <c r="CC294" s="142">
        <f t="shared" si="428"/>
        <v>0</v>
      </c>
      <c r="CD294" s="142"/>
      <c r="CE294" s="142">
        <f t="shared" si="429"/>
        <v>3</v>
      </c>
      <c r="CF294" s="143"/>
      <c r="CI294" s="142" t="str">
        <f t="shared" si="430"/>
        <v/>
      </c>
      <c r="CJ294" s="142"/>
      <c r="CK294" s="142" t="str">
        <f t="shared" si="431"/>
        <v/>
      </c>
      <c r="CL294" s="142"/>
      <c r="CM294" s="142" t="str">
        <f t="shared" si="432"/>
        <v/>
      </c>
      <c r="CN294" s="143"/>
      <c r="EF294" s="146" t="s">
        <v>63</v>
      </c>
      <c r="EG294" s="146" t="str">
        <f t="shared" ref="EG294:EG358" si="445">CONCATENATE(Q294,EF294,R294,EF294,B294)</f>
        <v>Textiles, literie, linge de lit, etc. 
Constat visuel
R</v>
      </c>
    </row>
    <row r="295" spans="1:137" s="136" customFormat="1" ht="20.25" customHeight="1" x14ac:dyDescent="0.25">
      <c r="A295" s="136">
        <v>31</v>
      </c>
      <c r="B295" s="109" t="s">
        <v>58</v>
      </c>
      <c r="C295" s="405" t="s">
        <v>488</v>
      </c>
      <c r="D295" s="183" t="s">
        <v>509</v>
      </c>
      <c r="E295" s="109"/>
      <c r="F295" s="109">
        <f>VLOOKUP(H295,Feuil1!A$1:B$5,2,0)</f>
        <v>0.25</v>
      </c>
      <c r="G295" s="109">
        <f t="shared" si="433"/>
        <v>3</v>
      </c>
      <c r="H295" s="274" t="s">
        <v>174</v>
      </c>
      <c r="I295" s="180" t="s">
        <v>460</v>
      </c>
      <c r="J295" s="138">
        <v>60</v>
      </c>
      <c r="K295" s="138">
        <f>IF(J295&lt;&gt;"",MAX(K$1:K294)+1,"")</f>
        <v>248</v>
      </c>
      <c r="L295" s="281" t="s">
        <v>501</v>
      </c>
      <c r="M295" s="290">
        <v>3</v>
      </c>
      <c r="N295" s="283" t="s">
        <v>75</v>
      </c>
      <c r="O295" s="351"/>
      <c r="P295" s="333" t="str">
        <f t="shared" si="378"/>
        <v/>
      </c>
      <c r="Q295" s="281" t="s">
        <v>495</v>
      </c>
      <c r="R295" s="344" t="s">
        <v>72</v>
      </c>
      <c r="S295" s="139"/>
      <c r="U295" s="140">
        <f t="shared" si="434"/>
        <v>3</v>
      </c>
      <c r="V295" s="140">
        <f t="shared" si="435"/>
        <v>1</v>
      </c>
      <c r="W295" s="140">
        <f t="shared" si="436"/>
        <v>3</v>
      </c>
      <c r="X295" s="140"/>
      <c r="Y295" s="140">
        <f t="shared" si="437"/>
        <v>0</v>
      </c>
      <c r="Z295" s="140"/>
      <c r="AA295" s="140">
        <f t="shared" si="438"/>
        <v>3</v>
      </c>
      <c r="AB295" s="140"/>
      <c r="AC295" s="141"/>
      <c r="AD295" s="141"/>
      <c r="AE295" s="142" t="str">
        <f t="shared" si="369"/>
        <v/>
      </c>
      <c r="AF295" s="142"/>
      <c r="AG295" s="142" t="str">
        <f t="shared" si="370"/>
        <v/>
      </c>
      <c r="AH295" s="142"/>
      <c r="AI295" s="142" t="str">
        <f t="shared" si="371"/>
        <v/>
      </c>
      <c r="AJ295" s="143"/>
      <c r="AK295" s="144"/>
      <c r="AL295" s="142"/>
      <c r="AM295" s="142" t="str">
        <f t="shared" si="372"/>
        <v/>
      </c>
      <c r="AN295" s="142"/>
      <c r="AO295" s="142" t="str">
        <f t="shared" si="373"/>
        <v/>
      </c>
      <c r="AP295" s="142"/>
      <c r="AQ295" s="142" t="str">
        <f t="shared" si="374"/>
        <v/>
      </c>
      <c r="AR295" s="143"/>
      <c r="AS295" s="144"/>
      <c r="AT295" s="142"/>
      <c r="AU295" s="142">
        <f t="shared" si="375"/>
        <v>3</v>
      </c>
      <c r="AV295" s="142"/>
      <c r="AW295" s="142">
        <f t="shared" si="376"/>
        <v>0</v>
      </c>
      <c r="AX295" s="142"/>
      <c r="AY295" s="142">
        <f t="shared" si="377"/>
        <v>3</v>
      </c>
      <c r="AZ295" s="143"/>
      <c r="BA295" s="144"/>
      <c r="BB295" s="142"/>
      <c r="BC295" s="142" t="str">
        <f t="shared" si="439"/>
        <v/>
      </c>
      <c r="BD295" s="142"/>
      <c r="BE295" s="142" t="str">
        <f t="shared" si="440"/>
        <v/>
      </c>
      <c r="BF295" s="142"/>
      <c r="BG295" s="142" t="str">
        <f t="shared" si="441"/>
        <v/>
      </c>
      <c r="BH295" s="143"/>
      <c r="BI295" s="144"/>
      <c r="BJ295" s="140"/>
      <c r="BK295" s="142" t="str">
        <f t="shared" si="442"/>
        <v/>
      </c>
      <c r="BL295" s="142"/>
      <c r="BM295" s="142" t="str">
        <f t="shared" si="443"/>
        <v/>
      </c>
      <c r="BN295" s="142"/>
      <c r="BO295" s="142" t="str">
        <f t="shared" si="444"/>
        <v/>
      </c>
      <c r="BP295" s="143"/>
      <c r="BQ295" s="144"/>
      <c r="BR295" s="140"/>
      <c r="BS295" s="142">
        <f t="shared" si="424"/>
        <v>3</v>
      </c>
      <c r="BT295" s="142"/>
      <c r="BU295" s="142">
        <f t="shared" si="425"/>
        <v>0</v>
      </c>
      <c r="BV295" s="142"/>
      <c r="BW295" s="142">
        <f t="shared" si="426"/>
        <v>3</v>
      </c>
      <c r="BX295" s="143"/>
      <c r="BY295" s="144"/>
      <c r="BZ295" s="145"/>
      <c r="CA295" s="142" t="str">
        <f t="shared" si="427"/>
        <v/>
      </c>
      <c r="CB295" s="142"/>
      <c r="CC295" s="142" t="str">
        <f t="shared" si="428"/>
        <v/>
      </c>
      <c r="CD295" s="142"/>
      <c r="CE295" s="142" t="str">
        <f t="shared" si="429"/>
        <v/>
      </c>
      <c r="CF295" s="143"/>
      <c r="CI295" s="142" t="str">
        <f t="shared" si="430"/>
        <v/>
      </c>
      <c r="CJ295" s="142"/>
      <c r="CK295" s="142" t="str">
        <f t="shared" si="431"/>
        <v/>
      </c>
      <c r="CL295" s="142"/>
      <c r="CM295" s="142" t="str">
        <f t="shared" si="432"/>
        <v/>
      </c>
      <c r="CN295" s="143"/>
      <c r="EF295" s="146" t="s">
        <v>63</v>
      </c>
      <c r="EG295" s="146" t="str">
        <f t="shared" si="445"/>
        <v>Contrôle des sols, des murs et des plafonds.
Constat visuel
NR</v>
      </c>
    </row>
    <row r="296" spans="1:137" s="136" customFormat="1" ht="39.75" customHeight="1" x14ac:dyDescent="0.25">
      <c r="A296" s="136">
        <v>32</v>
      </c>
      <c r="B296" s="109" t="s">
        <v>68</v>
      </c>
      <c r="C296" s="405" t="s">
        <v>488</v>
      </c>
      <c r="D296" s="183" t="s">
        <v>509</v>
      </c>
      <c r="E296" s="109"/>
      <c r="F296" s="109">
        <f>VLOOKUP(H296,Feuil1!A$1:B$5,2,0)</f>
        <v>0.25</v>
      </c>
      <c r="G296" s="109">
        <f t="shared" si="433"/>
        <v>3</v>
      </c>
      <c r="H296" s="274" t="s">
        <v>174</v>
      </c>
      <c r="I296" s="180" t="s">
        <v>460</v>
      </c>
      <c r="J296" s="138">
        <v>60</v>
      </c>
      <c r="K296" s="138">
        <f>IF(J296&lt;&gt;"",MAX(K$1:K295)+1,"")</f>
        <v>249</v>
      </c>
      <c r="L296" s="281" t="s">
        <v>502</v>
      </c>
      <c r="M296" s="290">
        <v>3</v>
      </c>
      <c r="N296" s="283" t="s">
        <v>75</v>
      </c>
      <c r="O296" s="351"/>
      <c r="P296" s="333" t="str">
        <f t="shared" si="378"/>
        <v/>
      </c>
      <c r="Q296" s="281" t="s">
        <v>495</v>
      </c>
      <c r="R296" s="344" t="s">
        <v>72</v>
      </c>
      <c r="S296" s="139"/>
      <c r="U296" s="140">
        <f t="shared" si="434"/>
        <v>3</v>
      </c>
      <c r="V296" s="140">
        <f t="shared" si="435"/>
        <v>1</v>
      </c>
      <c r="W296" s="140">
        <f t="shared" si="436"/>
        <v>3</v>
      </c>
      <c r="X296" s="140"/>
      <c r="Y296" s="140">
        <f t="shared" si="437"/>
        <v>0</v>
      </c>
      <c r="Z296" s="140"/>
      <c r="AA296" s="140">
        <f t="shared" si="438"/>
        <v>3</v>
      </c>
      <c r="AB296" s="140"/>
      <c r="AC296" s="141"/>
      <c r="AD296" s="141"/>
      <c r="AE296" s="142" t="str">
        <f t="shared" si="369"/>
        <v/>
      </c>
      <c r="AF296" s="142"/>
      <c r="AG296" s="142" t="str">
        <f t="shared" si="370"/>
        <v/>
      </c>
      <c r="AH296" s="142"/>
      <c r="AI296" s="142" t="str">
        <f t="shared" si="371"/>
        <v/>
      </c>
      <c r="AJ296" s="143"/>
      <c r="AK296" s="144"/>
      <c r="AL296" s="142"/>
      <c r="AM296" s="142" t="str">
        <f t="shared" si="372"/>
        <v/>
      </c>
      <c r="AN296" s="142"/>
      <c r="AO296" s="142" t="str">
        <f t="shared" si="373"/>
        <v/>
      </c>
      <c r="AP296" s="142"/>
      <c r="AQ296" s="142" t="str">
        <f t="shared" si="374"/>
        <v/>
      </c>
      <c r="AR296" s="143"/>
      <c r="AS296" s="144"/>
      <c r="AT296" s="142"/>
      <c r="AU296" s="142">
        <f t="shared" si="375"/>
        <v>3</v>
      </c>
      <c r="AV296" s="142"/>
      <c r="AW296" s="142">
        <f t="shared" si="376"/>
        <v>0</v>
      </c>
      <c r="AX296" s="142"/>
      <c r="AY296" s="142">
        <f t="shared" si="377"/>
        <v>3</v>
      </c>
      <c r="AZ296" s="143"/>
      <c r="BA296" s="144"/>
      <c r="BB296" s="142"/>
      <c r="BC296" s="142" t="str">
        <f t="shared" si="439"/>
        <v/>
      </c>
      <c r="BD296" s="142"/>
      <c r="BE296" s="142" t="str">
        <f t="shared" si="440"/>
        <v/>
      </c>
      <c r="BF296" s="142"/>
      <c r="BG296" s="142" t="str">
        <f t="shared" si="441"/>
        <v/>
      </c>
      <c r="BH296" s="143"/>
      <c r="BI296" s="144"/>
      <c r="BJ296" s="140"/>
      <c r="BK296" s="142" t="str">
        <f t="shared" si="442"/>
        <v/>
      </c>
      <c r="BL296" s="142"/>
      <c r="BM296" s="142" t="str">
        <f t="shared" si="443"/>
        <v/>
      </c>
      <c r="BN296" s="142"/>
      <c r="BO296" s="142" t="str">
        <f t="shared" si="444"/>
        <v/>
      </c>
      <c r="BP296" s="143"/>
      <c r="BQ296" s="144"/>
      <c r="BR296" s="140"/>
      <c r="BS296" s="142" t="str">
        <f t="shared" si="424"/>
        <v/>
      </c>
      <c r="BT296" s="142"/>
      <c r="BU296" s="142" t="str">
        <f t="shared" si="425"/>
        <v/>
      </c>
      <c r="BV296" s="142"/>
      <c r="BW296" s="142" t="str">
        <f t="shared" si="426"/>
        <v/>
      </c>
      <c r="BX296" s="143"/>
      <c r="BY296" s="144"/>
      <c r="BZ296" s="145"/>
      <c r="CA296" s="142">
        <f t="shared" si="427"/>
        <v>3</v>
      </c>
      <c r="CB296" s="142"/>
      <c r="CC296" s="142">
        <f t="shared" si="428"/>
        <v>0</v>
      </c>
      <c r="CD296" s="142"/>
      <c r="CE296" s="142">
        <f t="shared" si="429"/>
        <v>3</v>
      </c>
      <c r="CF296" s="143"/>
      <c r="CI296" s="142" t="str">
        <f t="shared" si="430"/>
        <v/>
      </c>
      <c r="CJ296" s="142"/>
      <c r="CK296" s="142" t="str">
        <f t="shared" si="431"/>
        <v/>
      </c>
      <c r="CL296" s="142"/>
      <c r="CM296" s="142" t="str">
        <f t="shared" si="432"/>
        <v/>
      </c>
      <c r="CN296" s="143"/>
      <c r="EF296" s="146" t="s">
        <v>63</v>
      </c>
      <c r="EG296" s="146" t="str">
        <f t="shared" si="445"/>
        <v>Contrôle des sols, des murs et des plafonds.
Constat visuel
R</v>
      </c>
    </row>
    <row r="297" spans="1:137" s="136" customFormat="1" ht="40.5" customHeight="1" x14ac:dyDescent="0.25">
      <c r="A297" s="136">
        <v>31</v>
      </c>
      <c r="B297" s="109" t="s">
        <v>58</v>
      </c>
      <c r="C297" s="405" t="s">
        <v>488</v>
      </c>
      <c r="D297" s="183" t="s">
        <v>509</v>
      </c>
      <c r="E297" s="109"/>
      <c r="F297" s="109">
        <f>VLOOKUP(H297,Feuil1!A$1:B$5,2,0)</f>
        <v>0.25</v>
      </c>
      <c r="G297" s="109">
        <f t="shared" si="433"/>
        <v>3</v>
      </c>
      <c r="H297" s="274" t="s">
        <v>174</v>
      </c>
      <c r="I297" s="180" t="s">
        <v>476</v>
      </c>
      <c r="J297" s="138">
        <v>56</v>
      </c>
      <c r="K297" s="138">
        <f>IF(J297&lt;&gt;"",MAX(K$1:K296)+1,"")</f>
        <v>250</v>
      </c>
      <c r="L297" s="281" t="s">
        <v>503</v>
      </c>
      <c r="M297" s="290">
        <v>3</v>
      </c>
      <c r="N297" s="283" t="s">
        <v>75</v>
      </c>
      <c r="O297" s="351"/>
      <c r="P297" s="333" t="str">
        <f t="shared" si="378"/>
        <v/>
      </c>
      <c r="Q297" s="281" t="s">
        <v>504</v>
      </c>
      <c r="R297" s="344" t="s">
        <v>72</v>
      </c>
      <c r="S297" s="139"/>
      <c r="U297" s="140">
        <f t="shared" si="434"/>
        <v>3</v>
      </c>
      <c r="V297" s="140">
        <f t="shared" si="435"/>
        <v>1</v>
      </c>
      <c r="W297" s="140">
        <f t="shared" si="436"/>
        <v>3</v>
      </c>
      <c r="X297" s="140"/>
      <c r="Y297" s="140">
        <f t="shared" si="437"/>
        <v>0</v>
      </c>
      <c r="Z297" s="140"/>
      <c r="AA297" s="140">
        <f t="shared" si="438"/>
        <v>3</v>
      </c>
      <c r="AB297" s="140"/>
      <c r="AC297" s="141"/>
      <c r="AD297" s="141"/>
      <c r="AE297" s="142" t="str">
        <f t="shared" si="369"/>
        <v/>
      </c>
      <c r="AF297" s="142"/>
      <c r="AG297" s="142" t="str">
        <f t="shared" si="370"/>
        <v/>
      </c>
      <c r="AH297" s="142"/>
      <c r="AI297" s="142" t="str">
        <f t="shared" si="371"/>
        <v/>
      </c>
      <c r="AJ297" s="143"/>
      <c r="AK297" s="144"/>
      <c r="AL297" s="142"/>
      <c r="AM297" s="142" t="str">
        <f t="shared" si="372"/>
        <v/>
      </c>
      <c r="AN297" s="142"/>
      <c r="AO297" s="142" t="str">
        <f t="shared" si="373"/>
        <v/>
      </c>
      <c r="AP297" s="142"/>
      <c r="AQ297" s="142" t="str">
        <f t="shared" si="374"/>
        <v/>
      </c>
      <c r="AR297" s="143"/>
      <c r="AS297" s="144"/>
      <c r="AT297" s="142"/>
      <c r="AU297" s="142">
        <f t="shared" si="375"/>
        <v>3</v>
      </c>
      <c r="AV297" s="142"/>
      <c r="AW297" s="142">
        <f t="shared" si="376"/>
        <v>0</v>
      </c>
      <c r="AX297" s="142"/>
      <c r="AY297" s="142">
        <f t="shared" si="377"/>
        <v>3</v>
      </c>
      <c r="AZ297" s="143"/>
      <c r="BA297" s="144"/>
      <c r="BB297" s="142"/>
      <c r="BC297" s="142" t="str">
        <f t="shared" si="439"/>
        <v/>
      </c>
      <c r="BD297" s="142"/>
      <c r="BE297" s="142" t="str">
        <f t="shared" si="440"/>
        <v/>
      </c>
      <c r="BF297" s="142"/>
      <c r="BG297" s="142" t="str">
        <f t="shared" si="441"/>
        <v/>
      </c>
      <c r="BH297" s="143"/>
      <c r="BI297" s="144"/>
      <c r="BJ297" s="140"/>
      <c r="BK297" s="142" t="str">
        <f t="shared" si="442"/>
        <v/>
      </c>
      <c r="BL297" s="142"/>
      <c r="BM297" s="142" t="str">
        <f t="shared" si="443"/>
        <v/>
      </c>
      <c r="BN297" s="142"/>
      <c r="BO297" s="142" t="str">
        <f t="shared" si="444"/>
        <v/>
      </c>
      <c r="BP297" s="143"/>
      <c r="BQ297" s="144"/>
      <c r="BR297" s="140"/>
      <c r="BS297" s="142">
        <f t="shared" si="424"/>
        <v>3</v>
      </c>
      <c r="BT297" s="142"/>
      <c r="BU297" s="142">
        <f t="shared" si="425"/>
        <v>0</v>
      </c>
      <c r="BV297" s="142"/>
      <c r="BW297" s="142">
        <f t="shared" si="426"/>
        <v>3</v>
      </c>
      <c r="BX297" s="143"/>
      <c r="BY297" s="144"/>
      <c r="BZ297" s="145"/>
      <c r="CA297" s="142" t="str">
        <f t="shared" si="427"/>
        <v/>
      </c>
      <c r="CB297" s="142"/>
      <c r="CC297" s="142" t="str">
        <f t="shared" si="428"/>
        <v/>
      </c>
      <c r="CD297" s="142"/>
      <c r="CE297" s="142" t="str">
        <f t="shared" si="429"/>
        <v/>
      </c>
      <c r="CF297" s="143"/>
      <c r="CI297" s="142" t="str">
        <f t="shared" si="430"/>
        <v/>
      </c>
      <c r="CJ297" s="142"/>
      <c r="CK297" s="142" t="str">
        <f t="shared" si="431"/>
        <v/>
      </c>
      <c r="CL297" s="142"/>
      <c r="CM297" s="142" t="str">
        <f t="shared" si="432"/>
        <v/>
      </c>
      <c r="CN297" s="143"/>
      <c r="EF297" s="146" t="s">
        <v>63</v>
      </c>
      <c r="EG297" s="146" t="str">
        <f t="shared" si="445"/>
        <v>Contrôle des WC, du lavabo, du miroir, de la douche et/ou baignoire, du pare-douche ou du rideau textile, bouche d'extraction.  
Constat visuel
NR</v>
      </c>
    </row>
    <row r="298" spans="1:137" s="136" customFormat="1" ht="39.75" customHeight="1" x14ac:dyDescent="0.25">
      <c r="A298" s="136">
        <v>32</v>
      </c>
      <c r="B298" s="109" t="s">
        <v>68</v>
      </c>
      <c r="C298" s="405" t="s">
        <v>488</v>
      </c>
      <c r="D298" s="183" t="s">
        <v>509</v>
      </c>
      <c r="E298" s="109"/>
      <c r="F298" s="109">
        <f>VLOOKUP(H298,Feuil1!A$1:B$5,2,0)</f>
        <v>0.25</v>
      </c>
      <c r="G298" s="109">
        <f t="shared" si="433"/>
        <v>3</v>
      </c>
      <c r="H298" s="274" t="s">
        <v>174</v>
      </c>
      <c r="I298" s="180" t="s">
        <v>476</v>
      </c>
      <c r="J298" s="138">
        <v>56</v>
      </c>
      <c r="K298" s="138">
        <f>IF(J298&lt;&gt;"",MAX(K$1:K297)+1,"")</f>
        <v>251</v>
      </c>
      <c r="L298" s="281" t="s">
        <v>505</v>
      </c>
      <c r="M298" s="290">
        <v>3</v>
      </c>
      <c r="N298" s="283" t="s">
        <v>75</v>
      </c>
      <c r="O298" s="351"/>
      <c r="P298" s="333" t="str">
        <f t="shared" si="378"/>
        <v/>
      </c>
      <c r="Q298" s="281" t="s">
        <v>504</v>
      </c>
      <c r="R298" s="344" t="s">
        <v>72</v>
      </c>
      <c r="S298" s="139"/>
      <c r="U298" s="140">
        <f t="shared" si="434"/>
        <v>3</v>
      </c>
      <c r="V298" s="140">
        <f t="shared" si="435"/>
        <v>1</v>
      </c>
      <c r="W298" s="140">
        <f t="shared" si="436"/>
        <v>3</v>
      </c>
      <c r="X298" s="140"/>
      <c r="Y298" s="140">
        <f t="shared" si="437"/>
        <v>0</v>
      </c>
      <c r="Z298" s="140"/>
      <c r="AA298" s="140">
        <f t="shared" si="438"/>
        <v>3</v>
      </c>
      <c r="AB298" s="115"/>
      <c r="AC298" s="181"/>
      <c r="AD298" s="181"/>
      <c r="AE298" s="142" t="str">
        <f t="shared" si="369"/>
        <v/>
      </c>
      <c r="AF298" s="142"/>
      <c r="AG298" s="142" t="str">
        <f t="shared" si="370"/>
        <v/>
      </c>
      <c r="AH298" s="142"/>
      <c r="AI298" s="142" t="str">
        <f t="shared" si="371"/>
        <v/>
      </c>
      <c r="AJ298" s="143"/>
      <c r="AK298" s="144"/>
      <c r="AL298" s="142"/>
      <c r="AM298" s="142" t="str">
        <f t="shared" si="372"/>
        <v/>
      </c>
      <c r="AN298" s="142"/>
      <c r="AO298" s="142" t="str">
        <f t="shared" si="373"/>
        <v/>
      </c>
      <c r="AP298" s="142"/>
      <c r="AQ298" s="142" t="str">
        <f t="shared" si="374"/>
        <v/>
      </c>
      <c r="AR298" s="143"/>
      <c r="AS298" s="144"/>
      <c r="AT298" s="142"/>
      <c r="AU298" s="142">
        <f t="shared" si="375"/>
        <v>3</v>
      </c>
      <c r="AV298" s="142"/>
      <c r="AW298" s="142">
        <f t="shared" si="376"/>
        <v>0</v>
      </c>
      <c r="AX298" s="142"/>
      <c r="AY298" s="142">
        <f t="shared" si="377"/>
        <v>3</v>
      </c>
      <c r="AZ298" s="143"/>
      <c r="BA298" s="144"/>
      <c r="BB298" s="142"/>
      <c r="BC298" s="142" t="str">
        <f t="shared" si="439"/>
        <v/>
      </c>
      <c r="BD298" s="142"/>
      <c r="BE298" s="142" t="str">
        <f t="shared" si="440"/>
        <v/>
      </c>
      <c r="BF298" s="142"/>
      <c r="BG298" s="142" t="str">
        <f t="shared" si="441"/>
        <v/>
      </c>
      <c r="BH298" s="143"/>
      <c r="BI298" s="144"/>
      <c r="BJ298" s="140"/>
      <c r="BK298" s="142" t="str">
        <f t="shared" si="442"/>
        <v/>
      </c>
      <c r="BL298" s="142"/>
      <c r="BM298" s="142" t="str">
        <f t="shared" si="443"/>
        <v/>
      </c>
      <c r="BN298" s="142"/>
      <c r="BO298" s="142" t="str">
        <f t="shared" si="444"/>
        <v/>
      </c>
      <c r="BP298" s="143"/>
      <c r="BQ298" s="144"/>
      <c r="BR298" s="140"/>
      <c r="BS298" s="142" t="str">
        <f t="shared" si="424"/>
        <v/>
      </c>
      <c r="BT298" s="142"/>
      <c r="BU298" s="142" t="str">
        <f t="shared" si="425"/>
        <v/>
      </c>
      <c r="BV298" s="142"/>
      <c r="BW298" s="142" t="str">
        <f t="shared" si="426"/>
        <v/>
      </c>
      <c r="BX298" s="143"/>
      <c r="BY298" s="144"/>
      <c r="BZ298" s="145"/>
      <c r="CA298" s="142">
        <f t="shared" si="427"/>
        <v>3</v>
      </c>
      <c r="CB298" s="142"/>
      <c r="CC298" s="142">
        <f t="shared" si="428"/>
        <v>0</v>
      </c>
      <c r="CD298" s="142"/>
      <c r="CE298" s="142">
        <f t="shared" si="429"/>
        <v>3</v>
      </c>
      <c r="CF298" s="143"/>
      <c r="CI298" s="142" t="str">
        <f t="shared" si="430"/>
        <v/>
      </c>
      <c r="CJ298" s="142"/>
      <c r="CK298" s="142" t="str">
        <f t="shared" si="431"/>
        <v/>
      </c>
      <c r="CL298" s="142"/>
      <c r="CM298" s="142" t="str">
        <f t="shared" si="432"/>
        <v/>
      </c>
      <c r="CN298" s="143"/>
      <c r="EF298" s="146" t="s">
        <v>63</v>
      </c>
      <c r="EG298" s="146" t="str">
        <f t="shared" si="445"/>
        <v>Contrôle des WC, du lavabo, du miroir, de la douche et/ou baignoire, du pare-douche ou du rideau textile, bouche d'extraction.  
Constat visuel
R</v>
      </c>
    </row>
    <row r="299" spans="1:137" s="136" customFormat="1" ht="29.25" customHeight="1" x14ac:dyDescent="0.25">
      <c r="A299" s="136">
        <v>31</v>
      </c>
      <c r="B299" s="109" t="s">
        <v>58</v>
      </c>
      <c r="C299" s="405" t="s">
        <v>488</v>
      </c>
      <c r="D299" s="183" t="s">
        <v>509</v>
      </c>
      <c r="E299" s="109"/>
      <c r="F299" s="109">
        <f>VLOOKUP(H299,Feuil1!A$1:B$5,2,0)</f>
        <v>0.25</v>
      </c>
      <c r="G299" s="109">
        <f t="shared" si="433"/>
        <v>3</v>
      </c>
      <c r="H299" s="274" t="s">
        <v>174</v>
      </c>
      <c r="I299" s="185" t="s">
        <v>485</v>
      </c>
      <c r="J299" s="138">
        <v>58</v>
      </c>
      <c r="K299" s="138">
        <f>IF(J299&lt;&gt;"",MAX(K$1:K298)+1,"")</f>
        <v>252</v>
      </c>
      <c r="L299" s="281" t="s">
        <v>506</v>
      </c>
      <c r="M299" s="290">
        <v>3</v>
      </c>
      <c r="N299" s="283" t="s">
        <v>75</v>
      </c>
      <c r="O299" s="351"/>
      <c r="P299" s="333" t="str">
        <f t="shared" si="378"/>
        <v/>
      </c>
      <c r="Q299" s="281"/>
      <c r="R299" s="344" t="s">
        <v>72</v>
      </c>
      <c r="S299" s="139"/>
      <c r="U299" s="140">
        <f t="shared" si="434"/>
        <v>3</v>
      </c>
      <c r="V299" s="140">
        <f t="shared" si="435"/>
        <v>1</v>
      </c>
      <c r="W299" s="140">
        <f t="shared" si="436"/>
        <v>3</v>
      </c>
      <c r="X299" s="140"/>
      <c r="Y299" s="140">
        <f t="shared" si="437"/>
        <v>0</v>
      </c>
      <c r="Z299" s="140"/>
      <c r="AA299" s="140">
        <f t="shared" si="438"/>
        <v>3</v>
      </c>
      <c r="AB299" s="115"/>
      <c r="AC299" s="181"/>
      <c r="AD299" s="181"/>
      <c r="AE299" s="142" t="str">
        <f t="shared" ref="AE299:AE362" si="446">IF(G299=1,W299,"")</f>
        <v/>
      </c>
      <c r="AF299" s="142"/>
      <c r="AG299" s="142" t="str">
        <f t="shared" ref="AG299:AG362" si="447">IF(G299=1,Y299,"")</f>
        <v/>
      </c>
      <c r="AH299" s="142"/>
      <c r="AI299" s="142" t="str">
        <f t="shared" ref="AI299:AI362" si="448">IF(G299=1,AA299,"")</f>
        <v/>
      </c>
      <c r="AJ299" s="143"/>
      <c r="AK299" s="144"/>
      <c r="AL299" s="142"/>
      <c r="AM299" s="142" t="str">
        <f t="shared" ref="AM299:AM362" si="449">IF(G299=2,W299,"")</f>
        <v/>
      </c>
      <c r="AN299" s="142"/>
      <c r="AO299" s="142" t="str">
        <f t="shared" ref="AO299:AO362" si="450">IF(G299=2,Y299,"")</f>
        <v/>
      </c>
      <c r="AP299" s="142"/>
      <c r="AQ299" s="142" t="str">
        <f t="shared" ref="AQ299:AQ362" si="451">IF(G299=2,AA299,"")</f>
        <v/>
      </c>
      <c r="AR299" s="143"/>
      <c r="AS299" s="144"/>
      <c r="AT299" s="142"/>
      <c r="AU299" s="142">
        <f t="shared" si="375"/>
        <v>3</v>
      </c>
      <c r="AV299" s="142"/>
      <c r="AW299" s="142">
        <f t="shared" si="376"/>
        <v>0</v>
      </c>
      <c r="AX299" s="142"/>
      <c r="AY299" s="142">
        <f t="shared" si="377"/>
        <v>3</v>
      </c>
      <c r="AZ299" s="143"/>
      <c r="BA299" s="144"/>
      <c r="BB299" s="142"/>
      <c r="BC299" s="142" t="str">
        <f t="shared" si="439"/>
        <v/>
      </c>
      <c r="BD299" s="142"/>
      <c r="BE299" s="142" t="str">
        <f t="shared" si="440"/>
        <v/>
      </c>
      <c r="BF299" s="142"/>
      <c r="BG299" s="142" t="str">
        <f t="shared" si="441"/>
        <v/>
      </c>
      <c r="BH299" s="143"/>
      <c r="BI299" s="144"/>
      <c r="BJ299" s="140"/>
      <c r="BK299" s="142" t="str">
        <f t="shared" si="442"/>
        <v/>
      </c>
      <c r="BL299" s="142"/>
      <c r="BM299" s="142" t="str">
        <f t="shared" si="443"/>
        <v/>
      </c>
      <c r="BN299" s="142"/>
      <c r="BO299" s="142" t="str">
        <f t="shared" si="444"/>
        <v/>
      </c>
      <c r="BP299" s="143"/>
      <c r="BQ299" s="144"/>
      <c r="BR299" s="140"/>
      <c r="BS299" s="142">
        <f t="shared" si="424"/>
        <v>3</v>
      </c>
      <c r="BT299" s="142"/>
      <c r="BU299" s="142">
        <f t="shared" si="425"/>
        <v>0</v>
      </c>
      <c r="BV299" s="142"/>
      <c r="BW299" s="142">
        <f t="shared" si="426"/>
        <v>3</v>
      </c>
      <c r="BX299" s="143"/>
      <c r="BY299" s="144"/>
      <c r="BZ299" s="145"/>
      <c r="CA299" s="142" t="str">
        <f t="shared" si="427"/>
        <v/>
      </c>
      <c r="CB299" s="142"/>
      <c r="CC299" s="142" t="str">
        <f t="shared" si="428"/>
        <v/>
      </c>
      <c r="CD299" s="142"/>
      <c r="CE299" s="142" t="str">
        <f t="shared" si="429"/>
        <v/>
      </c>
      <c r="CF299" s="143"/>
      <c r="CI299" s="142" t="str">
        <f t="shared" si="430"/>
        <v/>
      </c>
      <c r="CJ299" s="142"/>
      <c r="CK299" s="142" t="str">
        <f t="shared" si="431"/>
        <v/>
      </c>
      <c r="CL299" s="142"/>
      <c r="CM299" s="142" t="str">
        <f t="shared" si="432"/>
        <v/>
      </c>
      <c r="CN299" s="143"/>
      <c r="EF299" s="146" t="s">
        <v>63</v>
      </c>
      <c r="EG299" s="146" t="str">
        <f t="shared" si="445"/>
        <v xml:space="preserve">
Constat visuel
NR</v>
      </c>
    </row>
    <row r="300" spans="1:137" s="136" customFormat="1" ht="21" customHeight="1" x14ac:dyDescent="0.25">
      <c r="A300" s="136">
        <v>32</v>
      </c>
      <c r="B300" s="109" t="s">
        <v>68</v>
      </c>
      <c r="C300" s="405" t="s">
        <v>488</v>
      </c>
      <c r="D300" s="183" t="s">
        <v>509</v>
      </c>
      <c r="E300" s="109"/>
      <c r="F300" s="109">
        <f>VLOOKUP(H300,Feuil1!A$1:B$5,2,0)</f>
        <v>0.25</v>
      </c>
      <c r="G300" s="109">
        <f t="shared" si="433"/>
        <v>3</v>
      </c>
      <c r="H300" s="274" t="s">
        <v>174</v>
      </c>
      <c r="I300" s="185" t="s">
        <v>485</v>
      </c>
      <c r="J300" s="138">
        <v>58</v>
      </c>
      <c r="K300" s="138">
        <f>IF(J300&lt;&gt;"",MAX(K$1:K299)+1,"")</f>
        <v>253</v>
      </c>
      <c r="L300" s="334" t="s">
        <v>898</v>
      </c>
      <c r="M300" s="335">
        <v>3</v>
      </c>
      <c r="N300" s="336" t="s">
        <v>75</v>
      </c>
      <c r="O300" s="352"/>
      <c r="P300" s="337" t="str">
        <f t="shared" si="378"/>
        <v/>
      </c>
      <c r="Q300" s="334"/>
      <c r="R300" s="345" t="s">
        <v>72</v>
      </c>
      <c r="S300" s="139"/>
      <c r="U300" s="140">
        <f t="shared" si="434"/>
        <v>3</v>
      </c>
      <c r="V300" s="140">
        <f t="shared" si="435"/>
        <v>1</v>
      </c>
      <c r="W300" s="140">
        <f t="shared" si="436"/>
        <v>3</v>
      </c>
      <c r="X300" s="140"/>
      <c r="Y300" s="140">
        <f t="shared" si="437"/>
        <v>0</v>
      </c>
      <c r="Z300" s="140"/>
      <c r="AA300" s="140">
        <f t="shared" si="438"/>
        <v>3</v>
      </c>
      <c r="AB300" s="115"/>
      <c r="AC300" s="181"/>
      <c r="AD300" s="181"/>
      <c r="AE300" s="142" t="str">
        <f t="shared" si="446"/>
        <v/>
      </c>
      <c r="AF300" s="142"/>
      <c r="AG300" s="142" t="str">
        <f t="shared" si="447"/>
        <v/>
      </c>
      <c r="AH300" s="142"/>
      <c r="AI300" s="142" t="str">
        <f t="shared" si="448"/>
        <v/>
      </c>
      <c r="AJ300" s="143"/>
      <c r="AK300" s="144"/>
      <c r="AL300" s="142"/>
      <c r="AM300" s="142" t="str">
        <f t="shared" si="449"/>
        <v/>
      </c>
      <c r="AN300" s="142"/>
      <c r="AO300" s="142" t="str">
        <f t="shared" si="450"/>
        <v/>
      </c>
      <c r="AP300" s="142"/>
      <c r="AQ300" s="142" t="str">
        <f t="shared" si="451"/>
        <v/>
      </c>
      <c r="AR300" s="143"/>
      <c r="AS300" s="144"/>
      <c r="AT300" s="142"/>
      <c r="AU300" s="142">
        <f t="shared" ref="AU300:AU363" si="452">IF(G300=3,W300,"")</f>
        <v>3</v>
      </c>
      <c r="AV300" s="142"/>
      <c r="AW300" s="142">
        <f t="shared" ref="AW300:AW363" si="453">IF(G300=3,Y300,"")</f>
        <v>0</v>
      </c>
      <c r="AX300" s="142"/>
      <c r="AY300" s="142">
        <f t="shared" ref="AY300:AY363" si="454">IF(G300=3,AA300,"")</f>
        <v>3</v>
      </c>
      <c r="AZ300" s="143"/>
      <c r="BA300" s="144"/>
      <c r="BB300" s="142"/>
      <c r="BC300" s="142" t="str">
        <f t="shared" si="439"/>
        <v/>
      </c>
      <c r="BD300" s="142"/>
      <c r="BE300" s="142" t="str">
        <f t="shared" si="440"/>
        <v/>
      </c>
      <c r="BF300" s="142"/>
      <c r="BG300" s="142" t="str">
        <f t="shared" si="441"/>
        <v/>
      </c>
      <c r="BH300" s="143"/>
      <c r="BI300" s="144"/>
      <c r="BJ300" s="140"/>
      <c r="BK300" s="142" t="str">
        <f t="shared" si="442"/>
        <v/>
      </c>
      <c r="BL300" s="142"/>
      <c r="BM300" s="142" t="str">
        <f t="shared" si="443"/>
        <v/>
      </c>
      <c r="BN300" s="142"/>
      <c r="BO300" s="142" t="str">
        <f t="shared" si="444"/>
        <v/>
      </c>
      <c r="BP300" s="143"/>
      <c r="BQ300" s="144"/>
      <c r="BR300" s="140"/>
      <c r="BS300" s="142" t="str">
        <f t="shared" si="424"/>
        <v/>
      </c>
      <c r="BT300" s="142"/>
      <c r="BU300" s="142" t="str">
        <f t="shared" si="425"/>
        <v/>
      </c>
      <c r="BV300" s="142"/>
      <c r="BW300" s="142" t="str">
        <f t="shared" si="426"/>
        <v/>
      </c>
      <c r="BX300" s="143"/>
      <c r="BY300" s="144"/>
      <c r="BZ300" s="145"/>
      <c r="CA300" s="142">
        <f t="shared" si="427"/>
        <v>3</v>
      </c>
      <c r="CB300" s="142"/>
      <c r="CC300" s="142">
        <f t="shared" si="428"/>
        <v>0</v>
      </c>
      <c r="CD300" s="142"/>
      <c r="CE300" s="142">
        <f t="shared" si="429"/>
        <v>3</v>
      </c>
      <c r="CF300" s="143"/>
      <c r="CI300" s="142" t="str">
        <f t="shared" si="430"/>
        <v/>
      </c>
      <c r="CJ300" s="142"/>
      <c r="CK300" s="142" t="str">
        <f t="shared" si="431"/>
        <v/>
      </c>
      <c r="CL300" s="142"/>
      <c r="CM300" s="142" t="str">
        <f t="shared" si="432"/>
        <v/>
      </c>
      <c r="CN300" s="143"/>
      <c r="EF300" s="146" t="s">
        <v>63</v>
      </c>
      <c r="EG300" s="146" t="str">
        <f t="shared" si="445"/>
        <v xml:space="preserve">
Constat visuel
R</v>
      </c>
    </row>
    <row r="301" spans="1:137" s="157" customFormat="1" ht="33" customHeight="1" x14ac:dyDescent="0.25">
      <c r="B301" s="107"/>
      <c r="C301" s="405" t="s">
        <v>488</v>
      </c>
      <c r="D301" s="107"/>
      <c r="E301" s="107"/>
      <c r="F301" s="109" t="e">
        <f>VLOOKUP(H301,Feuil1!A$1:B$5,2,0)</f>
        <v>#N/A</v>
      </c>
      <c r="G301" s="107"/>
      <c r="H301" s="276"/>
      <c r="I301" s="182"/>
      <c r="J301" s="149"/>
      <c r="K301" s="131" t="str">
        <f>IF(J301&lt;&gt;"",MAX(K$1:K300)+1,"")</f>
        <v/>
      </c>
      <c r="L301" s="183" t="s">
        <v>489</v>
      </c>
      <c r="M301" s="132"/>
      <c r="N301" s="267"/>
      <c r="O301" s="440"/>
      <c r="P301" s="325" t="str">
        <f t="shared" si="378"/>
        <v/>
      </c>
      <c r="Q301" s="183" t="s">
        <v>366</v>
      </c>
      <c r="R301" s="184"/>
      <c r="S301" s="184"/>
      <c r="U301" s="174"/>
      <c r="V301" s="174"/>
      <c r="W301" s="174"/>
      <c r="X301" s="175"/>
      <c r="Y301" s="174"/>
      <c r="Z301" s="174"/>
      <c r="AA301" s="174"/>
      <c r="AB301" s="174"/>
      <c r="AC301" s="176"/>
      <c r="AD301" s="166"/>
      <c r="AE301" s="142" t="str">
        <f t="shared" si="446"/>
        <v/>
      </c>
      <c r="AF301" s="142"/>
      <c r="AG301" s="142" t="str">
        <f t="shared" si="447"/>
        <v/>
      </c>
      <c r="AH301" s="142"/>
      <c r="AI301" s="142" t="str">
        <f t="shared" si="448"/>
        <v/>
      </c>
      <c r="AJ301" s="143"/>
      <c r="AK301" s="155"/>
      <c r="AL301" s="153"/>
      <c r="AM301" s="142" t="str">
        <f t="shared" si="449"/>
        <v/>
      </c>
      <c r="AN301" s="142"/>
      <c r="AO301" s="142" t="str">
        <f t="shared" si="450"/>
        <v/>
      </c>
      <c r="AP301" s="142"/>
      <c r="AQ301" s="142" t="str">
        <f t="shared" si="451"/>
        <v/>
      </c>
      <c r="AR301" s="143"/>
      <c r="AS301" s="155"/>
      <c r="AT301" s="153"/>
      <c r="AU301" s="142" t="str">
        <f t="shared" si="452"/>
        <v/>
      </c>
      <c r="AV301" s="142"/>
      <c r="AW301" s="142" t="str">
        <f t="shared" si="453"/>
        <v/>
      </c>
      <c r="AX301" s="142"/>
      <c r="AY301" s="142" t="str">
        <f t="shared" si="454"/>
        <v/>
      </c>
      <c r="AZ301" s="143"/>
      <c r="BA301" s="155"/>
      <c r="BB301" s="153"/>
      <c r="BC301" s="153"/>
      <c r="BD301" s="153"/>
      <c r="BE301" s="153"/>
      <c r="BF301" s="153"/>
      <c r="BG301" s="153"/>
      <c r="BH301" s="154"/>
      <c r="BI301" s="155"/>
      <c r="BJ301" s="150"/>
      <c r="BK301" s="153"/>
      <c r="BL301" s="153"/>
      <c r="BM301" s="153"/>
      <c r="BN301" s="153"/>
      <c r="BO301" s="153"/>
      <c r="BP301" s="154"/>
      <c r="BQ301" s="155"/>
      <c r="BR301" s="150"/>
      <c r="BS301" s="153" t="str">
        <f t="shared" si="424"/>
        <v/>
      </c>
      <c r="BT301" s="153"/>
      <c r="BU301" s="153" t="str">
        <f t="shared" si="425"/>
        <v/>
      </c>
      <c r="BV301" s="153"/>
      <c r="BW301" s="153" t="str">
        <f t="shared" si="426"/>
        <v/>
      </c>
      <c r="BX301" s="154"/>
      <c r="BY301" s="155"/>
      <c r="BZ301" s="156"/>
      <c r="CA301" s="153" t="str">
        <f t="shared" si="427"/>
        <v/>
      </c>
      <c r="CB301" s="153"/>
      <c r="CC301" s="153" t="str">
        <f t="shared" si="428"/>
        <v/>
      </c>
      <c r="CD301" s="153"/>
      <c r="CE301" s="153" t="str">
        <f t="shared" si="429"/>
        <v/>
      </c>
      <c r="CF301" s="154"/>
      <c r="CI301" s="153" t="str">
        <f t="shared" si="430"/>
        <v/>
      </c>
      <c r="CJ301" s="153"/>
      <c r="CK301" s="153" t="str">
        <f t="shared" si="431"/>
        <v/>
      </c>
      <c r="CL301" s="153"/>
      <c r="CM301" s="153" t="str">
        <f t="shared" si="432"/>
        <v/>
      </c>
      <c r="CN301" s="154"/>
      <c r="EF301" s="146" t="s">
        <v>63</v>
      </c>
      <c r="EG301" s="146" t="str">
        <f t="shared" si="445"/>
        <v xml:space="preserve">Indiquer le n° de la chambre concernée pour chaque commentaire.
</v>
      </c>
    </row>
    <row r="302" spans="1:137" s="136" customFormat="1" ht="52.5" customHeight="1" x14ac:dyDescent="0.25">
      <c r="B302" s="109" t="s">
        <v>58</v>
      </c>
      <c r="C302" s="405" t="s">
        <v>488</v>
      </c>
      <c r="D302" s="183" t="s">
        <v>510</v>
      </c>
      <c r="E302" s="109"/>
      <c r="F302" s="109">
        <f>VLOOKUP(H302,Feuil1!A$1:B$5,2,0)</f>
        <v>0.2</v>
      </c>
      <c r="G302" s="109">
        <f t="shared" ref="G302:G313" si="455">IF(H302="Information et Communication",1,IF(H302="Savoir-faire Savoir-être",2,IF(H302="Confort et hygiène",3,IF(H302="Qualité de la prestation",5,IF(H302="Développement Durable",4)))))</f>
        <v>5</v>
      </c>
      <c r="H302" s="274" t="s">
        <v>168</v>
      </c>
      <c r="I302" s="180" t="s">
        <v>367</v>
      </c>
      <c r="J302" s="138">
        <v>46</v>
      </c>
      <c r="K302" s="138">
        <f>IF(J302&lt;&gt;"",MAX(K$1:K301)+1,"")</f>
        <v>254</v>
      </c>
      <c r="L302" s="329" t="s">
        <v>491</v>
      </c>
      <c r="M302" s="330">
        <v>3</v>
      </c>
      <c r="N302" s="331" t="s">
        <v>75</v>
      </c>
      <c r="O302" s="439"/>
      <c r="P302" s="332" t="str">
        <f t="shared" si="378"/>
        <v/>
      </c>
      <c r="Q302" s="329" t="s">
        <v>492</v>
      </c>
      <c r="R302" s="329" t="s">
        <v>72</v>
      </c>
      <c r="S302" s="139"/>
      <c r="U302" s="140">
        <f t="shared" ref="U302:U313" si="456">M302</f>
        <v>3</v>
      </c>
      <c r="V302" s="140">
        <f t="shared" ref="V302:V313" si="457">IF(N302="Très Satisfaisant",1,IF(N302="Satisfaisant",0.75,IF(N302="Insatisfaisant",0.25,IF(N302="Très Insatisfaisant",0,IF(N302="Non Mesuré","",0)))))</f>
        <v>1</v>
      </c>
      <c r="W302" s="140">
        <f t="shared" ref="W302:W313" si="458">IF(N302&lt;&gt;"Non Mesuré",U302*V302,"")</f>
        <v>3</v>
      </c>
      <c r="X302" s="140"/>
      <c r="Y302" s="140">
        <f t="shared" ref="Y302:Y313" si="459">IF(N302="Non Mesuré",U302,0)</f>
        <v>0</v>
      </c>
      <c r="Z302" s="140"/>
      <c r="AA302" s="140">
        <f t="shared" ref="AA302:AA313" si="460">U302-Y302</f>
        <v>3</v>
      </c>
      <c r="AB302" s="115"/>
      <c r="AC302" s="181"/>
      <c r="AD302" s="181"/>
      <c r="AE302" s="142" t="str">
        <f t="shared" si="446"/>
        <v/>
      </c>
      <c r="AF302" s="142"/>
      <c r="AG302" s="142" t="str">
        <f t="shared" si="447"/>
        <v/>
      </c>
      <c r="AH302" s="142"/>
      <c r="AI302" s="142" t="str">
        <f t="shared" si="448"/>
        <v/>
      </c>
      <c r="AJ302" s="143"/>
      <c r="AK302" s="144"/>
      <c r="AL302" s="142"/>
      <c r="AM302" s="142" t="str">
        <f t="shared" si="449"/>
        <v/>
      </c>
      <c r="AN302" s="142"/>
      <c r="AO302" s="142" t="str">
        <f t="shared" si="450"/>
        <v/>
      </c>
      <c r="AP302" s="142"/>
      <c r="AQ302" s="142" t="str">
        <f t="shared" si="451"/>
        <v/>
      </c>
      <c r="AR302" s="143"/>
      <c r="AS302" s="144"/>
      <c r="AT302" s="142"/>
      <c r="AU302" s="142" t="str">
        <f t="shared" si="452"/>
        <v/>
      </c>
      <c r="AV302" s="142"/>
      <c r="AW302" s="142" t="str">
        <f t="shared" si="453"/>
        <v/>
      </c>
      <c r="AX302" s="142"/>
      <c r="AY302" s="142" t="str">
        <f t="shared" si="454"/>
        <v/>
      </c>
      <c r="AZ302" s="143"/>
      <c r="BA302" s="144"/>
      <c r="BB302" s="142"/>
      <c r="BC302" s="142" t="str">
        <f t="shared" ref="BC302:BC314" si="461">IF(G302=4,W302,"")</f>
        <v/>
      </c>
      <c r="BD302" s="142"/>
      <c r="BE302" s="142" t="str">
        <f t="shared" ref="BE302:BE314" si="462">IF(G302=4,Y302,"")</f>
        <v/>
      </c>
      <c r="BF302" s="142"/>
      <c r="BG302" s="142" t="str">
        <f t="shared" ref="BG302:BG314" si="463">IF(G302=4,AA302,"")</f>
        <v/>
      </c>
      <c r="BH302" s="143"/>
      <c r="BI302" s="144"/>
      <c r="BJ302" s="140"/>
      <c r="BK302" s="142">
        <f t="shared" ref="BK302:BK314" si="464">IF(G302=5,W302,"")</f>
        <v>3</v>
      </c>
      <c r="BL302" s="142"/>
      <c r="BM302" s="142">
        <f t="shared" ref="BM302:BM314" si="465">IF(G302=5,Y302,"")</f>
        <v>0</v>
      </c>
      <c r="BN302" s="142"/>
      <c r="BO302" s="142">
        <f t="shared" ref="BO302:BO314" si="466">IF(G302=5,AA302,"")</f>
        <v>3</v>
      </c>
      <c r="BP302" s="143"/>
      <c r="BQ302" s="144"/>
      <c r="BR302" s="140"/>
      <c r="BS302" s="142" t="str">
        <f t="shared" si="424"/>
        <v/>
      </c>
      <c r="BT302" s="142"/>
      <c r="BU302" s="142" t="str">
        <f t="shared" si="425"/>
        <v/>
      </c>
      <c r="BV302" s="142"/>
      <c r="BW302" s="142" t="str">
        <f t="shared" si="426"/>
        <v/>
      </c>
      <c r="BX302" s="143"/>
      <c r="BY302" s="144"/>
      <c r="BZ302" s="145"/>
      <c r="CA302" s="142" t="str">
        <f t="shared" si="427"/>
        <v/>
      </c>
      <c r="CB302" s="142"/>
      <c r="CC302" s="142" t="str">
        <f t="shared" si="428"/>
        <v/>
      </c>
      <c r="CD302" s="142"/>
      <c r="CE302" s="142" t="str">
        <f t="shared" si="429"/>
        <v/>
      </c>
      <c r="CF302" s="143"/>
      <c r="CI302" s="142" t="str">
        <f t="shared" si="430"/>
        <v/>
      </c>
      <c r="CJ302" s="142"/>
      <c r="CK302" s="142" t="str">
        <f t="shared" si="431"/>
        <v/>
      </c>
      <c r="CL302" s="142"/>
      <c r="CM302" s="142" t="str">
        <f t="shared" si="432"/>
        <v/>
      </c>
      <c r="CN302" s="143"/>
      <c r="EF302" s="146" t="s">
        <v>63</v>
      </c>
      <c r="EG302" s="146" t="str">
        <f t="shared" si="445"/>
        <v>Impression générale sur l'ensemble de la chambre. Absence d'élément dépareillé ou disgracieux (fils électriques apparents sur les murs, raccord de peinture ou électrique apparent, équipement obsolète, etc.). Contrôle de l'harmonie des textiles.
Constat visuel
NR</v>
      </c>
    </row>
    <row r="303" spans="1:137" s="136" customFormat="1" ht="20.25" customHeight="1" x14ac:dyDescent="0.25">
      <c r="B303" s="109" t="s">
        <v>58</v>
      </c>
      <c r="C303" s="405" t="s">
        <v>488</v>
      </c>
      <c r="D303" s="183" t="s">
        <v>510</v>
      </c>
      <c r="E303" s="109"/>
      <c r="F303" s="109">
        <f>VLOOKUP(H303,Feuil1!A$1:B$5,2,0)</f>
        <v>0.2</v>
      </c>
      <c r="G303" s="109">
        <f t="shared" si="455"/>
        <v>5</v>
      </c>
      <c r="H303" s="274" t="s">
        <v>168</v>
      </c>
      <c r="I303" s="180" t="s">
        <v>367</v>
      </c>
      <c r="J303" s="138">
        <v>46</v>
      </c>
      <c r="K303" s="138">
        <f>IF(J303&lt;&gt;"",MAX(K$1:K302)+1,"")</f>
        <v>255</v>
      </c>
      <c r="L303" s="281" t="s">
        <v>493</v>
      </c>
      <c r="M303" s="290">
        <v>3</v>
      </c>
      <c r="N303" s="283" t="s">
        <v>75</v>
      </c>
      <c r="O303" s="351"/>
      <c r="P303" s="333" t="str">
        <f t="shared" si="378"/>
        <v/>
      </c>
      <c r="Q303" s="281" t="s">
        <v>371</v>
      </c>
      <c r="R303" s="281" t="s">
        <v>72</v>
      </c>
      <c r="S303" s="139"/>
      <c r="U303" s="140">
        <f t="shared" si="456"/>
        <v>3</v>
      </c>
      <c r="V303" s="140">
        <f t="shared" si="457"/>
        <v>1</v>
      </c>
      <c r="W303" s="140">
        <f t="shared" si="458"/>
        <v>3</v>
      </c>
      <c r="X303" s="140"/>
      <c r="Y303" s="140">
        <f t="shared" si="459"/>
        <v>0</v>
      </c>
      <c r="Z303" s="140"/>
      <c r="AA303" s="140">
        <f t="shared" si="460"/>
        <v>3</v>
      </c>
      <c r="AB303" s="115"/>
      <c r="AC303" s="181"/>
      <c r="AD303" s="181"/>
      <c r="AE303" s="142" t="str">
        <f t="shared" si="446"/>
        <v/>
      </c>
      <c r="AF303" s="142"/>
      <c r="AG303" s="142" t="str">
        <f t="shared" si="447"/>
        <v/>
      </c>
      <c r="AH303" s="142"/>
      <c r="AI303" s="142" t="str">
        <f t="shared" si="448"/>
        <v/>
      </c>
      <c r="AJ303" s="143"/>
      <c r="AK303" s="144"/>
      <c r="AL303" s="142"/>
      <c r="AM303" s="142" t="str">
        <f t="shared" si="449"/>
        <v/>
      </c>
      <c r="AN303" s="142"/>
      <c r="AO303" s="142" t="str">
        <f t="shared" si="450"/>
        <v/>
      </c>
      <c r="AP303" s="142"/>
      <c r="AQ303" s="142" t="str">
        <f t="shared" si="451"/>
        <v/>
      </c>
      <c r="AR303" s="143"/>
      <c r="AS303" s="144"/>
      <c r="AT303" s="142"/>
      <c r="AU303" s="142" t="str">
        <f t="shared" si="452"/>
        <v/>
      </c>
      <c r="AV303" s="142"/>
      <c r="AW303" s="142" t="str">
        <f t="shared" si="453"/>
        <v/>
      </c>
      <c r="AX303" s="142"/>
      <c r="AY303" s="142" t="str">
        <f t="shared" si="454"/>
        <v/>
      </c>
      <c r="AZ303" s="143"/>
      <c r="BA303" s="144"/>
      <c r="BB303" s="142"/>
      <c r="BC303" s="142" t="str">
        <f t="shared" si="461"/>
        <v/>
      </c>
      <c r="BD303" s="142"/>
      <c r="BE303" s="142" t="str">
        <f t="shared" si="462"/>
        <v/>
      </c>
      <c r="BF303" s="142"/>
      <c r="BG303" s="142" t="str">
        <f t="shared" si="463"/>
        <v/>
      </c>
      <c r="BH303" s="143"/>
      <c r="BI303" s="144"/>
      <c r="BJ303" s="140"/>
      <c r="BK303" s="142">
        <f t="shared" si="464"/>
        <v>3</v>
      </c>
      <c r="BL303" s="142"/>
      <c r="BM303" s="142">
        <f t="shared" si="465"/>
        <v>0</v>
      </c>
      <c r="BN303" s="142"/>
      <c r="BO303" s="142">
        <f t="shared" si="466"/>
        <v>3</v>
      </c>
      <c r="BP303" s="143"/>
      <c r="BQ303" s="144"/>
      <c r="BR303" s="140"/>
      <c r="BS303" s="142" t="str">
        <f t="shared" si="424"/>
        <v/>
      </c>
      <c r="BT303" s="142"/>
      <c r="BU303" s="142" t="str">
        <f t="shared" si="425"/>
        <v/>
      </c>
      <c r="BV303" s="142"/>
      <c r="BW303" s="142" t="str">
        <f t="shared" si="426"/>
        <v/>
      </c>
      <c r="BX303" s="143"/>
      <c r="BY303" s="144"/>
      <c r="BZ303" s="145"/>
      <c r="CA303" s="142" t="str">
        <f t="shared" si="427"/>
        <v/>
      </c>
      <c r="CB303" s="142"/>
      <c r="CC303" s="142" t="str">
        <f t="shared" si="428"/>
        <v/>
      </c>
      <c r="CD303" s="142"/>
      <c r="CE303" s="142" t="str">
        <f t="shared" si="429"/>
        <v/>
      </c>
      <c r="CF303" s="143"/>
      <c r="CI303" s="142" t="str">
        <f t="shared" si="430"/>
        <v/>
      </c>
      <c r="CJ303" s="142"/>
      <c r="CK303" s="142" t="str">
        <f t="shared" si="431"/>
        <v/>
      </c>
      <c r="CL303" s="142"/>
      <c r="CM303" s="142" t="str">
        <f t="shared" si="432"/>
        <v/>
      </c>
      <c r="CN303" s="143"/>
      <c r="EF303" s="146" t="s">
        <v>63</v>
      </c>
      <c r="EG303" s="146" t="str">
        <f t="shared" si="445"/>
        <v>Absence de décoration surannée.
Constat visuel
NR</v>
      </c>
    </row>
    <row r="304" spans="1:137" s="136" customFormat="1" ht="20.25" customHeight="1" x14ac:dyDescent="0.25">
      <c r="A304" s="136">
        <v>31</v>
      </c>
      <c r="B304" s="109" t="s">
        <v>58</v>
      </c>
      <c r="C304" s="405" t="s">
        <v>488</v>
      </c>
      <c r="D304" s="183" t="s">
        <v>510</v>
      </c>
      <c r="E304" s="109"/>
      <c r="F304" s="109">
        <f>VLOOKUP(H304,Feuil1!A$1:B$5,2,0)</f>
        <v>0.25</v>
      </c>
      <c r="G304" s="109">
        <f t="shared" si="455"/>
        <v>3</v>
      </c>
      <c r="H304" s="274" t="s">
        <v>174</v>
      </c>
      <c r="I304" s="185" t="s">
        <v>386</v>
      </c>
      <c r="J304" s="138">
        <v>51</v>
      </c>
      <c r="K304" s="138">
        <f>IF(J304&lt;&gt;"",MAX(K$1:K303)+1,"")</f>
        <v>256</v>
      </c>
      <c r="L304" s="281" t="s">
        <v>494</v>
      </c>
      <c r="M304" s="290">
        <v>3</v>
      </c>
      <c r="N304" s="283" t="s">
        <v>75</v>
      </c>
      <c r="O304" s="351"/>
      <c r="P304" s="333" t="str">
        <f t="shared" si="378"/>
        <v/>
      </c>
      <c r="Q304" s="281" t="s">
        <v>495</v>
      </c>
      <c r="R304" s="344" t="s">
        <v>72</v>
      </c>
      <c r="S304" s="139"/>
      <c r="U304" s="140">
        <f t="shared" si="456"/>
        <v>3</v>
      </c>
      <c r="V304" s="140">
        <f t="shared" si="457"/>
        <v>1</v>
      </c>
      <c r="W304" s="140">
        <f t="shared" si="458"/>
        <v>3</v>
      </c>
      <c r="X304" s="140"/>
      <c r="Y304" s="140">
        <f t="shared" si="459"/>
        <v>0</v>
      </c>
      <c r="Z304" s="140"/>
      <c r="AA304" s="140">
        <f t="shared" si="460"/>
        <v>3</v>
      </c>
      <c r="AB304" s="140"/>
      <c r="AC304" s="141"/>
      <c r="AD304" s="141"/>
      <c r="AE304" s="142" t="str">
        <f t="shared" si="446"/>
        <v/>
      </c>
      <c r="AF304" s="142"/>
      <c r="AG304" s="142" t="str">
        <f t="shared" si="447"/>
        <v/>
      </c>
      <c r="AH304" s="142"/>
      <c r="AI304" s="142" t="str">
        <f t="shared" si="448"/>
        <v/>
      </c>
      <c r="AJ304" s="143"/>
      <c r="AK304" s="144"/>
      <c r="AL304" s="142"/>
      <c r="AM304" s="142" t="str">
        <f t="shared" si="449"/>
        <v/>
      </c>
      <c r="AN304" s="142"/>
      <c r="AO304" s="142" t="str">
        <f t="shared" si="450"/>
        <v/>
      </c>
      <c r="AP304" s="142"/>
      <c r="AQ304" s="142" t="str">
        <f t="shared" si="451"/>
        <v/>
      </c>
      <c r="AR304" s="143"/>
      <c r="AS304" s="144"/>
      <c r="AT304" s="142"/>
      <c r="AU304" s="142">
        <f t="shared" si="452"/>
        <v>3</v>
      </c>
      <c r="AV304" s="142"/>
      <c r="AW304" s="142">
        <f t="shared" si="453"/>
        <v>0</v>
      </c>
      <c r="AX304" s="142"/>
      <c r="AY304" s="142">
        <f t="shared" si="454"/>
        <v>3</v>
      </c>
      <c r="AZ304" s="143"/>
      <c r="BA304" s="144"/>
      <c r="BB304" s="142"/>
      <c r="BC304" s="142" t="str">
        <f t="shared" si="461"/>
        <v/>
      </c>
      <c r="BD304" s="142"/>
      <c r="BE304" s="142" t="str">
        <f t="shared" si="462"/>
        <v/>
      </c>
      <c r="BF304" s="142"/>
      <c r="BG304" s="142" t="str">
        <f t="shared" si="463"/>
        <v/>
      </c>
      <c r="BH304" s="143"/>
      <c r="BI304" s="144"/>
      <c r="BJ304" s="140"/>
      <c r="BK304" s="142" t="str">
        <f t="shared" si="464"/>
        <v/>
      </c>
      <c r="BL304" s="142"/>
      <c r="BM304" s="142" t="str">
        <f t="shared" si="465"/>
        <v/>
      </c>
      <c r="BN304" s="142"/>
      <c r="BO304" s="142" t="str">
        <f t="shared" si="466"/>
        <v/>
      </c>
      <c r="BP304" s="143"/>
      <c r="BQ304" s="144"/>
      <c r="BR304" s="140"/>
      <c r="BS304" s="142">
        <f t="shared" si="424"/>
        <v>3</v>
      </c>
      <c r="BT304" s="142"/>
      <c r="BU304" s="142">
        <f t="shared" si="425"/>
        <v>0</v>
      </c>
      <c r="BV304" s="142"/>
      <c r="BW304" s="142">
        <f t="shared" si="426"/>
        <v>3</v>
      </c>
      <c r="BX304" s="143"/>
      <c r="BY304" s="144"/>
      <c r="BZ304" s="145"/>
      <c r="CA304" s="142" t="str">
        <f t="shared" si="427"/>
        <v/>
      </c>
      <c r="CB304" s="142"/>
      <c r="CC304" s="142" t="str">
        <f t="shared" si="428"/>
        <v/>
      </c>
      <c r="CD304" s="142"/>
      <c r="CE304" s="142" t="str">
        <f t="shared" si="429"/>
        <v/>
      </c>
      <c r="CF304" s="143"/>
      <c r="CI304" s="142" t="str">
        <f t="shared" si="430"/>
        <v/>
      </c>
      <c r="CJ304" s="142"/>
      <c r="CK304" s="142" t="str">
        <f t="shared" si="431"/>
        <v/>
      </c>
      <c r="CL304" s="142"/>
      <c r="CM304" s="142" t="str">
        <f t="shared" si="432"/>
        <v/>
      </c>
      <c r="CN304" s="143"/>
      <c r="EF304" s="146" t="s">
        <v>63</v>
      </c>
      <c r="EG304" s="146" t="str">
        <f t="shared" si="445"/>
        <v>Contrôle des sols, des murs et des plafonds.
Constat visuel
NR</v>
      </c>
    </row>
    <row r="305" spans="1:137" s="136" customFormat="1" ht="20.25" customHeight="1" x14ac:dyDescent="0.25">
      <c r="A305" s="136">
        <v>32</v>
      </c>
      <c r="B305" s="109" t="s">
        <v>68</v>
      </c>
      <c r="C305" s="405" t="s">
        <v>488</v>
      </c>
      <c r="D305" s="183" t="s">
        <v>510</v>
      </c>
      <c r="E305" s="109"/>
      <c r="F305" s="109">
        <f>VLOOKUP(H305,Feuil1!A$1:B$5,2,0)</f>
        <v>0.25</v>
      </c>
      <c r="G305" s="109">
        <f t="shared" si="455"/>
        <v>3</v>
      </c>
      <c r="H305" s="274" t="s">
        <v>174</v>
      </c>
      <c r="I305" s="185" t="s">
        <v>386</v>
      </c>
      <c r="J305" s="138">
        <v>51</v>
      </c>
      <c r="K305" s="138">
        <f>IF(J305&lt;&gt;"",MAX(K$1:K304)+1,"")</f>
        <v>257</v>
      </c>
      <c r="L305" s="281" t="s">
        <v>496</v>
      </c>
      <c r="M305" s="290">
        <v>3</v>
      </c>
      <c r="N305" s="283" t="s">
        <v>75</v>
      </c>
      <c r="O305" s="351"/>
      <c r="P305" s="333" t="str">
        <f t="shared" ref="P305:P371" si="467">IF(ISERROR(SEARCH("Pas de NM possible",Q305)),"","oui")</f>
        <v/>
      </c>
      <c r="Q305" s="281" t="s">
        <v>495</v>
      </c>
      <c r="R305" s="344" t="s">
        <v>72</v>
      </c>
      <c r="S305" s="139"/>
      <c r="U305" s="140">
        <f t="shared" si="456"/>
        <v>3</v>
      </c>
      <c r="V305" s="140">
        <f t="shared" si="457"/>
        <v>1</v>
      </c>
      <c r="W305" s="140">
        <f t="shared" si="458"/>
        <v>3</v>
      </c>
      <c r="X305" s="140"/>
      <c r="Y305" s="140">
        <f t="shared" si="459"/>
        <v>0</v>
      </c>
      <c r="Z305" s="140"/>
      <c r="AA305" s="140">
        <f t="shared" si="460"/>
        <v>3</v>
      </c>
      <c r="AB305" s="140"/>
      <c r="AC305" s="141"/>
      <c r="AD305" s="141"/>
      <c r="AE305" s="142" t="str">
        <f t="shared" si="446"/>
        <v/>
      </c>
      <c r="AF305" s="142"/>
      <c r="AG305" s="142" t="str">
        <f t="shared" si="447"/>
        <v/>
      </c>
      <c r="AH305" s="142"/>
      <c r="AI305" s="142" t="str">
        <f t="shared" si="448"/>
        <v/>
      </c>
      <c r="AJ305" s="143"/>
      <c r="AK305" s="144"/>
      <c r="AL305" s="142"/>
      <c r="AM305" s="142" t="str">
        <f t="shared" si="449"/>
        <v/>
      </c>
      <c r="AN305" s="142"/>
      <c r="AO305" s="142" t="str">
        <f t="shared" si="450"/>
        <v/>
      </c>
      <c r="AP305" s="142"/>
      <c r="AQ305" s="142" t="str">
        <f t="shared" si="451"/>
        <v/>
      </c>
      <c r="AR305" s="143"/>
      <c r="AS305" s="144"/>
      <c r="AT305" s="142"/>
      <c r="AU305" s="142">
        <f t="shared" si="452"/>
        <v>3</v>
      </c>
      <c r="AV305" s="142"/>
      <c r="AW305" s="142">
        <f t="shared" si="453"/>
        <v>0</v>
      </c>
      <c r="AX305" s="142"/>
      <c r="AY305" s="142">
        <f t="shared" si="454"/>
        <v>3</v>
      </c>
      <c r="AZ305" s="143"/>
      <c r="BA305" s="144"/>
      <c r="BB305" s="142"/>
      <c r="BC305" s="142" t="str">
        <f t="shared" si="461"/>
        <v/>
      </c>
      <c r="BD305" s="142"/>
      <c r="BE305" s="142" t="str">
        <f t="shared" si="462"/>
        <v/>
      </c>
      <c r="BF305" s="142"/>
      <c r="BG305" s="142" t="str">
        <f t="shared" si="463"/>
        <v/>
      </c>
      <c r="BH305" s="143"/>
      <c r="BI305" s="144"/>
      <c r="BJ305" s="140"/>
      <c r="BK305" s="142" t="str">
        <f t="shared" si="464"/>
        <v/>
      </c>
      <c r="BL305" s="142"/>
      <c r="BM305" s="142" t="str">
        <f t="shared" si="465"/>
        <v/>
      </c>
      <c r="BN305" s="142"/>
      <c r="BO305" s="142" t="str">
        <f t="shared" si="466"/>
        <v/>
      </c>
      <c r="BP305" s="143"/>
      <c r="BQ305" s="144"/>
      <c r="BR305" s="140"/>
      <c r="BS305" s="142" t="str">
        <f t="shared" si="424"/>
        <v/>
      </c>
      <c r="BT305" s="142"/>
      <c r="BU305" s="142" t="str">
        <f t="shared" si="425"/>
        <v/>
      </c>
      <c r="BV305" s="142"/>
      <c r="BW305" s="142" t="str">
        <f t="shared" si="426"/>
        <v/>
      </c>
      <c r="BX305" s="143"/>
      <c r="BY305" s="144"/>
      <c r="BZ305" s="145"/>
      <c r="CA305" s="142">
        <f t="shared" si="427"/>
        <v>3</v>
      </c>
      <c r="CB305" s="142"/>
      <c r="CC305" s="142">
        <f t="shared" si="428"/>
        <v>0</v>
      </c>
      <c r="CD305" s="142"/>
      <c r="CE305" s="142">
        <f t="shared" si="429"/>
        <v>3</v>
      </c>
      <c r="CF305" s="143"/>
      <c r="CI305" s="142" t="str">
        <f t="shared" si="430"/>
        <v/>
      </c>
      <c r="CJ305" s="142"/>
      <c r="CK305" s="142" t="str">
        <f t="shared" si="431"/>
        <v/>
      </c>
      <c r="CL305" s="142"/>
      <c r="CM305" s="142" t="str">
        <f t="shared" si="432"/>
        <v/>
      </c>
      <c r="CN305" s="143"/>
      <c r="EF305" s="146" t="s">
        <v>63</v>
      </c>
      <c r="EG305" s="146" t="str">
        <f t="shared" si="445"/>
        <v>Contrôle des sols, des murs et des plafonds.
Constat visuel
R</v>
      </c>
    </row>
    <row r="306" spans="1:137" s="136" customFormat="1" ht="30" customHeight="1" x14ac:dyDescent="0.25">
      <c r="A306" s="136">
        <v>31</v>
      </c>
      <c r="B306" s="109" t="s">
        <v>58</v>
      </c>
      <c r="C306" s="405" t="s">
        <v>488</v>
      </c>
      <c r="D306" s="183" t="s">
        <v>510</v>
      </c>
      <c r="E306" s="109"/>
      <c r="F306" s="109">
        <f>VLOOKUP(H306,Feuil1!A$1:B$5,2,0)</f>
        <v>0.25</v>
      </c>
      <c r="G306" s="109">
        <f t="shared" si="455"/>
        <v>3</v>
      </c>
      <c r="H306" s="274" t="s">
        <v>174</v>
      </c>
      <c r="I306" s="185" t="s">
        <v>403</v>
      </c>
      <c r="J306" s="138">
        <v>48</v>
      </c>
      <c r="K306" s="138">
        <f>IF(J306&lt;&gt;"",MAX(K$1:K305)+1,"")</f>
        <v>258</v>
      </c>
      <c r="L306" s="281" t="s">
        <v>497</v>
      </c>
      <c r="M306" s="290">
        <v>3</v>
      </c>
      <c r="N306" s="283" t="s">
        <v>75</v>
      </c>
      <c r="O306" s="351"/>
      <c r="P306" s="333" t="str">
        <f t="shared" si="467"/>
        <v/>
      </c>
      <c r="Q306" s="281" t="s">
        <v>498</v>
      </c>
      <c r="R306" s="281" t="s">
        <v>72</v>
      </c>
      <c r="S306" s="139"/>
      <c r="U306" s="140">
        <f t="shared" si="456"/>
        <v>3</v>
      </c>
      <c r="V306" s="140">
        <f t="shared" si="457"/>
        <v>1</v>
      </c>
      <c r="W306" s="140">
        <f t="shared" si="458"/>
        <v>3</v>
      </c>
      <c r="X306" s="140"/>
      <c r="Y306" s="140">
        <f t="shared" si="459"/>
        <v>0</v>
      </c>
      <c r="Z306" s="140"/>
      <c r="AA306" s="140">
        <f t="shared" si="460"/>
        <v>3</v>
      </c>
      <c r="AB306" s="140"/>
      <c r="AC306" s="141"/>
      <c r="AD306" s="141"/>
      <c r="AE306" s="142" t="str">
        <f t="shared" si="446"/>
        <v/>
      </c>
      <c r="AF306" s="142"/>
      <c r="AG306" s="142" t="str">
        <f t="shared" si="447"/>
        <v/>
      </c>
      <c r="AH306" s="142"/>
      <c r="AI306" s="142" t="str">
        <f t="shared" si="448"/>
        <v/>
      </c>
      <c r="AJ306" s="143"/>
      <c r="AK306" s="144"/>
      <c r="AL306" s="142"/>
      <c r="AM306" s="142" t="str">
        <f t="shared" si="449"/>
        <v/>
      </c>
      <c r="AN306" s="142"/>
      <c r="AO306" s="142" t="str">
        <f t="shared" si="450"/>
        <v/>
      </c>
      <c r="AP306" s="142"/>
      <c r="AQ306" s="142" t="str">
        <f t="shared" si="451"/>
        <v/>
      </c>
      <c r="AR306" s="143"/>
      <c r="AS306" s="144"/>
      <c r="AT306" s="142"/>
      <c r="AU306" s="142">
        <f t="shared" si="452"/>
        <v>3</v>
      </c>
      <c r="AV306" s="142"/>
      <c r="AW306" s="142">
        <f t="shared" si="453"/>
        <v>0</v>
      </c>
      <c r="AX306" s="142"/>
      <c r="AY306" s="142">
        <f t="shared" si="454"/>
        <v>3</v>
      </c>
      <c r="AZ306" s="143"/>
      <c r="BA306" s="144"/>
      <c r="BB306" s="142"/>
      <c r="BC306" s="142" t="str">
        <f t="shared" si="461"/>
        <v/>
      </c>
      <c r="BD306" s="142"/>
      <c r="BE306" s="142" t="str">
        <f t="shared" si="462"/>
        <v/>
      </c>
      <c r="BF306" s="142"/>
      <c r="BG306" s="142" t="str">
        <f t="shared" si="463"/>
        <v/>
      </c>
      <c r="BH306" s="143"/>
      <c r="BI306" s="144"/>
      <c r="BJ306" s="140"/>
      <c r="BK306" s="142" t="str">
        <f t="shared" si="464"/>
        <v/>
      </c>
      <c r="BL306" s="142"/>
      <c r="BM306" s="142" t="str">
        <f t="shared" si="465"/>
        <v/>
      </c>
      <c r="BN306" s="142"/>
      <c r="BO306" s="142" t="str">
        <f t="shared" si="466"/>
        <v/>
      </c>
      <c r="BP306" s="143"/>
      <c r="BQ306" s="144"/>
      <c r="BR306" s="140"/>
      <c r="BS306" s="142">
        <f t="shared" si="424"/>
        <v>3</v>
      </c>
      <c r="BT306" s="142"/>
      <c r="BU306" s="142">
        <f t="shared" si="425"/>
        <v>0</v>
      </c>
      <c r="BV306" s="142"/>
      <c r="BW306" s="142">
        <f t="shared" si="426"/>
        <v>3</v>
      </c>
      <c r="BX306" s="143"/>
      <c r="BY306" s="144"/>
      <c r="BZ306" s="145"/>
      <c r="CA306" s="142" t="str">
        <f t="shared" si="427"/>
        <v/>
      </c>
      <c r="CB306" s="142"/>
      <c r="CC306" s="142" t="str">
        <f t="shared" si="428"/>
        <v/>
      </c>
      <c r="CD306" s="142"/>
      <c r="CE306" s="142" t="str">
        <f t="shared" si="429"/>
        <v/>
      </c>
      <c r="CF306" s="143"/>
      <c r="CI306" s="142" t="str">
        <f t="shared" si="430"/>
        <v/>
      </c>
      <c r="CJ306" s="142"/>
      <c r="CK306" s="142" t="str">
        <f t="shared" si="431"/>
        <v/>
      </c>
      <c r="CL306" s="142"/>
      <c r="CM306" s="142" t="str">
        <f t="shared" si="432"/>
        <v/>
      </c>
      <c r="CN306" s="143"/>
      <c r="EF306" s="146" t="s">
        <v>63</v>
      </c>
      <c r="EG306" s="146" t="str">
        <f t="shared" si="445"/>
        <v>Textiles, literie, linge de lit, etc. Si présence d'un cheveu, point noté Très Insatisfaisant..
Constat visuel
NR</v>
      </c>
    </row>
    <row r="307" spans="1:137" s="136" customFormat="1" ht="20.25" customHeight="1" x14ac:dyDescent="0.25">
      <c r="A307" s="136">
        <v>32</v>
      </c>
      <c r="B307" s="109" t="s">
        <v>68</v>
      </c>
      <c r="C307" s="405" t="s">
        <v>488</v>
      </c>
      <c r="D307" s="183" t="s">
        <v>510</v>
      </c>
      <c r="E307" s="109"/>
      <c r="F307" s="109">
        <f>VLOOKUP(H307,Feuil1!A$1:B$5,2,0)</f>
        <v>0.25</v>
      </c>
      <c r="G307" s="109">
        <f t="shared" si="455"/>
        <v>3</v>
      </c>
      <c r="H307" s="274" t="s">
        <v>174</v>
      </c>
      <c r="I307" s="185" t="s">
        <v>403</v>
      </c>
      <c r="J307" s="138">
        <v>48</v>
      </c>
      <c r="K307" s="138">
        <f>IF(J307&lt;&gt;"",MAX(K$1:K306)+1,"")</f>
        <v>259</v>
      </c>
      <c r="L307" s="281" t="s">
        <v>499</v>
      </c>
      <c r="M307" s="290">
        <v>3</v>
      </c>
      <c r="N307" s="283" t="s">
        <v>75</v>
      </c>
      <c r="O307" s="351"/>
      <c r="P307" s="333" t="str">
        <f t="shared" si="467"/>
        <v/>
      </c>
      <c r="Q307" s="281" t="s">
        <v>500</v>
      </c>
      <c r="R307" s="281" t="s">
        <v>72</v>
      </c>
      <c r="S307" s="139"/>
      <c r="U307" s="140">
        <f t="shared" si="456"/>
        <v>3</v>
      </c>
      <c r="V307" s="140">
        <f t="shared" si="457"/>
        <v>1</v>
      </c>
      <c r="W307" s="140">
        <f t="shared" si="458"/>
        <v>3</v>
      </c>
      <c r="X307" s="140"/>
      <c r="Y307" s="140">
        <f t="shared" si="459"/>
        <v>0</v>
      </c>
      <c r="Z307" s="140"/>
      <c r="AA307" s="140">
        <f t="shared" si="460"/>
        <v>3</v>
      </c>
      <c r="AB307" s="140"/>
      <c r="AC307" s="141"/>
      <c r="AD307" s="141"/>
      <c r="AE307" s="142" t="str">
        <f t="shared" si="446"/>
        <v/>
      </c>
      <c r="AF307" s="142"/>
      <c r="AG307" s="142" t="str">
        <f t="shared" si="447"/>
        <v/>
      </c>
      <c r="AH307" s="142"/>
      <c r="AI307" s="142" t="str">
        <f t="shared" si="448"/>
        <v/>
      </c>
      <c r="AJ307" s="143"/>
      <c r="AK307" s="144"/>
      <c r="AL307" s="142"/>
      <c r="AM307" s="142" t="str">
        <f t="shared" si="449"/>
        <v/>
      </c>
      <c r="AN307" s="142"/>
      <c r="AO307" s="142" t="str">
        <f t="shared" si="450"/>
        <v/>
      </c>
      <c r="AP307" s="142"/>
      <c r="AQ307" s="142" t="str">
        <f t="shared" si="451"/>
        <v/>
      </c>
      <c r="AR307" s="143"/>
      <c r="AS307" s="144"/>
      <c r="AT307" s="142"/>
      <c r="AU307" s="142">
        <f t="shared" si="452"/>
        <v>3</v>
      </c>
      <c r="AV307" s="142"/>
      <c r="AW307" s="142">
        <f t="shared" si="453"/>
        <v>0</v>
      </c>
      <c r="AX307" s="142"/>
      <c r="AY307" s="142">
        <f t="shared" si="454"/>
        <v>3</v>
      </c>
      <c r="AZ307" s="143"/>
      <c r="BA307" s="144"/>
      <c r="BB307" s="142"/>
      <c r="BC307" s="142" t="str">
        <f t="shared" si="461"/>
        <v/>
      </c>
      <c r="BD307" s="142"/>
      <c r="BE307" s="142" t="str">
        <f t="shared" si="462"/>
        <v/>
      </c>
      <c r="BF307" s="142"/>
      <c r="BG307" s="142" t="str">
        <f t="shared" si="463"/>
        <v/>
      </c>
      <c r="BH307" s="143"/>
      <c r="BI307" s="144"/>
      <c r="BJ307" s="140"/>
      <c r="BK307" s="142" t="str">
        <f t="shared" si="464"/>
        <v/>
      </c>
      <c r="BL307" s="142"/>
      <c r="BM307" s="142" t="str">
        <f t="shared" si="465"/>
        <v/>
      </c>
      <c r="BN307" s="142"/>
      <c r="BO307" s="142" t="str">
        <f t="shared" si="466"/>
        <v/>
      </c>
      <c r="BP307" s="143"/>
      <c r="BQ307" s="144"/>
      <c r="BR307" s="140"/>
      <c r="BS307" s="142" t="str">
        <f t="shared" si="424"/>
        <v/>
      </c>
      <c r="BT307" s="142"/>
      <c r="BU307" s="142" t="str">
        <f t="shared" si="425"/>
        <v/>
      </c>
      <c r="BV307" s="142"/>
      <c r="BW307" s="142" t="str">
        <f t="shared" si="426"/>
        <v/>
      </c>
      <c r="BX307" s="143"/>
      <c r="BY307" s="144"/>
      <c r="BZ307" s="145"/>
      <c r="CA307" s="142">
        <f t="shared" si="427"/>
        <v>3</v>
      </c>
      <c r="CB307" s="142"/>
      <c r="CC307" s="142">
        <f t="shared" si="428"/>
        <v>0</v>
      </c>
      <c r="CD307" s="142"/>
      <c r="CE307" s="142">
        <f t="shared" si="429"/>
        <v>3</v>
      </c>
      <c r="CF307" s="143"/>
      <c r="CI307" s="142" t="str">
        <f t="shared" si="430"/>
        <v/>
      </c>
      <c r="CJ307" s="142"/>
      <c r="CK307" s="142" t="str">
        <f t="shared" si="431"/>
        <v/>
      </c>
      <c r="CL307" s="142"/>
      <c r="CM307" s="142" t="str">
        <f t="shared" si="432"/>
        <v/>
      </c>
      <c r="CN307" s="143"/>
      <c r="EF307" s="146" t="s">
        <v>63</v>
      </c>
      <c r="EG307" s="146" t="str">
        <f t="shared" si="445"/>
        <v>Textiles, literie, linge de lit, etc. 
Constat visuel
R</v>
      </c>
    </row>
    <row r="308" spans="1:137" s="136" customFormat="1" ht="20.25" customHeight="1" x14ac:dyDescent="0.25">
      <c r="A308" s="136">
        <v>31</v>
      </c>
      <c r="B308" s="109" t="s">
        <v>58</v>
      </c>
      <c r="C308" s="405" t="s">
        <v>488</v>
      </c>
      <c r="D308" s="183" t="s">
        <v>510</v>
      </c>
      <c r="E308" s="109"/>
      <c r="F308" s="109">
        <f>VLOOKUP(H308,Feuil1!A$1:B$5,2,0)</f>
        <v>0.25</v>
      </c>
      <c r="G308" s="109">
        <f t="shared" si="455"/>
        <v>3</v>
      </c>
      <c r="H308" s="274" t="s">
        <v>174</v>
      </c>
      <c r="I308" s="180" t="s">
        <v>460</v>
      </c>
      <c r="J308" s="138">
        <v>60</v>
      </c>
      <c r="K308" s="138">
        <f>IF(J308&lt;&gt;"",MAX(K$1:K307)+1,"")</f>
        <v>260</v>
      </c>
      <c r="L308" s="281" t="s">
        <v>501</v>
      </c>
      <c r="M308" s="290">
        <v>3</v>
      </c>
      <c r="N308" s="283" t="s">
        <v>75</v>
      </c>
      <c r="O308" s="351"/>
      <c r="P308" s="333" t="str">
        <f t="shared" si="467"/>
        <v/>
      </c>
      <c r="Q308" s="281" t="s">
        <v>495</v>
      </c>
      <c r="R308" s="344" t="s">
        <v>72</v>
      </c>
      <c r="S308" s="139"/>
      <c r="U308" s="140">
        <f t="shared" si="456"/>
        <v>3</v>
      </c>
      <c r="V308" s="140">
        <f t="shared" si="457"/>
        <v>1</v>
      </c>
      <c r="W308" s="140">
        <f t="shared" si="458"/>
        <v>3</v>
      </c>
      <c r="X308" s="140"/>
      <c r="Y308" s="140">
        <f t="shared" si="459"/>
        <v>0</v>
      </c>
      <c r="Z308" s="140"/>
      <c r="AA308" s="140">
        <f t="shared" si="460"/>
        <v>3</v>
      </c>
      <c r="AB308" s="140"/>
      <c r="AC308" s="141"/>
      <c r="AD308" s="141"/>
      <c r="AE308" s="142" t="str">
        <f t="shared" si="446"/>
        <v/>
      </c>
      <c r="AF308" s="142"/>
      <c r="AG308" s="142" t="str">
        <f t="shared" si="447"/>
        <v/>
      </c>
      <c r="AH308" s="142"/>
      <c r="AI308" s="142" t="str">
        <f t="shared" si="448"/>
        <v/>
      </c>
      <c r="AJ308" s="143"/>
      <c r="AK308" s="144"/>
      <c r="AL308" s="142"/>
      <c r="AM308" s="142" t="str">
        <f t="shared" si="449"/>
        <v/>
      </c>
      <c r="AN308" s="142"/>
      <c r="AO308" s="142" t="str">
        <f t="shared" si="450"/>
        <v/>
      </c>
      <c r="AP308" s="142"/>
      <c r="AQ308" s="142" t="str">
        <f t="shared" si="451"/>
        <v/>
      </c>
      <c r="AR308" s="143"/>
      <c r="AS308" s="144"/>
      <c r="AT308" s="142"/>
      <c r="AU308" s="142">
        <f t="shared" si="452"/>
        <v>3</v>
      </c>
      <c r="AV308" s="142"/>
      <c r="AW308" s="142">
        <f t="shared" si="453"/>
        <v>0</v>
      </c>
      <c r="AX308" s="142"/>
      <c r="AY308" s="142">
        <f t="shared" si="454"/>
        <v>3</v>
      </c>
      <c r="AZ308" s="143"/>
      <c r="BA308" s="144"/>
      <c r="BB308" s="142"/>
      <c r="BC308" s="142" t="str">
        <f t="shared" si="461"/>
        <v/>
      </c>
      <c r="BD308" s="142"/>
      <c r="BE308" s="142" t="str">
        <f t="shared" si="462"/>
        <v/>
      </c>
      <c r="BF308" s="142"/>
      <c r="BG308" s="142" t="str">
        <f t="shared" si="463"/>
        <v/>
      </c>
      <c r="BH308" s="143"/>
      <c r="BI308" s="144"/>
      <c r="BJ308" s="140"/>
      <c r="BK308" s="142" t="str">
        <f t="shared" si="464"/>
        <v/>
      </c>
      <c r="BL308" s="142"/>
      <c r="BM308" s="142" t="str">
        <f t="shared" si="465"/>
        <v/>
      </c>
      <c r="BN308" s="142"/>
      <c r="BO308" s="142" t="str">
        <f t="shared" si="466"/>
        <v/>
      </c>
      <c r="BP308" s="143"/>
      <c r="BQ308" s="144"/>
      <c r="BR308" s="140"/>
      <c r="BS308" s="142">
        <f t="shared" si="424"/>
        <v>3</v>
      </c>
      <c r="BT308" s="142"/>
      <c r="BU308" s="142">
        <f t="shared" si="425"/>
        <v>0</v>
      </c>
      <c r="BV308" s="142"/>
      <c r="BW308" s="142">
        <f t="shared" si="426"/>
        <v>3</v>
      </c>
      <c r="BX308" s="143"/>
      <c r="BY308" s="144"/>
      <c r="BZ308" s="145"/>
      <c r="CA308" s="142" t="str">
        <f t="shared" si="427"/>
        <v/>
      </c>
      <c r="CB308" s="142"/>
      <c r="CC308" s="142" t="str">
        <f t="shared" si="428"/>
        <v/>
      </c>
      <c r="CD308" s="142"/>
      <c r="CE308" s="142" t="str">
        <f t="shared" si="429"/>
        <v/>
      </c>
      <c r="CF308" s="143"/>
      <c r="CI308" s="142" t="str">
        <f t="shared" si="430"/>
        <v/>
      </c>
      <c r="CJ308" s="142"/>
      <c r="CK308" s="142" t="str">
        <f t="shared" si="431"/>
        <v/>
      </c>
      <c r="CL308" s="142"/>
      <c r="CM308" s="142" t="str">
        <f t="shared" si="432"/>
        <v/>
      </c>
      <c r="CN308" s="143"/>
      <c r="EF308" s="146" t="s">
        <v>63</v>
      </c>
      <c r="EG308" s="146" t="str">
        <f t="shared" si="445"/>
        <v>Contrôle des sols, des murs et des plafonds.
Constat visuel
NR</v>
      </c>
    </row>
    <row r="309" spans="1:137" s="136" customFormat="1" ht="42.75" customHeight="1" x14ac:dyDescent="0.25">
      <c r="A309" s="136">
        <v>32</v>
      </c>
      <c r="B309" s="109" t="s">
        <v>68</v>
      </c>
      <c r="C309" s="405" t="s">
        <v>488</v>
      </c>
      <c r="D309" s="183" t="s">
        <v>510</v>
      </c>
      <c r="E309" s="109"/>
      <c r="F309" s="109">
        <f>VLOOKUP(H309,Feuil1!A$1:B$5,2,0)</f>
        <v>0.25</v>
      </c>
      <c r="G309" s="109">
        <f t="shared" si="455"/>
        <v>3</v>
      </c>
      <c r="H309" s="274" t="s">
        <v>174</v>
      </c>
      <c r="I309" s="180" t="s">
        <v>460</v>
      </c>
      <c r="J309" s="138">
        <v>60</v>
      </c>
      <c r="K309" s="138">
        <f>IF(J309&lt;&gt;"",MAX(K$1:K308)+1,"")</f>
        <v>261</v>
      </c>
      <c r="L309" s="281" t="s">
        <v>502</v>
      </c>
      <c r="M309" s="290">
        <v>3</v>
      </c>
      <c r="N309" s="283" t="s">
        <v>75</v>
      </c>
      <c r="O309" s="351"/>
      <c r="P309" s="333" t="str">
        <f t="shared" si="467"/>
        <v/>
      </c>
      <c r="Q309" s="281" t="s">
        <v>495</v>
      </c>
      <c r="R309" s="344" t="s">
        <v>72</v>
      </c>
      <c r="S309" s="139"/>
      <c r="U309" s="140">
        <f t="shared" si="456"/>
        <v>3</v>
      </c>
      <c r="V309" s="140">
        <f t="shared" si="457"/>
        <v>1</v>
      </c>
      <c r="W309" s="140">
        <f t="shared" si="458"/>
        <v>3</v>
      </c>
      <c r="X309" s="140"/>
      <c r="Y309" s="140">
        <f t="shared" si="459"/>
        <v>0</v>
      </c>
      <c r="Z309" s="140"/>
      <c r="AA309" s="140">
        <f t="shared" si="460"/>
        <v>3</v>
      </c>
      <c r="AB309" s="140"/>
      <c r="AC309" s="141"/>
      <c r="AD309" s="141"/>
      <c r="AE309" s="142" t="str">
        <f t="shared" si="446"/>
        <v/>
      </c>
      <c r="AF309" s="142"/>
      <c r="AG309" s="142" t="str">
        <f t="shared" si="447"/>
        <v/>
      </c>
      <c r="AH309" s="142"/>
      <c r="AI309" s="142" t="str">
        <f t="shared" si="448"/>
        <v/>
      </c>
      <c r="AJ309" s="143"/>
      <c r="AK309" s="144"/>
      <c r="AL309" s="142"/>
      <c r="AM309" s="142" t="str">
        <f t="shared" si="449"/>
        <v/>
      </c>
      <c r="AN309" s="142"/>
      <c r="AO309" s="142" t="str">
        <f t="shared" si="450"/>
        <v/>
      </c>
      <c r="AP309" s="142"/>
      <c r="AQ309" s="142" t="str">
        <f t="shared" si="451"/>
        <v/>
      </c>
      <c r="AR309" s="143"/>
      <c r="AS309" s="144"/>
      <c r="AT309" s="142"/>
      <c r="AU309" s="142">
        <f t="shared" si="452"/>
        <v>3</v>
      </c>
      <c r="AV309" s="142"/>
      <c r="AW309" s="142">
        <f t="shared" si="453"/>
        <v>0</v>
      </c>
      <c r="AX309" s="142"/>
      <c r="AY309" s="142">
        <f t="shared" si="454"/>
        <v>3</v>
      </c>
      <c r="AZ309" s="143"/>
      <c r="BA309" s="144"/>
      <c r="BB309" s="142"/>
      <c r="BC309" s="142" t="str">
        <f t="shared" si="461"/>
        <v/>
      </c>
      <c r="BD309" s="142"/>
      <c r="BE309" s="142" t="str">
        <f t="shared" si="462"/>
        <v/>
      </c>
      <c r="BF309" s="142"/>
      <c r="BG309" s="142" t="str">
        <f t="shared" si="463"/>
        <v/>
      </c>
      <c r="BH309" s="143"/>
      <c r="BI309" s="144"/>
      <c r="BJ309" s="140"/>
      <c r="BK309" s="142" t="str">
        <f t="shared" si="464"/>
        <v/>
      </c>
      <c r="BL309" s="142"/>
      <c r="BM309" s="142" t="str">
        <f t="shared" si="465"/>
        <v/>
      </c>
      <c r="BN309" s="142"/>
      <c r="BO309" s="142" t="str">
        <f t="shared" si="466"/>
        <v/>
      </c>
      <c r="BP309" s="143"/>
      <c r="BQ309" s="144"/>
      <c r="BR309" s="140"/>
      <c r="BS309" s="142" t="str">
        <f t="shared" si="424"/>
        <v/>
      </c>
      <c r="BT309" s="142"/>
      <c r="BU309" s="142" t="str">
        <f t="shared" si="425"/>
        <v/>
      </c>
      <c r="BV309" s="142"/>
      <c r="BW309" s="142" t="str">
        <f t="shared" si="426"/>
        <v/>
      </c>
      <c r="BX309" s="143"/>
      <c r="BY309" s="144"/>
      <c r="BZ309" s="145"/>
      <c r="CA309" s="142">
        <f t="shared" si="427"/>
        <v>3</v>
      </c>
      <c r="CB309" s="142"/>
      <c r="CC309" s="142">
        <f t="shared" si="428"/>
        <v>0</v>
      </c>
      <c r="CD309" s="142"/>
      <c r="CE309" s="142">
        <f t="shared" si="429"/>
        <v>3</v>
      </c>
      <c r="CF309" s="143"/>
      <c r="CI309" s="142" t="str">
        <f t="shared" si="430"/>
        <v/>
      </c>
      <c r="CJ309" s="142"/>
      <c r="CK309" s="142" t="str">
        <f t="shared" si="431"/>
        <v/>
      </c>
      <c r="CL309" s="142"/>
      <c r="CM309" s="142" t="str">
        <f t="shared" si="432"/>
        <v/>
      </c>
      <c r="CN309" s="143"/>
      <c r="EF309" s="146" t="s">
        <v>63</v>
      </c>
      <c r="EG309" s="146" t="str">
        <f t="shared" si="445"/>
        <v>Contrôle des sols, des murs et des plafonds.
Constat visuel
R</v>
      </c>
    </row>
    <row r="310" spans="1:137" s="136" customFormat="1" ht="48" customHeight="1" x14ac:dyDescent="0.25">
      <c r="A310" s="136">
        <v>31</v>
      </c>
      <c r="B310" s="109" t="s">
        <v>58</v>
      </c>
      <c r="C310" s="405" t="s">
        <v>488</v>
      </c>
      <c r="D310" s="183" t="s">
        <v>510</v>
      </c>
      <c r="E310" s="109"/>
      <c r="F310" s="109">
        <f>VLOOKUP(H310,Feuil1!A$1:B$5,2,0)</f>
        <v>0.25</v>
      </c>
      <c r="G310" s="109">
        <f t="shared" si="455"/>
        <v>3</v>
      </c>
      <c r="H310" s="274" t="s">
        <v>174</v>
      </c>
      <c r="I310" s="180" t="s">
        <v>476</v>
      </c>
      <c r="J310" s="138">
        <v>56</v>
      </c>
      <c r="K310" s="138">
        <f>IF(J310&lt;&gt;"",MAX(K$1:K309)+1,"")</f>
        <v>262</v>
      </c>
      <c r="L310" s="281" t="s">
        <v>503</v>
      </c>
      <c r="M310" s="290">
        <v>3</v>
      </c>
      <c r="N310" s="283" t="s">
        <v>75</v>
      </c>
      <c r="O310" s="351"/>
      <c r="P310" s="333" t="str">
        <f t="shared" si="467"/>
        <v/>
      </c>
      <c r="Q310" s="281" t="s">
        <v>504</v>
      </c>
      <c r="R310" s="344" t="s">
        <v>72</v>
      </c>
      <c r="S310" s="139"/>
      <c r="U310" s="140">
        <f t="shared" si="456"/>
        <v>3</v>
      </c>
      <c r="V310" s="140">
        <f t="shared" si="457"/>
        <v>1</v>
      </c>
      <c r="W310" s="140">
        <f t="shared" si="458"/>
        <v>3</v>
      </c>
      <c r="X310" s="140"/>
      <c r="Y310" s="140">
        <f t="shared" si="459"/>
        <v>0</v>
      </c>
      <c r="Z310" s="140"/>
      <c r="AA310" s="140">
        <f t="shared" si="460"/>
        <v>3</v>
      </c>
      <c r="AB310" s="140"/>
      <c r="AC310" s="141"/>
      <c r="AD310" s="141"/>
      <c r="AE310" s="142" t="str">
        <f t="shared" si="446"/>
        <v/>
      </c>
      <c r="AF310" s="142"/>
      <c r="AG310" s="142" t="str">
        <f t="shared" si="447"/>
        <v/>
      </c>
      <c r="AH310" s="142"/>
      <c r="AI310" s="142" t="str">
        <f t="shared" si="448"/>
        <v/>
      </c>
      <c r="AJ310" s="143"/>
      <c r="AK310" s="144"/>
      <c r="AL310" s="142"/>
      <c r="AM310" s="142" t="str">
        <f t="shared" si="449"/>
        <v/>
      </c>
      <c r="AN310" s="142"/>
      <c r="AO310" s="142" t="str">
        <f t="shared" si="450"/>
        <v/>
      </c>
      <c r="AP310" s="142"/>
      <c r="AQ310" s="142" t="str">
        <f t="shared" si="451"/>
        <v/>
      </c>
      <c r="AR310" s="143"/>
      <c r="AS310" s="144"/>
      <c r="AT310" s="142"/>
      <c r="AU310" s="142">
        <f t="shared" si="452"/>
        <v>3</v>
      </c>
      <c r="AV310" s="142"/>
      <c r="AW310" s="142">
        <f t="shared" si="453"/>
        <v>0</v>
      </c>
      <c r="AX310" s="142"/>
      <c r="AY310" s="142">
        <f t="shared" si="454"/>
        <v>3</v>
      </c>
      <c r="AZ310" s="143"/>
      <c r="BA310" s="144"/>
      <c r="BB310" s="142"/>
      <c r="BC310" s="142" t="str">
        <f t="shared" si="461"/>
        <v/>
      </c>
      <c r="BD310" s="142"/>
      <c r="BE310" s="142" t="str">
        <f t="shared" si="462"/>
        <v/>
      </c>
      <c r="BF310" s="142"/>
      <c r="BG310" s="142" t="str">
        <f t="shared" si="463"/>
        <v/>
      </c>
      <c r="BH310" s="143"/>
      <c r="BI310" s="144"/>
      <c r="BJ310" s="140"/>
      <c r="BK310" s="142" t="str">
        <f t="shared" si="464"/>
        <v/>
      </c>
      <c r="BL310" s="142"/>
      <c r="BM310" s="142" t="str">
        <f t="shared" si="465"/>
        <v/>
      </c>
      <c r="BN310" s="142"/>
      <c r="BO310" s="142" t="str">
        <f t="shared" si="466"/>
        <v/>
      </c>
      <c r="BP310" s="143"/>
      <c r="BQ310" s="144"/>
      <c r="BR310" s="140"/>
      <c r="BS310" s="142">
        <f t="shared" si="424"/>
        <v>3</v>
      </c>
      <c r="BT310" s="142"/>
      <c r="BU310" s="142">
        <f t="shared" si="425"/>
        <v>0</v>
      </c>
      <c r="BV310" s="142"/>
      <c r="BW310" s="142">
        <f t="shared" si="426"/>
        <v>3</v>
      </c>
      <c r="BX310" s="143"/>
      <c r="BY310" s="144"/>
      <c r="BZ310" s="145"/>
      <c r="CA310" s="142" t="str">
        <f t="shared" si="427"/>
        <v/>
      </c>
      <c r="CB310" s="142"/>
      <c r="CC310" s="142" t="str">
        <f t="shared" si="428"/>
        <v/>
      </c>
      <c r="CD310" s="142"/>
      <c r="CE310" s="142" t="str">
        <f t="shared" si="429"/>
        <v/>
      </c>
      <c r="CF310" s="143"/>
      <c r="CI310" s="142" t="str">
        <f t="shared" si="430"/>
        <v/>
      </c>
      <c r="CJ310" s="142"/>
      <c r="CK310" s="142" t="str">
        <f t="shared" si="431"/>
        <v/>
      </c>
      <c r="CL310" s="142"/>
      <c r="CM310" s="142" t="str">
        <f t="shared" si="432"/>
        <v/>
      </c>
      <c r="CN310" s="143"/>
      <c r="EF310" s="146" t="s">
        <v>63</v>
      </c>
      <c r="EG310" s="146" t="str">
        <f t="shared" si="445"/>
        <v>Contrôle des WC, du lavabo, du miroir, de la douche et/ou baignoire, du pare-douche ou du rideau textile, bouche d'extraction.  
Constat visuel
NR</v>
      </c>
    </row>
    <row r="311" spans="1:137" s="136" customFormat="1" ht="41.25" customHeight="1" x14ac:dyDescent="0.25">
      <c r="A311" s="136">
        <v>32</v>
      </c>
      <c r="B311" s="109" t="s">
        <v>68</v>
      </c>
      <c r="C311" s="405" t="s">
        <v>488</v>
      </c>
      <c r="D311" s="183" t="s">
        <v>510</v>
      </c>
      <c r="E311" s="109"/>
      <c r="F311" s="109">
        <f>VLOOKUP(H311,Feuil1!A$1:B$5,2,0)</f>
        <v>0.25</v>
      </c>
      <c r="G311" s="109">
        <f t="shared" si="455"/>
        <v>3</v>
      </c>
      <c r="H311" s="274" t="s">
        <v>174</v>
      </c>
      <c r="I311" s="180" t="s">
        <v>476</v>
      </c>
      <c r="J311" s="138">
        <v>56</v>
      </c>
      <c r="K311" s="138">
        <f>IF(J311&lt;&gt;"",MAX(K$1:K310)+1,"")</f>
        <v>263</v>
      </c>
      <c r="L311" s="281" t="s">
        <v>505</v>
      </c>
      <c r="M311" s="290">
        <v>3</v>
      </c>
      <c r="N311" s="283" t="s">
        <v>75</v>
      </c>
      <c r="O311" s="351"/>
      <c r="P311" s="333" t="str">
        <f t="shared" si="467"/>
        <v/>
      </c>
      <c r="Q311" s="281" t="s">
        <v>504</v>
      </c>
      <c r="R311" s="344" t="s">
        <v>72</v>
      </c>
      <c r="S311" s="139"/>
      <c r="U311" s="140">
        <f t="shared" si="456"/>
        <v>3</v>
      </c>
      <c r="V311" s="140">
        <f t="shared" si="457"/>
        <v>1</v>
      </c>
      <c r="W311" s="140">
        <f t="shared" si="458"/>
        <v>3</v>
      </c>
      <c r="X311" s="140"/>
      <c r="Y311" s="140">
        <f t="shared" si="459"/>
        <v>0</v>
      </c>
      <c r="Z311" s="140"/>
      <c r="AA311" s="140">
        <f t="shared" si="460"/>
        <v>3</v>
      </c>
      <c r="AB311" s="115"/>
      <c r="AC311" s="181"/>
      <c r="AD311" s="181"/>
      <c r="AE311" s="142" t="str">
        <f t="shared" si="446"/>
        <v/>
      </c>
      <c r="AF311" s="142"/>
      <c r="AG311" s="142" t="str">
        <f t="shared" si="447"/>
        <v/>
      </c>
      <c r="AH311" s="142"/>
      <c r="AI311" s="142" t="str">
        <f t="shared" si="448"/>
        <v/>
      </c>
      <c r="AJ311" s="143"/>
      <c r="AK311" s="144"/>
      <c r="AL311" s="142"/>
      <c r="AM311" s="142" t="str">
        <f t="shared" si="449"/>
        <v/>
      </c>
      <c r="AN311" s="142"/>
      <c r="AO311" s="142" t="str">
        <f t="shared" si="450"/>
        <v/>
      </c>
      <c r="AP311" s="142"/>
      <c r="AQ311" s="142" t="str">
        <f t="shared" si="451"/>
        <v/>
      </c>
      <c r="AR311" s="143"/>
      <c r="AS311" s="144"/>
      <c r="AT311" s="142"/>
      <c r="AU311" s="142">
        <f t="shared" si="452"/>
        <v>3</v>
      </c>
      <c r="AV311" s="142"/>
      <c r="AW311" s="142">
        <f t="shared" si="453"/>
        <v>0</v>
      </c>
      <c r="AX311" s="142"/>
      <c r="AY311" s="142">
        <f t="shared" si="454"/>
        <v>3</v>
      </c>
      <c r="AZ311" s="143"/>
      <c r="BA311" s="144"/>
      <c r="BB311" s="142"/>
      <c r="BC311" s="142" t="str">
        <f t="shared" si="461"/>
        <v/>
      </c>
      <c r="BD311" s="142"/>
      <c r="BE311" s="142" t="str">
        <f t="shared" si="462"/>
        <v/>
      </c>
      <c r="BF311" s="142"/>
      <c r="BG311" s="142" t="str">
        <f t="shared" si="463"/>
        <v/>
      </c>
      <c r="BH311" s="143"/>
      <c r="BI311" s="144"/>
      <c r="BJ311" s="140"/>
      <c r="BK311" s="142" t="str">
        <f t="shared" si="464"/>
        <v/>
      </c>
      <c r="BL311" s="142"/>
      <c r="BM311" s="142" t="str">
        <f t="shared" si="465"/>
        <v/>
      </c>
      <c r="BN311" s="142"/>
      <c r="BO311" s="142" t="str">
        <f t="shared" si="466"/>
        <v/>
      </c>
      <c r="BP311" s="143"/>
      <c r="BQ311" s="144"/>
      <c r="BR311" s="140"/>
      <c r="BS311" s="142" t="str">
        <f t="shared" si="424"/>
        <v/>
      </c>
      <c r="BT311" s="142"/>
      <c r="BU311" s="142" t="str">
        <f t="shared" si="425"/>
        <v/>
      </c>
      <c r="BV311" s="142"/>
      <c r="BW311" s="142" t="str">
        <f t="shared" si="426"/>
        <v/>
      </c>
      <c r="BX311" s="143"/>
      <c r="BY311" s="144"/>
      <c r="BZ311" s="145"/>
      <c r="CA311" s="142">
        <f t="shared" si="427"/>
        <v>3</v>
      </c>
      <c r="CB311" s="142"/>
      <c r="CC311" s="142">
        <f t="shared" si="428"/>
        <v>0</v>
      </c>
      <c r="CD311" s="142"/>
      <c r="CE311" s="142">
        <f t="shared" si="429"/>
        <v>3</v>
      </c>
      <c r="CF311" s="143"/>
      <c r="CI311" s="142" t="str">
        <f t="shared" si="430"/>
        <v/>
      </c>
      <c r="CJ311" s="142"/>
      <c r="CK311" s="142" t="str">
        <f t="shared" si="431"/>
        <v/>
      </c>
      <c r="CL311" s="142"/>
      <c r="CM311" s="142" t="str">
        <f t="shared" si="432"/>
        <v/>
      </c>
      <c r="CN311" s="143"/>
      <c r="EF311" s="146" t="s">
        <v>63</v>
      </c>
      <c r="EG311" s="146" t="str">
        <f t="shared" si="445"/>
        <v>Contrôle des WC, du lavabo, du miroir, de la douche et/ou baignoire, du pare-douche ou du rideau textile, bouche d'extraction.  
Constat visuel
R</v>
      </c>
    </row>
    <row r="312" spans="1:137" s="136" customFormat="1" ht="21" customHeight="1" x14ac:dyDescent="0.25">
      <c r="A312" s="136">
        <v>31</v>
      </c>
      <c r="B312" s="109" t="s">
        <v>58</v>
      </c>
      <c r="C312" s="405" t="s">
        <v>488</v>
      </c>
      <c r="D312" s="183" t="s">
        <v>510</v>
      </c>
      <c r="E312" s="109"/>
      <c r="F312" s="109">
        <f>VLOOKUP(H312,Feuil1!A$1:B$5,2,0)</f>
        <v>0.25</v>
      </c>
      <c r="G312" s="109">
        <f t="shared" si="455"/>
        <v>3</v>
      </c>
      <c r="H312" s="274" t="s">
        <v>174</v>
      </c>
      <c r="I312" s="185" t="s">
        <v>485</v>
      </c>
      <c r="J312" s="138">
        <v>58</v>
      </c>
      <c r="K312" s="138">
        <f>IF(J312&lt;&gt;"",MAX(K$1:K311)+1,"")</f>
        <v>264</v>
      </c>
      <c r="L312" s="281" t="s">
        <v>506</v>
      </c>
      <c r="M312" s="290">
        <v>3</v>
      </c>
      <c r="N312" s="283" t="s">
        <v>75</v>
      </c>
      <c r="O312" s="351"/>
      <c r="P312" s="333" t="str">
        <f t="shared" si="467"/>
        <v/>
      </c>
      <c r="Q312" s="281"/>
      <c r="R312" s="344" t="s">
        <v>72</v>
      </c>
      <c r="S312" s="139"/>
      <c r="U312" s="140">
        <f t="shared" si="456"/>
        <v>3</v>
      </c>
      <c r="V312" s="140">
        <f t="shared" si="457"/>
        <v>1</v>
      </c>
      <c r="W312" s="140">
        <f t="shared" si="458"/>
        <v>3</v>
      </c>
      <c r="X312" s="140"/>
      <c r="Y312" s="140">
        <f t="shared" si="459"/>
        <v>0</v>
      </c>
      <c r="Z312" s="140"/>
      <c r="AA312" s="140">
        <f t="shared" si="460"/>
        <v>3</v>
      </c>
      <c r="AB312" s="115"/>
      <c r="AC312" s="181"/>
      <c r="AD312" s="181"/>
      <c r="AE312" s="142" t="str">
        <f t="shared" si="446"/>
        <v/>
      </c>
      <c r="AF312" s="142"/>
      <c r="AG312" s="142" t="str">
        <f t="shared" si="447"/>
        <v/>
      </c>
      <c r="AH312" s="142"/>
      <c r="AI312" s="142" t="str">
        <f t="shared" si="448"/>
        <v/>
      </c>
      <c r="AJ312" s="143"/>
      <c r="AK312" s="144"/>
      <c r="AL312" s="142"/>
      <c r="AM312" s="142" t="str">
        <f t="shared" si="449"/>
        <v/>
      </c>
      <c r="AN312" s="142"/>
      <c r="AO312" s="142" t="str">
        <f t="shared" si="450"/>
        <v/>
      </c>
      <c r="AP312" s="142"/>
      <c r="AQ312" s="142" t="str">
        <f t="shared" si="451"/>
        <v/>
      </c>
      <c r="AR312" s="143"/>
      <c r="AS312" s="144"/>
      <c r="AT312" s="142"/>
      <c r="AU312" s="142">
        <f t="shared" si="452"/>
        <v>3</v>
      </c>
      <c r="AV312" s="142"/>
      <c r="AW312" s="142">
        <f t="shared" si="453"/>
        <v>0</v>
      </c>
      <c r="AX312" s="142"/>
      <c r="AY312" s="142">
        <f t="shared" si="454"/>
        <v>3</v>
      </c>
      <c r="AZ312" s="143"/>
      <c r="BA312" s="144"/>
      <c r="BB312" s="142"/>
      <c r="BC312" s="142" t="str">
        <f t="shared" si="461"/>
        <v/>
      </c>
      <c r="BD312" s="142"/>
      <c r="BE312" s="142" t="str">
        <f t="shared" si="462"/>
        <v/>
      </c>
      <c r="BF312" s="142"/>
      <c r="BG312" s="142" t="str">
        <f t="shared" si="463"/>
        <v/>
      </c>
      <c r="BH312" s="143"/>
      <c r="BI312" s="144"/>
      <c r="BJ312" s="140"/>
      <c r="BK312" s="142" t="str">
        <f t="shared" si="464"/>
        <v/>
      </c>
      <c r="BL312" s="142"/>
      <c r="BM312" s="142" t="str">
        <f t="shared" si="465"/>
        <v/>
      </c>
      <c r="BN312" s="142"/>
      <c r="BO312" s="142" t="str">
        <f t="shared" si="466"/>
        <v/>
      </c>
      <c r="BP312" s="143"/>
      <c r="BQ312" s="144"/>
      <c r="BR312" s="140"/>
      <c r="BS312" s="142">
        <f t="shared" si="424"/>
        <v>3</v>
      </c>
      <c r="BT312" s="142"/>
      <c r="BU312" s="142">
        <f t="shared" si="425"/>
        <v>0</v>
      </c>
      <c r="BV312" s="142"/>
      <c r="BW312" s="142">
        <f t="shared" si="426"/>
        <v>3</v>
      </c>
      <c r="BX312" s="143"/>
      <c r="BY312" s="144"/>
      <c r="BZ312" s="145"/>
      <c r="CA312" s="142" t="str">
        <f t="shared" si="427"/>
        <v/>
      </c>
      <c r="CB312" s="142"/>
      <c r="CC312" s="142" t="str">
        <f t="shared" si="428"/>
        <v/>
      </c>
      <c r="CD312" s="142"/>
      <c r="CE312" s="142" t="str">
        <f t="shared" si="429"/>
        <v/>
      </c>
      <c r="CF312" s="143"/>
      <c r="CI312" s="142" t="str">
        <f t="shared" si="430"/>
        <v/>
      </c>
      <c r="CJ312" s="142"/>
      <c r="CK312" s="142" t="str">
        <f t="shared" si="431"/>
        <v/>
      </c>
      <c r="CL312" s="142"/>
      <c r="CM312" s="142" t="str">
        <f t="shared" si="432"/>
        <v/>
      </c>
      <c r="CN312" s="143"/>
      <c r="EF312" s="146" t="s">
        <v>63</v>
      </c>
      <c r="EG312" s="146" t="str">
        <f t="shared" si="445"/>
        <v xml:space="preserve">
Constat visuel
NR</v>
      </c>
    </row>
    <row r="313" spans="1:137" s="136" customFormat="1" ht="29.25" customHeight="1" x14ac:dyDescent="0.25">
      <c r="A313" s="136">
        <v>32</v>
      </c>
      <c r="B313" s="109" t="s">
        <v>68</v>
      </c>
      <c r="C313" s="405" t="s">
        <v>488</v>
      </c>
      <c r="D313" s="183" t="s">
        <v>510</v>
      </c>
      <c r="E313" s="109"/>
      <c r="F313" s="109">
        <f>VLOOKUP(H313,Feuil1!A$1:B$5,2,0)</f>
        <v>0.25</v>
      </c>
      <c r="G313" s="109">
        <f t="shared" si="455"/>
        <v>3</v>
      </c>
      <c r="H313" s="274" t="s">
        <v>174</v>
      </c>
      <c r="I313" s="185" t="s">
        <v>485</v>
      </c>
      <c r="J313" s="138">
        <v>58</v>
      </c>
      <c r="K313" s="138">
        <f>IF(J313&lt;&gt;"",MAX(K$1:K312)+1,"")</f>
        <v>265</v>
      </c>
      <c r="L313" s="374" t="s">
        <v>898</v>
      </c>
      <c r="M313" s="375">
        <v>3</v>
      </c>
      <c r="N313" s="373" t="s">
        <v>75</v>
      </c>
      <c r="O313" s="441"/>
      <c r="P313" s="376" t="str">
        <f t="shared" si="467"/>
        <v/>
      </c>
      <c r="Q313" s="374"/>
      <c r="R313" s="384" t="s">
        <v>72</v>
      </c>
      <c r="S313" s="139"/>
      <c r="U313" s="140">
        <f t="shared" si="456"/>
        <v>3</v>
      </c>
      <c r="V313" s="140">
        <f t="shared" si="457"/>
        <v>1</v>
      </c>
      <c r="W313" s="140">
        <f t="shared" si="458"/>
        <v>3</v>
      </c>
      <c r="X313" s="140"/>
      <c r="Y313" s="140">
        <f t="shared" si="459"/>
        <v>0</v>
      </c>
      <c r="Z313" s="140"/>
      <c r="AA313" s="140">
        <f t="shared" si="460"/>
        <v>3</v>
      </c>
      <c r="AB313" s="115"/>
      <c r="AC313" s="181"/>
      <c r="AD313" s="181"/>
      <c r="AE313" s="142" t="str">
        <f t="shared" si="446"/>
        <v/>
      </c>
      <c r="AF313" s="142"/>
      <c r="AG313" s="142" t="str">
        <f t="shared" si="447"/>
        <v/>
      </c>
      <c r="AH313" s="142"/>
      <c r="AI313" s="142" t="str">
        <f t="shared" si="448"/>
        <v/>
      </c>
      <c r="AJ313" s="143"/>
      <c r="AK313" s="144"/>
      <c r="AL313" s="142"/>
      <c r="AM313" s="142" t="str">
        <f t="shared" si="449"/>
        <v/>
      </c>
      <c r="AN313" s="142"/>
      <c r="AO313" s="142" t="str">
        <f t="shared" si="450"/>
        <v/>
      </c>
      <c r="AP313" s="142"/>
      <c r="AQ313" s="142" t="str">
        <f t="shared" si="451"/>
        <v/>
      </c>
      <c r="AR313" s="143"/>
      <c r="AS313" s="144"/>
      <c r="AT313" s="142"/>
      <c r="AU313" s="142">
        <f t="shared" si="452"/>
        <v>3</v>
      </c>
      <c r="AV313" s="142"/>
      <c r="AW313" s="142">
        <f t="shared" si="453"/>
        <v>0</v>
      </c>
      <c r="AX313" s="142"/>
      <c r="AY313" s="142">
        <f t="shared" si="454"/>
        <v>3</v>
      </c>
      <c r="AZ313" s="143"/>
      <c r="BA313" s="144"/>
      <c r="BB313" s="142"/>
      <c r="BC313" s="142" t="str">
        <f t="shared" si="461"/>
        <v/>
      </c>
      <c r="BD313" s="142"/>
      <c r="BE313" s="142" t="str">
        <f t="shared" si="462"/>
        <v/>
      </c>
      <c r="BF313" s="142"/>
      <c r="BG313" s="142" t="str">
        <f t="shared" si="463"/>
        <v/>
      </c>
      <c r="BH313" s="143"/>
      <c r="BI313" s="144"/>
      <c r="BJ313" s="140"/>
      <c r="BK313" s="142" t="str">
        <f t="shared" si="464"/>
        <v/>
      </c>
      <c r="BL313" s="142"/>
      <c r="BM313" s="142" t="str">
        <f t="shared" si="465"/>
        <v/>
      </c>
      <c r="BN313" s="142"/>
      <c r="BO313" s="142" t="str">
        <f t="shared" si="466"/>
        <v/>
      </c>
      <c r="BP313" s="143"/>
      <c r="BQ313" s="144"/>
      <c r="BR313" s="140"/>
      <c r="BS313" s="142" t="str">
        <f t="shared" si="424"/>
        <v/>
      </c>
      <c r="BT313" s="142"/>
      <c r="BU313" s="142" t="str">
        <f t="shared" si="425"/>
        <v/>
      </c>
      <c r="BV313" s="142"/>
      <c r="BW313" s="142" t="str">
        <f t="shared" si="426"/>
        <v/>
      </c>
      <c r="BX313" s="143"/>
      <c r="BY313" s="144"/>
      <c r="BZ313" s="145"/>
      <c r="CA313" s="142">
        <f t="shared" si="427"/>
        <v>3</v>
      </c>
      <c r="CB313" s="142"/>
      <c r="CC313" s="142">
        <f t="shared" si="428"/>
        <v>0</v>
      </c>
      <c r="CD313" s="142"/>
      <c r="CE313" s="142">
        <f t="shared" si="429"/>
        <v>3</v>
      </c>
      <c r="CF313" s="143"/>
      <c r="CI313" s="142" t="str">
        <f t="shared" si="430"/>
        <v/>
      </c>
      <c r="CJ313" s="142"/>
      <c r="CK313" s="142" t="str">
        <f t="shared" si="431"/>
        <v/>
      </c>
      <c r="CL313" s="142"/>
      <c r="CM313" s="142" t="str">
        <f t="shared" si="432"/>
        <v/>
      </c>
      <c r="CN313" s="143"/>
      <c r="EF313" s="146" t="s">
        <v>63</v>
      </c>
      <c r="EG313" s="146" t="str">
        <f t="shared" si="445"/>
        <v xml:space="preserve">
Constat visuel
R</v>
      </c>
    </row>
    <row r="314" spans="1:137" s="136" customFormat="1" ht="30" customHeight="1" x14ac:dyDescent="0.2">
      <c r="B314" s="109"/>
      <c r="C314" s="109"/>
      <c r="D314" s="109"/>
      <c r="E314" s="109"/>
      <c r="F314" s="109" t="e">
        <f>VLOOKUP(H314,Feuil1!A$1:B$5,2,0)</f>
        <v>#N/A</v>
      </c>
      <c r="G314" s="109"/>
      <c r="H314" s="271"/>
      <c r="I314" s="406"/>
      <c r="J314" s="138"/>
      <c r="K314" s="428" t="str">
        <f>IF(J314&lt;&gt;"",MAX(K$1:K313)+1,"")</f>
        <v/>
      </c>
      <c r="L314" s="429" t="s">
        <v>907</v>
      </c>
      <c r="M314" s="430" t="s">
        <v>31</v>
      </c>
      <c r="N314" s="431" t="s">
        <v>32</v>
      </c>
      <c r="O314" s="434" t="s">
        <v>33</v>
      </c>
      <c r="P314" s="432" t="str">
        <f t="shared" si="467"/>
        <v/>
      </c>
      <c r="Q314" s="428" t="s">
        <v>34</v>
      </c>
      <c r="R314" s="428" t="s">
        <v>809</v>
      </c>
      <c r="S314" s="139"/>
      <c r="U314" s="140"/>
      <c r="V314" s="140"/>
      <c r="W314" s="140"/>
      <c r="X314" s="140">
        <f>SUM(W249:W313)</f>
        <v>180</v>
      </c>
      <c r="Y314" s="140"/>
      <c r="Z314" s="140">
        <f>SUM(Y249:Y313)</f>
        <v>0</v>
      </c>
      <c r="AA314" s="140"/>
      <c r="AB314" s="140">
        <f>SUM(AA249:AA313)</f>
        <v>180</v>
      </c>
      <c r="AC314" s="141">
        <f>X314/AB314</f>
        <v>1</v>
      </c>
      <c r="AD314" s="181"/>
      <c r="AE314" s="142" t="str">
        <f t="shared" si="446"/>
        <v/>
      </c>
      <c r="AF314" s="142"/>
      <c r="AG314" s="142" t="str">
        <f t="shared" si="447"/>
        <v/>
      </c>
      <c r="AH314" s="142"/>
      <c r="AI314" s="142" t="str">
        <f t="shared" si="448"/>
        <v/>
      </c>
      <c r="AJ314" s="143"/>
      <c r="AK314" s="144"/>
      <c r="AL314" s="142"/>
      <c r="AM314" s="142" t="str">
        <f t="shared" si="449"/>
        <v/>
      </c>
      <c r="AN314" s="142"/>
      <c r="AO314" s="142" t="str">
        <f t="shared" si="450"/>
        <v/>
      </c>
      <c r="AP314" s="142"/>
      <c r="AQ314" s="142" t="str">
        <f t="shared" si="451"/>
        <v/>
      </c>
      <c r="AR314" s="143"/>
      <c r="AS314" s="144"/>
      <c r="AT314" s="142"/>
      <c r="AU314" s="142" t="str">
        <f t="shared" si="452"/>
        <v/>
      </c>
      <c r="AV314" s="142"/>
      <c r="AW314" s="142" t="str">
        <f t="shared" si="453"/>
        <v/>
      </c>
      <c r="AX314" s="142"/>
      <c r="AY314" s="142" t="str">
        <f t="shared" si="454"/>
        <v/>
      </c>
      <c r="AZ314" s="143"/>
      <c r="BA314" s="144"/>
      <c r="BB314" s="142"/>
      <c r="BC314" s="142" t="str">
        <f t="shared" si="461"/>
        <v/>
      </c>
      <c r="BD314" s="142"/>
      <c r="BE314" s="142" t="str">
        <f t="shared" si="462"/>
        <v/>
      </c>
      <c r="BF314" s="142"/>
      <c r="BG314" s="142" t="str">
        <f t="shared" si="463"/>
        <v/>
      </c>
      <c r="BH314" s="143"/>
      <c r="BI314" s="144"/>
      <c r="BJ314" s="140"/>
      <c r="BK314" s="142" t="str">
        <f t="shared" si="464"/>
        <v/>
      </c>
      <c r="BL314" s="142"/>
      <c r="BM314" s="142" t="str">
        <f t="shared" si="465"/>
        <v/>
      </c>
      <c r="BN314" s="142"/>
      <c r="BO314" s="142" t="str">
        <f t="shared" si="466"/>
        <v/>
      </c>
      <c r="BP314" s="143"/>
      <c r="BQ314" s="144"/>
      <c r="BR314" s="140"/>
      <c r="BS314" s="142" t="str">
        <f t="shared" si="424"/>
        <v/>
      </c>
      <c r="BT314" s="142"/>
      <c r="BU314" s="142" t="str">
        <f t="shared" si="425"/>
        <v/>
      </c>
      <c r="BV314" s="142"/>
      <c r="BW314" s="142" t="str">
        <f t="shared" si="426"/>
        <v/>
      </c>
      <c r="BX314" s="143"/>
      <c r="BY314" s="144"/>
      <c r="BZ314" s="145"/>
      <c r="CA314" s="142" t="str">
        <f t="shared" si="427"/>
        <v/>
      </c>
      <c r="CB314" s="142"/>
      <c r="CC314" s="142" t="str">
        <f t="shared" si="428"/>
        <v/>
      </c>
      <c r="CD314" s="142"/>
      <c r="CE314" s="142" t="str">
        <f t="shared" si="429"/>
        <v/>
      </c>
      <c r="CF314" s="143"/>
      <c r="CI314" s="142" t="str">
        <f t="shared" si="430"/>
        <v/>
      </c>
      <c r="CJ314" s="142"/>
      <c r="CK314" s="142" t="str">
        <f t="shared" si="431"/>
        <v/>
      </c>
      <c r="CL314" s="142"/>
      <c r="CM314" s="142" t="str">
        <f t="shared" si="432"/>
        <v/>
      </c>
      <c r="CN314" s="143"/>
      <c r="EF314" s="146" t="s">
        <v>63</v>
      </c>
      <c r="EG314" s="146" t="str">
        <f t="shared" si="445"/>
        <v xml:space="preserve">Guide d'interprétation
Type de constat
</v>
      </c>
    </row>
    <row r="315" spans="1:137" s="157" customFormat="1" ht="33.75" customHeight="1" x14ac:dyDescent="0.25">
      <c r="B315" s="107"/>
      <c r="C315" s="107"/>
      <c r="D315" s="107"/>
      <c r="E315" s="107"/>
      <c r="F315" s="109" t="e">
        <f>VLOOKUP(H315,Feuil1!A$1:B$5,2,0)</f>
        <v>#N/A</v>
      </c>
      <c r="G315" s="107"/>
      <c r="H315" s="276"/>
      <c r="I315" s="182"/>
      <c r="J315" s="149"/>
      <c r="K315" s="131" t="str">
        <f>IF(J315&lt;&gt;"",MAX(K$1:K314)+1,"")</f>
        <v/>
      </c>
      <c r="L315" s="183" t="s">
        <v>512</v>
      </c>
      <c r="M315" s="132"/>
      <c r="N315" s="267"/>
      <c r="O315" s="440"/>
      <c r="P315" s="325" t="str">
        <f t="shared" si="467"/>
        <v/>
      </c>
      <c r="Q315" s="184"/>
      <c r="R315" s="184"/>
      <c r="S315" s="184"/>
      <c r="U315" s="174"/>
      <c r="V315" s="174"/>
      <c r="W315" s="174"/>
      <c r="X315" s="175"/>
      <c r="Y315" s="174"/>
      <c r="Z315" s="174"/>
      <c r="AA315" s="174"/>
      <c r="AB315" s="174"/>
      <c r="AC315" s="176"/>
      <c r="AD315" s="152"/>
      <c r="AE315" s="142" t="str">
        <f t="shared" si="446"/>
        <v/>
      </c>
      <c r="AF315" s="142"/>
      <c r="AG315" s="142" t="str">
        <f t="shared" si="447"/>
        <v/>
      </c>
      <c r="AH315" s="142"/>
      <c r="AI315" s="142" t="str">
        <f t="shared" si="448"/>
        <v/>
      </c>
      <c r="AJ315" s="143"/>
      <c r="AK315" s="155"/>
      <c r="AL315" s="153"/>
      <c r="AM315" s="142" t="str">
        <f t="shared" si="449"/>
        <v/>
      </c>
      <c r="AN315" s="142"/>
      <c r="AO315" s="142" t="str">
        <f t="shared" si="450"/>
        <v/>
      </c>
      <c r="AP315" s="142"/>
      <c r="AQ315" s="142" t="str">
        <f t="shared" si="451"/>
        <v/>
      </c>
      <c r="AR315" s="143"/>
      <c r="AS315" s="155"/>
      <c r="AT315" s="153"/>
      <c r="AU315" s="142" t="str">
        <f t="shared" si="452"/>
        <v/>
      </c>
      <c r="AV315" s="142"/>
      <c r="AW315" s="142" t="str">
        <f t="shared" si="453"/>
        <v/>
      </c>
      <c r="AX315" s="142"/>
      <c r="AY315" s="142" t="str">
        <f t="shared" si="454"/>
        <v/>
      </c>
      <c r="AZ315" s="143"/>
      <c r="BA315" s="155"/>
      <c r="BB315" s="153"/>
      <c r="BC315" s="153"/>
      <c r="BD315" s="153"/>
      <c r="BE315" s="153"/>
      <c r="BF315" s="153"/>
      <c r="BG315" s="153"/>
      <c r="BH315" s="154"/>
      <c r="BI315" s="155"/>
      <c r="BJ315" s="150"/>
      <c r="BK315" s="153"/>
      <c r="BL315" s="153"/>
      <c r="BM315" s="153"/>
      <c r="BN315" s="153"/>
      <c r="BO315" s="153"/>
      <c r="BP315" s="154"/>
      <c r="BQ315" s="155"/>
      <c r="BR315" s="150"/>
      <c r="BS315" s="153" t="str">
        <f t="shared" si="424"/>
        <v/>
      </c>
      <c r="BT315" s="153"/>
      <c r="BU315" s="153" t="str">
        <f t="shared" si="425"/>
        <v/>
      </c>
      <c r="BV315" s="153"/>
      <c r="BW315" s="153" t="str">
        <f t="shared" si="426"/>
        <v/>
      </c>
      <c r="BX315" s="154"/>
      <c r="BY315" s="155"/>
      <c r="BZ315" s="156"/>
      <c r="CA315" s="153" t="str">
        <f t="shared" si="427"/>
        <v/>
      </c>
      <c r="CB315" s="153"/>
      <c r="CC315" s="153" t="str">
        <f t="shared" si="428"/>
        <v/>
      </c>
      <c r="CD315" s="153"/>
      <c r="CE315" s="153" t="str">
        <f t="shared" si="429"/>
        <v/>
      </c>
      <c r="CF315" s="154"/>
      <c r="CI315" s="153" t="str">
        <f t="shared" si="430"/>
        <v/>
      </c>
      <c r="CJ315" s="153"/>
      <c r="CK315" s="153" t="str">
        <f t="shared" si="431"/>
        <v/>
      </c>
      <c r="CL315" s="153"/>
      <c r="CM315" s="153" t="str">
        <f t="shared" si="432"/>
        <v/>
      </c>
      <c r="CN315" s="154"/>
      <c r="EF315" s="146" t="s">
        <v>63</v>
      </c>
      <c r="EG315" s="146" t="str">
        <f t="shared" si="445"/>
        <v xml:space="preserve">
</v>
      </c>
    </row>
    <row r="316" spans="1:137" s="136" customFormat="1" ht="36" customHeight="1" x14ac:dyDescent="0.25">
      <c r="A316" s="253"/>
      <c r="B316" s="318" t="s">
        <v>58</v>
      </c>
      <c r="C316" s="405" t="s">
        <v>511</v>
      </c>
      <c r="D316" s="183" t="s">
        <v>512</v>
      </c>
      <c r="E316" s="109"/>
      <c r="F316" s="109">
        <f>VLOOKUP(H316,Feuil1!A$1:B$5,2,0)</f>
        <v>0.2</v>
      </c>
      <c r="G316" s="109">
        <f t="shared" ref="G316:G325" si="468">IF(H316="Information et Communication",1,IF(H316="Savoir-faire Savoir-être",2,IF(H316="Confort et hygiène",3,IF(H316="Qualité de la prestation",5,IF(H316="Développement Durable",4)))))</f>
        <v>5</v>
      </c>
      <c r="H316" s="274" t="s">
        <v>168</v>
      </c>
      <c r="I316" s="180" t="s">
        <v>513</v>
      </c>
      <c r="J316" s="138">
        <v>64</v>
      </c>
      <c r="K316" s="138">
        <f>IF(J316&lt;&gt;"",MAX(K$1:K315)+1,"")</f>
        <v>266</v>
      </c>
      <c r="L316" s="329" t="s">
        <v>514</v>
      </c>
      <c r="M316" s="330">
        <v>3</v>
      </c>
      <c r="N316" s="331" t="s">
        <v>0</v>
      </c>
      <c r="O316" s="439"/>
      <c r="P316" s="332" t="str">
        <f t="shared" si="467"/>
        <v>oui</v>
      </c>
      <c r="Q316" s="329" t="s">
        <v>872</v>
      </c>
      <c r="R316" s="329" t="s">
        <v>72</v>
      </c>
      <c r="S316" s="139"/>
      <c r="U316" s="140">
        <f t="shared" ref="U316:U325" si="469">M316</f>
        <v>3</v>
      </c>
      <c r="V316" s="140">
        <f>IF(N316="OUI",1,IF(N316="NON",0,IF(N316="Non Mesuré","",0)))</f>
        <v>1</v>
      </c>
      <c r="W316" s="140">
        <f t="shared" ref="W316:W325" si="470">IF(N316&lt;&gt;"Non Mesuré",U316*V316,"")</f>
        <v>3</v>
      </c>
      <c r="X316" s="140"/>
      <c r="Y316" s="140">
        <f t="shared" ref="Y316:Y325" si="471">IF(N316="Non Mesuré",U316,0)</f>
        <v>0</v>
      </c>
      <c r="Z316" s="140"/>
      <c r="AA316" s="140">
        <f t="shared" ref="AA316:AA325" si="472">U316-Y316</f>
        <v>3</v>
      </c>
      <c r="AB316" s="140"/>
      <c r="AC316" s="141"/>
      <c r="AD316" s="141"/>
      <c r="AE316" s="142" t="str">
        <f t="shared" si="446"/>
        <v/>
      </c>
      <c r="AF316" s="142"/>
      <c r="AG316" s="142" t="str">
        <f t="shared" si="447"/>
        <v/>
      </c>
      <c r="AH316" s="142"/>
      <c r="AI316" s="142" t="str">
        <f t="shared" si="448"/>
        <v/>
      </c>
      <c r="AJ316" s="143"/>
      <c r="AK316" s="144"/>
      <c r="AL316" s="142"/>
      <c r="AM316" s="142" t="str">
        <f t="shared" si="449"/>
        <v/>
      </c>
      <c r="AN316" s="142"/>
      <c r="AO316" s="142" t="str">
        <f t="shared" si="450"/>
        <v/>
      </c>
      <c r="AP316" s="142"/>
      <c r="AQ316" s="142" t="str">
        <f t="shared" si="451"/>
        <v/>
      </c>
      <c r="AR316" s="143"/>
      <c r="AS316" s="144"/>
      <c r="AT316" s="142"/>
      <c r="AU316" s="142" t="str">
        <f t="shared" si="452"/>
        <v/>
      </c>
      <c r="AV316" s="142"/>
      <c r="AW316" s="142" t="str">
        <f t="shared" si="453"/>
        <v/>
      </c>
      <c r="AX316" s="142"/>
      <c r="AY316" s="142" t="str">
        <f t="shared" si="454"/>
        <v/>
      </c>
      <c r="AZ316" s="143"/>
      <c r="BA316" s="144"/>
      <c r="BB316" s="142"/>
      <c r="BC316" s="142" t="str">
        <f t="shared" ref="BC316:BC325" si="473">IF(G316=4,W316,"")</f>
        <v/>
      </c>
      <c r="BD316" s="142"/>
      <c r="BE316" s="142" t="str">
        <f t="shared" ref="BE316:BE325" si="474">IF(G316=4,Y316,"")</f>
        <v/>
      </c>
      <c r="BF316" s="142"/>
      <c r="BG316" s="142" t="str">
        <f t="shared" ref="BG316:BG325" si="475">IF(G316=4,AA316,"")</f>
        <v/>
      </c>
      <c r="BH316" s="143"/>
      <c r="BI316" s="144"/>
      <c r="BJ316" s="140"/>
      <c r="BK316" s="142">
        <f t="shared" ref="BK316:BK325" si="476">IF(G316=5,W316,"")</f>
        <v>3</v>
      </c>
      <c r="BL316" s="142"/>
      <c r="BM316" s="142">
        <f t="shared" ref="BM316:BM325" si="477">IF(G316=5,Y316,"")</f>
        <v>0</v>
      </c>
      <c r="BN316" s="142"/>
      <c r="BO316" s="142">
        <f t="shared" ref="BO316:BO325" si="478">IF(G316=5,AA316,"")</f>
        <v>3</v>
      </c>
      <c r="BP316" s="143"/>
      <c r="BQ316" s="144"/>
      <c r="BR316" s="140"/>
      <c r="BS316" s="142" t="str">
        <f t="shared" si="424"/>
        <v/>
      </c>
      <c r="BT316" s="142"/>
      <c r="BU316" s="142" t="str">
        <f t="shared" si="425"/>
        <v/>
      </c>
      <c r="BV316" s="142"/>
      <c r="BW316" s="142" t="str">
        <f t="shared" si="426"/>
        <v/>
      </c>
      <c r="BX316" s="143"/>
      <c r="BY316" s="144"/>
      <c r="BZ316" s="145"/>
      <c r="CA316" s="142" t="str">
        <f t="shared" si="427"/>
        <v/>
      </c>
      <c r="CB316" s="142"/>
      <c r="CC316" s="142" t="str">
        <f t="shared" si="428"/>
        <v/>
      </c>
      <c r="CD316" s="142"/>
      <c r="CE316" s="142" t="str">
        <f t="shared" si="429"/>
        <v/>
      </c>
      <c r="CF316" s="143"/>
      <c r="CI316" s="142" t="str">
        <f t="shared" si="430"/>
        <v/>
      </c>
      <c r="CJ316" s="142"/>
      <c r="CK316" s="142" t="str">
        <f t="shared" si="431"/>
        <v/>
      </c>
      <c r="CL316" s="142"/>
      <c r="CM316" s="142" t="str">
        <f t="shared" si="432"/>
        <v/>
      </c>
      <c r="CN316" s="143"/>
      <c r="EF316" s="146" t="s">
        <v>63</v>
      </c>
      <c r="EG316" s="146" t="str">
        <f t="shared" si="445"/>
        <v>Pas de NM possible. Le distributeur de boissons et le service en chambre ne sont pas acceptés. Espace commun avec la réception accepté
Constat visuel
NR</v>
      </c>
    </row>
    <row r="317" spans="1:137" s="136" customFormat="1" ht="52.5" customHeight="1" x14ac:dyDescent="0.25">
      <c r="A317" s="254"/>
      <c r="B317" s="319" t="s">
        <v>58</v>
      </c>
      <c r="C317" s="405" t="s">
        <v>511</v>
      </c>
      <c r="D317" s="183" t="s">
        <v>512</v>
      </c>
      <c r="E317" s="109" t="s">
        <v>73</v>
      </c>
      <c r="F317" s="109">
        <f>VLOOKUP(H317,Feuil1!A$1:B$5,2,0)</f>
        <v>0.2</v>
      </c>
      <c r="G317" s="109">
        <f t="shared" si="468"/>
        <v>5</v>
      </c>
      <c r="H317" s="274" t="s">
        <v>168</v>
      </c>
      <c r="I317" s="180" t="s">
        <v>513</v>
      </c>
      <c r="J317" s="138">
        <v>64</v>
      </c>
      <c r="K317" s="138">
        <f>IF(J317&lt;&gt;"",MAX(K$1:K316)+1,"")</f>
        <v>267</v>
      </c>
      <c r="L317" s="281" t="s">
        <v>515</v>
      </c>
      <c r="M317" s="290">
        <v>3</v>
      </c>
      <c r="N317" s="283" t="str">
        <f>IF('RESULTAT GLOBAL'!D$22="NON","Non Mesuré","OUI")</f>
        <v>OUI</v>
      </c>
      <c r="O317" s="284" t="str">
        <f>IF('RESULTAT GLOBAL'!D$22="NON","Absence de bar","")</f>
        <v/>
      </c>
      <c r="P317" s="333" t="str">
        <f t="shared" si="467"/>
        <v/>
      </c>
      <c r="Q317" s="281" t="s">
        <v>516</v>
      </c>
      <c r="R317" s="281" t="s">
        <v>72</v>
      </c>
      <c r="S317" s="139"/>
      <c r="U317" s="140">
        <f t="shared" si="469"/>
        <v>3</v>
      </c>
      <c r="V317" s="140">
        <f>IF(N317="OUI",1,IF(N317="NON",0,IF(N317="Non Mesuré","",0)))</f>
        <v>1</v>
      </c>
      <c r="W317" s="140">
        <f t="shared" si="470"/>
        <v>3</v>
      </c>
      <c r="X317" s="140"/>
      <c r="Y317" s="140">
        <f t="shared" si="471"/>
        <v>0</v>
      </c>
      <c r="Z317" s="140"/>
      <c r="AA317" s="140">
        <f t="shared" si="472"/>
        <v>3</v>
      </c>
      <c r="AB317" s="140"/>
      <c r="AC317" s="141"/>
      <c r="AD317" s="141"/>
      <c r="AE317" s="142" t="str">
        <f t="shared" si="446"/>
        <v/>
      </c>
      <c r="AF317" s="142"/>
      <c r="AG317" s="142" t="str">
        <f t="shared" si="447"/>
        <v/>
      </c>
      <c r="AH317" s="142"/>
      <c r="AI317" s="142" t="str">
        <f t="shared" si="448"/>
        <v/>
      </c>
      <c r="AJ317" s="143"/>
      <c r="AK317" s="144"/>
      <c r="AL317" s="142"/>
      <c r="AM317" s="142" t="str">
        <f t="shared" si="449"/>
        <v/>
      </c>
      <c r="AN317" s="142"/>
      <c r="AO317" s="142" t="str">
        <f t="shared" si="450"/>
        <v/>
      </c>
      <c r="AP317" s="142"/>
      <c r="AQ317" s="142" t="str">
        <f t="shared" si="451"/>
        <v/>
      </c>
      <c r="AR317" s="143"/>
      <c r="AS317" s="144"/>
      <c r="AT317" s="142"/>
      <c r="AU317" s="142" t="str">
        <f t="shared" si="452"/>
        <v/>
      </c>
      <c r="AV317" s="142"/>
      <c r="AW317" s="142" t="str">
        <f t="shared" si="453"/>
        <v/>
      </c>
      <c r="AX317" s="142"/>
      <c r="AY317" s="142" t="str">
        <f t="shared" si="454"/>
        <v/>
      </c>
      <c r="AZ317" s="143"/>
      <c r="BA317" s="144"/>
      <c r="BB317" s="142"/>
      <c r="BC317" s="142" t="str">
        <f t="shared" si="473"/>
        <v/>
      </c>
      <c r="BD317" s="142"/>
      <c r="BE317" s="142" t="str">
        <f t="shared" si="474"/>
        <v/>
      </c>
      <c r="BF317" s="142"/>
      <c r="BG317" s="142" t="str">
        <f t="shared" si="475"/>
        <v/>
      </c>
      <c r="BH317" s="143"/>
      <c r="BI317" s="144"/>
      <c r="BJ317" s="140"/>
      <c r="BK317" s="142">
        <f t="shared" si="476"/>
        <v>3</v>
      </c>
      <c r="BL317" s="142"/>
      <c r="BM317" s="142">
        <f t="shared" si="477"/>
        <v>0</v>
      </c>
      <c r="BN317" s="142"/>
      <c r="BO317" s="142">
        <f t="shared" si="478"/>
        <v>3</v>
      </c>
      <c r="BP317" s="143"/>
      <c r="BQ317" s="144"/>
      <c r="BR317" s="140"/>
      <c r="BS317" s="142" t="str">
        <f t="shared" si="424"/>
        <v/>
      </c>
      <c r="BT317" s="142"/>
      <c r="BU317" s="142" t="str">
        <f t="shared" si="425"/>
        <v/>
      </c>
      <c r="BV317" s="142"/>
      <c r="BW317" s="142" t="str">
        <f t="shared" si="426"/>
        <v/>
      </c>
      <c r="BX317" s="143"/>
      <c r="BY317" s="144"/>
      <c r="BZ317" s="145"/>
      <c r="CA317" s="142" t="str">
        <f t="shared" si="427"/>
        <v/>
      </c>
      <c r="CB317" s="142"/>
      <c r="CC317" s="142" t="str">
        <f t="shared" si="428"/>
        <v/>
      </c>
      <c r="CD317" s="142"/>
      <c r="CE317" s="142" t="str">
        <f t="shared" si="429"/>
        <v/>
      </c>
      <c r="CF317" s="143"/>
      <c r="CI317" s="142" t="str">
        <f t="shared" si="430"/>
        <v/>
      </c>
      <c r="CJ317" s="142"/>
      <c r="CK317" s="142" t="str">
        <f t="shared" si="431"/>
        <v/>
      </c>
      <c r="CL317" s="142"/>
      <c r="CM317" s="142" t="str">
        <f t="shared" si="432"/>
        <v/>
      </c>
      <c r="CN317" s="143"/>
      <c r="EF317" s="146" t="s">
        <v>63</v>
      </c>
      <c r="EG317" s="146" t="str">
        <f t="shared" si="445"/>
        <v>NM si espace commun avec la réception. Température adaptée, absence de nuisance sonore, absence d'odeur désagréable, éclairage adapté, fond musical discret (si existant), etc.
Constat visuel
NR</v>
      </c>
    </row>
    <row r="318" spans="1:137" s="136" customFormat="1" ht="36" customHeight="1" x14ac:dyDescent="0.25">
      <c r="A318" s="254"/>
      <c r="B318" s="319" t="s">
        <v>58</v>
      </c>
      <c r="C318" s="405" t="s">
        <v>511</v>
      </c>
      <c r="D318" s="183" t="s">
        <v>512</v>
      </c>
      <c r="E318" s="109" t="s">
        <v>73</v>
      </c>
      <c r="F318" s="109">
        <f>VLOOKUP(H318,Feuil1!A$1:B$5,2,0)</f>
        <v>0.2</v>
      </c>
      <c r="G318" s="109">
        <f t="shared" si="468"/>
        <v>5</v>
      </c>
      <c r="H318" s="274" t="s">
        <v>168</v>
      </c>
      <c r="I318" s="180" t="s">
        <v>513</v>
      </c>
      <c r="J318" s="138">
        <v>64</v>
      </c>
      <c r="K318" s="138">
        <f>IF(J318&lt;&gt;"",MAX(K$1:K317)+1,"")</f>
        <v>268</v>
      </c>
      <c r="L318" s="281" t="s">
        <v>517</v>
      </c>
      <c r="M318" s="290">
        <v>3</v>
      </c>
      <c r="N318" s="283" t="str">
        <f>IF('RESULTAT GLOBAL'!D$22="NON","Non Mesuré","OUI")</f>
        <v>OUI</v>
      </c>
      <c r="O318" s="284" t="str">
        <f>IF('RESULTAT GLOBAL'!D$22="NON","Absence de bar","")</f>
        <v/>
      </c>
      <c r="P318" s="333" t="str">
        <f t="shared" si="467"/>
        <v/>
      </c>
      <c r="Q318" s="281" t="s">
        <v>518</v>
      </c>
      <c r="R318" s="281" t="s">
        <v>72</v>
      </c>
      <c r="S318" s="139"/>
      <c r="U318" s="140">
        <f t="shared" si="469"/>
        <v>3</v>
      </c>
      <c r="V318" s="140">
        <f>IF(N318="OUI",1,IF(N318="NON",0,IF(N318="Non Mesuré","",0)))</f>
        <v>1</v>
      </c>
      <c r="W318" s="140">
        <f t="shared" si="470"/>
        <v>3</v>
      </c>
      <c r="X318" s="140"/>
      <c r="Y318" s="140">
        <f t="shared" si="471"/>
        <v>0</v>
      </c>
      <c r="Z318" s="140"/>
      <c r="AA318" s="140">
        <f t="shared" si="472"/>
        <v>3</v>
      </c>
      <c r="AB318" s="140"/>
      <c r="AC318" s="141"/>
      <c r="AD318" s="141"/>
      <c r="AE318" s="142" t="str">
        <f t="shared" si="446"/>
        <v/>
      </c>
      <c r="AF318" s="142"/>
      <c r="AG318" s="142" t="str">
        <f t="shared" si="447"/>
        <v/>
      </c>
      <c r="AH318" s="142"/>
      <c r="AI318" s="142" t="str">
        <f t="shared" si="448"/>
        <v/>
      </c>
      <c r="AJ318" s="143"/>
      <c r="AK318" s="144"/>
      <c r="AL318" s="142"/>
      <c r="AM318" s="142" t="str">
        <f t="shared" si="449"/>
        <v/>
      </c>
      <c r="AN318" s="142"/>
      <c r="AO318" s="142" t="str">
        <f t="shared" si="450"/>
        <v/>
      </c>
      <c r="AP318" s="142"/>
      <c r="AQ318" s="142" t="str">
        <f t="shared" si="451"/>
        <v/>
      </c>
      <c r="AR318" s="143"/>
      <c r="AS318" s="144"/>
      <c r="AT318" s="142"/>
      <c r="AU318" s="142" t="str">
        <f t="shared" si="452"/>
        <v/>
      </c>
      <c r="AV318" s="142"/>
      <c r="AW318" s="142" t="str">
        <f t="shared" si="453"/>
        <v/>
      </c>
      <c r="AX318" s="142"/>
      <c r="AY318" s="142" t="str">
        <f t="shared" si="454"/>
        <v/>
      </c>
      <c r="AZ318" s="143"/>
      <c r="BA318" s="144"/>
      <c r="BB318" s="142"/>
      <c r="BC318" s="142" t="str">
        <f t="shared" si="473"/>
        <v/>
      </c>
      <c r="BD318" s="142"/>
      <c r="BE318" s="142" t="str">
        <f t="shared" si="474"/>
        <v/>
      </c>
      <c r="BF318" s="142"/>
      <c r="BG318" s="142" t="str">
        <f t="shared" si="475"/>
        <v/>
      </c>
      <c r="BH318" s="143"/>
      <c r="BI318" s="144"/>
      <c r="BJ318" s="140"/>
      <c r="BK318" s="142">
        <f t="shared" si="476"/>
        <v>3</v>
      </c>
      <c r="BL318" s="142"/>
      <c r="BM318" s="142">
        <f t="shared" si="477"/>
        <v>0</v>
      </c>
      <c r="BN318" s="142"/>
      <c r="BO318" s="142">
        <f t="shared" si="478"/>
        <v>3</v>
      </c>
      <c r="BP318" s="143"/>
      <c r="BQ318" s="144"/>
      <c r="BR318" s="140"/>
      <c r="BS318" s="142" t="str">
        <f t="shared" si="424"/>
        <v/>
      </c>
      <c r="BT318" s="142"/>
      <c r="BU318" s="142" t="str">
        <f t="shared" si="425"/>
        <v/>
      </c>
      <c r="BV318" s="142"/>
      <c r="BW318" s="142" t="str">
        <f t="shared" si="426"/>
        <v/>
      </c>
      <c r="BX318" s="143"/>
      <c r="BY318" s="144"/>
      <c r="BZ318" s="145"/>
      <c r="CA318" s="142" t="str">
        <f t="shared" si="427"/>
        <v/>
      </c>
      <c r="CB318" s="142"/>
      <c r="CC318" s="142" t="str">
        <f t="shared" si="428"/>
        <v/>
      </c>
      <c r="CD318" s="142"/>
      <c r="CE318" s="142" t="str">
        <f t="shared" si="429"/>
        <v/>
      </c>
      <c r="CF318" s="143"/>
      <c r="CI318" s="142" t="str">
        <f t="shared" si="430"/>
        <v/>
      </c>
      <c r="CJ318" s="142"/>
      <c r="CK318" s="142" t="str">
        <f t="shared" si="431"/>
        <v/>
      </c>
      <c r="CL318" s="142"/>
      <c r="CM318" s="142" t="str">
        <f t="shared" si="432"/>
        <v/>
      </c>
      <c r="CN318" s="143"/>
      <c r="EF318" s="146" t="s">
        <v>63</v>
      </c>
      <c r="EG318" s="146" t="str">
        <f t="shared" si="445"/>
        <v>NM si espace commun avec la réception. Absence de décoration vieillissante, homogénéité de l'ensemble. 
Constat visuel
NR</v>
      </c>
    </row>
    <row r="319" spans="1:137" s="136" customFormat="1" ht="27.75" customHeight="1" x14ac:dyDescent="0.25">
      <c r="A319" s="254"/>
      <c r="B319" s="319" t="s">
        <v>58</v>
      </c>
      <c r="C319" s="405" t="s">
        <v>511</v>
      </c>
      <c r="D319" s="183" t="s">
        <v>512</v>
      </c>
      <c r="E319" s="109" t="s">
        <v>73</v>
      </c>
      <c r="F319" s="109">
        <f>VLOOKUP(H319,Feuil1!A$1:B$5,2,0)</f>
        <v>0.2</v>
      </c>
      <c r="G319" s="109">
        <f t="shared" si="468"/>
        <v>5</v>
      </c>
      <c r="H319" s="274" t="s">
        <v>168</v>
      </c>
      <c r="I319" s="180" t="s">
        <v>513</v>
      </c>
      <c r="J319" s="138">
        <v>64</v>
      </c>
      <c r="K319" s="138">
        <f>IF(J319&lt;&gt;"",MAX(K$1:K318)+1,"")</f>
        <v>269</v>
      </c>
      <c r="L319" s="281" t="s">
        <v>519</v>
      </c>
      <c r="M319" s="290">
        <v>3</v>
      </c>
      <c r="N319" s="283" t="str">
        <f>IF('RESULTAT GLOBAL'!D$22="NON","Non Mesuré","OUI")</f>
        <v>OUI</v>
      </c>
      <c r="O319" s="284" t="str">
        <f>IF('RESULTAT GLOBAL'!D$22="NON","Absence de bar","")</f>
        <v/>
      </c>
      <c r="P319" s="333" t="str">
        <f t="shared" si="467"/>
        <v/>
      </c>
      <c r="Q319" s="281" t="s">
        <v>520</v>
      </c>
      <c r="R319" s="281" t="s">
        <v>72</v>
      </c>
      <c r="S319" s="139"/>
      <c r="U319" s="140">
        <f t="shared" si="469"/>
        <v>3</v>
      </c>
      <c r="V319" s="140">
        <f>IF(N319="OUI",1,IF(N319="NON",0,IF(N319="Non Mesuré","",0)))</f>
        <v>1</v>
      </c>
      <c r="W319" s="140">
        <f t="shared" si="470"/>
        <v>3</v>
      </c>
      <c r="X319" s="140"/>
      <c r="Y319" s="140">
        <f t="shared" si="471"/>
        <v>0</v>
      </c>
      <c r="Z319" s="140"/>
      <c r="AA319" s="140">
        <f t="shared" si="472"/>
        <v>3</v>
      </c>
      <c r="AB319" s="115"/>
      <c r="AC319" s="181"/>
      <c r="AD319" s="181"/>
      <c r="AE319" s="142" t="str">
        <f t="shared" si="446"/>
        <v/>
      </c>
      <c r="AF319" s="142"/>
      <c r="AG319" s="142" t="str">
        <f t="shared" si="447"/>
        <v/>
      </c>
      <c r="AH319" s="142"/>
      <c r="AI319" s="142" t="str">
        <f t="shared" si="448"/>
        <v/>
      </c>
      <c r="AJ319" s="143"/>
      <c r="AK319" s="144"/>
      <c r="AL319" s="142"/>
      <c r="AM319" s="142" t="str">
        <f t="shared" si="449"/>
        <v/>
      </c>
      <c r="AN319" s="142"/>
      <c r="AO319" s="142" t="str">
        <f t="shared" si="450"/>
        <v/>
      </c>
      <c r="AP319" s="142"/>
      <c r="AQ319" s="142" t="str">
        <f t="shared" si="451"/>
        <v/>
      </c>
      <c r="AR319" s="143"/>
      <c r="AS319" s="144"/>
      <c r="AT319" s="142"/>
      <c r="AU319" s="142" t="str">
        <f t="shared" si="452"/>
        <v/>
      </c>
      <c r="AV319" s="142"/>
      <c r="AW319" s="142" t="str">
        <f t="shared" si="453"/>
        <v/>
      </c>
      <c r="AX319" s="142"/>
      <c r="AY319" s="142" t="str">
        <f t="shared" si="454"/>
        <v/>
      </c>
      <c r="AZ319" s="143"/>
      <c r="BA319" s="144"/>
      <c r="BB319" s="142"/>
      <c r="BC319" s="142" t="str">
        <f t="shared" si="473"/>
        <v/>
      </c>
      <c r="BD319" s="142"/>
      <c r="BE319" s="142" t="str">
        <f t="shared" si="474"/>
        <v/>
      </c>
      <c r="BF319" s="142"/>
      <c r="BG319" s="142" t="str">
        <f t="shared" si="475"/>
        <v/>
      </c>
      <c r="BH319" s="143"/>
      <c r="BI319" s="144"/>
      <c r="BJ319" s="140"/>
      <c r="BK319" s="142">
        <f t="shared" si="476"/>
        <v>3</v>
      </c>
      <c r="BL319" s="142"/>
      <c r="BM319" s="142">
        <f t="shared" si="477"/>
        <v>0</v>
      </c>
      <c r="BN319" s="142"/>
      <c r="BO319" s="142">
        <f t="shared" si="478"/>
        <v>3</v>
      </c>
      <c r="BP319" s="143"/>
      <c r="BQ319" s="144"/>
      <c r="BR319" s="140"/>
      <c r="BS319" s="142" t="str">
        <f t="shared" si="424"/>
        <v/>
      </c>
      <c r="BT319" s="142"/>
      <c r="BU319" s="142" t="str">
        <f t="shared" si="425"/>
        <v/>
      </c>
      <c r="BV319" s="142"/>
      <c r="BW319" s="142" t="str">
        <f t="shared" si="426"/>
        <v/>
      </c>
      <c r="BX319" s="143"/>
      <c r="BY319" s="144"/>
      <c r="BZ319" s="145"/>
      <c r="CA319" s="142" t="str">
        <f t="shared" si="427"/>
        <v/>
      </c>
      <c r="CB319" s="142"/>
      <c r="CC319" s="142" t="str">
        <f t="shared" si="428"/>
        <v/>
      </c>
      <c r="CD319" s="142"/>
      <c r="CE319" s="142" t="str">
        <f t="shared" si="429"/>
        <v/>
      </c>
      <c r="CF319" s="143"/>
      <c r="CI319" s="142" t="str">
        <f t="shared" si="430"/>
        <v/>
      </c>
      <c r="CJ319" s="142"/>
      <c r="CK319" s="142" t="str">
        <f t="shared" si="431"/>
        <v/>
      </c>
      <c r="CL319" s="142"/>
      <c r="CM319" s="142" t="str">
        <f t="shared" si="432"/>
        <v/>
      </c>
      <c r="CN319" s="143"/>
      <c r="EF319" s="146" t="s">
        <v>63</v>
      </c>
      <c r="EG319" s="146" t="str">
        <f t="shared" si="445"/>
        <v>NM si espace commun avec la réception. Absence de décoration surannée.
Constat visuel
NR</v>
      </c>
    </row>
    <row r="320" spans="1:137" s="136" customFormat="1" ht="36" customHeight="1" x14ac:dyDescent="0.25">
      <c r="A320" s="254">
        <v>31</v>
      </c>
      <c r="B320" s="319" t="s">
        <v>58</v>
      </c>
      <c r="C320" s="405" t="s">
        <v>511</v>
      </c>
      <c r="D320" s="183" t="s">
        <v>512</v>
      </c>
      <c r="E320" s="109" t="s">
        <v>73</v>
      </c>
      <c r="F320" s="109">
        <f>VLOOKUP(H320,Feuil1!A$1:B$5,2,0)</f>
        <v>0.25</v>
      </c>
      <c r="G320" s="109">
        <f t="shared" si="468"/>
        <v>3</v>
      </c>
      <c r="H320" s="274" t="s">
        <v>174</v>
      </c>
      <c r="I320" s="180" t="s">
        <v>521</v>
      </c>
      <c r="J320" s="138">
        <v>66</v>
      </c>
      <c r="K320" s="138">
        <f>IF(J320&lt;&gt;"",MAX(K$1:K319)+1,"")</f>
        <v>270</v>
      </c>
      <c r="L320" s="281" t="s">
        <v>522</v>
      </c>
      <c r="M320" s="290">
        <v>3</v>
      </c>
      <c r="N320" s="283" t="str">
        <f>IF('RESULTAT GLOBAL'!D$22="NON","Non Mesuré","Très Satisfaisant")</f>
        <v>Très Satisfaisant</v>
      </c>
      <c r="O320" s="284" t="str">
        <f>IF('RESULTAT GLOBAL'!D$22="NON","Absence de bar","")</f>
        <v/>
      </c>
      <c r="P320" s="333" t="str">
        <f t="shared" si="467"/>
        <v/>
      </c>
      <c r="Q320" s="281" t="s">
        <v>523</v>
      </c>
      <c r="R320" s="281" t="s">
        <v>72</v>
      </c>
      <c r="S320" s="139"/>
      <c r="U320" s="140">
        <f t="shared" si="469"/>
        <v>3</v>
      </c>
      <c r="V320" s="140">
        <f t="shared" ref="V320:V325" si="479">IF(N320="Très Satisfaisant",1,IF(N320="Satisfaisant",0.75,IF(N320="Insatisfaisant",0.25,IF(N320="Très Insatisfaisant",0,IF(N320="Non Mesuré","",0)))))</f>
        <v>1</v>
      </c>
      <c r="W320" s="140">
        <f t="shared" si="470"/>
        <v>3</v>
      </c>
      <c r="X320" s="140"/>
      <c r="Y320" s="140">
        <f t="shared" si="471"/>
        <v>0</v>
      </c>
      <c r="Z320" s="140"/>
      <c r="AA320" s="140">
        <f t="shared" si="472"/>
        <v>3</v>
      </c>
      <c r="AB320" s="140"/>
      <c r="AC320" s="141"/>
      <c r="AD320" s="141"/>
      <c r="AE320" s="142" t="str">
        <f t="shared" si="446"/>
        <v/>
      </c>
      <c r="AF320" s="142"/>
      <c r="AG320" s="142" t="str">
        <f t="shared" si="447"/>
        <v/>
      </c>
      <c r="AH320" s="142"/>
      <c r="AI320" s="142" t="str">
        <f t="shared" si="448"/>
        <v/>
      </c>
      <c r="AJ320" s="143"/>
      <c r="AK320" s="144"/>
      <c r="AL320" s="142"/>
      <c r="AM320" s="142" t="str">
        <f t="shared" si="449"/>
        <v/>
      </c>
      <c r="AN320" s="142"/>
      <c r="AO320" s="142" t="str">
        <f t="shared" si="450"/>
        <v/>
      </c>
      <c r="AP320" s="142"/>
      <c r="AQ320" s="142" t="str">
        <f t="shared" si="451"/>
        <v/>
      </c>
      <c r="AR320" s="143"/>
      <c r="AS320" s="144"/>
      <c r="AT320" s="142"/>
      <c r="AU320" s="142">
        <f t="shared" si="452"/>
        <v>3</v>
      </c>
      <c r="AV320" s="142"/>
      <c r="AW320" s="142">
        <f t="shared" si="453"/>
        <v>0</v>
      </c>
      <c r="AX320" s="142"/>
      <c r="AY320" s="142">
        <f t="shared" si="454"/>
        <v>3</v>
      </c>
      <c r="AZ320" s="143"/>
      <c r="BA320" s="144"/>
      <c r="BB320" s="142"/>
      <c r="BC320" s="142" t="str">
        <f t="shared" si="473"/>
        <v/>
      </c>
      <c r="BD320" s="142"/>
      <c r="BE320" s="142" t="str">
        <f t="shared" si="474"/>
        <v/>
      </c>
      <c r="BF320" s="142"/>
      <c r="BG320" s="142" t="str">
        <f t="shared" si="475"/>
        <v/>
      </c>
      <c r="BH320" s="143"/>
      <c r="BI320" s="144"/>
      <c r="BJ320" s="140"/>
      <c r="BK320" s="142" t="str">
        <f t="shared" si="476"/>
        <v/>
      </c>
      <c r="BL320" s="142"/>
      <c r="BM320" s="142" t="str">
        <f t="shared" si="477"/>
        <v/>
      </c>
      <c r="BN320" s="142"/>
      <c r="BO320" s="142" t="str">
        <f t="shared" si="478"/>
        <v/>
      </c>
      <c r="BP320" s="143"/>
      <c r="BQ320" s="144"/>
      <c r="BR320" s="140"/>
      <c r="BS320" s="142">
        <f t="shared" ref="BS320:BS352" si="480">IF(A320=31,W320,"")</f>
        <v>3</v>
      </c>
      <c r="BT320" s="142"/>
      <c r="BU320" s="142">
        <f t="shared" ref="BU320:BU352" si="481">IF(A320=31,Y320,"")</f>
        <v>0</v>
      </c>
      <c r="BV320" s="142"/>
      <c r="BW320" s="142">
        <f t="shared" ref="BW320:BW352" si="482">IF(A320=31,AA320,"")</f>
        <v>3</v>
      </c>
      <c r="BX320" s="143"/>
      <c r="BY320" s="144"/>
      <c r="BZ320" s="145"/>
      <c r="CA320" s="142" t="str">
        <f t="shared" ref="CA320:CA352" si="483">IF(A320=32,W320,"")</f>
        <v/>
      </c>
      <c r="CB320" s="142"/>
      <c r="CC320" s="142" t="str">
        <f t="shared" ref="CC320:CC352" si="484">IF(A320=32,Y320,"")</f>
        <v/>
      </c>
      <c r="CD320" s="142"/>
      <c r="CE320" s="142" t="str">
        <f t="shared" ref="CE320:CE352" si="485">IF(A320=32,AA320,"")</f>
        <v/>
      </c>
      <c r="CF320" s="143"/>
      <c r="CI320" s="142" t="str">
        <f t="shared" ref="CI320:CI352" si="486">IF(A320=33,W320,"")</f>
        <v/>
      </c>
      <c r="CJ320" s="142"/>
      <c r="CK320" s="142" t="str">
        <f t="shared" ref="CK320:CK352" si="487">IF(A320=33,Y320,"")</f>
        <v/>
      </c>
      <c r="CL320" s="142"/>
      <c r="CM320" s="142" t="str">
        <f t="shared" ref="CM320:CM352" si="488">IF(A320=33,AA320,"")</f>
        <v/>
      </c>
      <c r="CN320" s="143"/>
      <c r="EF320" s="146" t="s">
        <v>63</v>
      </c>
      <c r="EG320" s="146" t="str">
        <f t="shared" si="445"/>
        <v>NM si espace commun avec la réception. Contrôle du sol, du plafond, des murs, des portes, des fenêtres, des rideaux et/ou voilages. 
Constat visuel
NR</v>
      </c>
    </row>
    <row r="321" spans="1:137" s="136" customFormat="1" ht="36" customHeight="1" x14ac:dyDescent="0.25">
      <c r="A321" s="254">
        <v>32</v>
      </c>
      <c r="B321" s="319" t="s">
        <v>68</v>
      </c>
      <c r="C321" s="405" t="s">
        <v>511</v>
      </c>
      <c r="D321" s="183" t="s">
        <v>512</v>
      </c>
      <c r="E321" s="109" t="s">
        <v>73</v>
      </c>
      <c r="F321" s="109">
        <f>VLOOKUP(H321,Feuil1!A$1:B$5,2,0)</f>
        <v>0.25</v>
      </c>
      <c r="G321" s="109">
        <f t="shared" si="468"/>
        <v>3</v>
      </c>
      <c r="H321" s="274" t="s">
        <v>174</v>
      </c>
      <c r="I321" s="180" t="s">
        <v>521</v>
      </c>
      <c r="J321" s="138">
        <v>66</v>
      </c>
      <c r="K321" s="138">
        <f>IF(J321&lt;&gt;"",MAX(K$1:K320)+1,"")</f>
        <v>271</v>
      </c>
      <c r="L321" s="281" t="s">
        <v>524</v>
      </c>
      <c r="M321" s="290">
        <v>3</v>
      </c>
      <c r="N321" s="283" t="str">
        <f>IF('RESULTAT GLOBAL'!D$22="NON","Non Mesuré","Très Satisfaisant")</f>
        <v>Très Satisfaisant</v>
      </c>
      <c r="O321" s="284" t="str">
        <f>IF('RESULTAT GLOBAL'!D$22="NON","Absence de bar","")</f>
        <v/>
      </c>
      <c r="P321" s="333" t="str">
        <f t="shared" si="467"/>
        <v/>
      </c>
      <c r="Q321" s="281" t="s">
        <v>523</v>
      </c>
      <c r="R321" s="281" t="s">
        <v>72</v>
      </c>
      <c r="S321" s="139"/>
      <c r="U321" s="140">
        <f t="shared" si="469"/>
        <v>3</v>
      </c>
      <c r="V321" s="140">
        <f t="shared" si="479"/>
        <v>1</v>
      </c>
      <c r="W321" s="140">
        <f t="shared" si="470"/>
        <v>3</v>
      </c>
      <c r="X321" s="140"/>
      <c r="Y321" s="140">
        <f t="shared" si="471"/>
        <v>0</v>
      </c>
      <c r="Z321" s="140"/>
      <c r="AA321" s="140">
        <f t="shared" si="472"/>
        <v>3</v>
      </c>
      <c r="AB321" s="140"/>
      <c r="AC321" s="141"/>
      <c r="AD321" s="141"/>
      <c r="AE321" s="142" t="str">
        <f t="shared" si="446"/>
        <v/>
      </c>
      <c r="AF321" s="142"/>
      <c r="AG321" s="142" t="str">
        <f t="shared" si="447"/>
        <v/>
      </c>
      <c r="AH321" s="142"/>
      <c r="AI321" s="142" t="str">
        <f t="shared" si="448"/>
        <v/>
      </c>
      <c r="AJ321" s="143"/>
      <c r="AK321" s="144"/>
      <c r="AL321" s="142"/>
      <c r="AM321" s="142" t="str">
        <f t="shared" si="449"/>
        <v/>
      </c>
      <c r="AN321" s="142"/>
      <c r="AO321" s="142" t="str">
        <f t="shared" si="450"/>
        <v/>
      </c>
      <c r="AP321" s="142"/>
      <c r="AQ321" s="142" t="str">
        <f t="shared" si="451"/>
        <v/>
      </c>
      <c r="AR321" s="143"/>
      <c r="AS321" s="144"/>
      <c r="AT321" s="142"/>
      <c r="AU321" s="142">
        <f t="shared" si="452"/>
        <v>3</v>
      </c>
      <c r="AV321" s="142"/>
      <c r="AW321" s="142">
        <f t="shared" si="453"/>
        <v>0</v>
      </c>
      <c r="AX321" s="142"/>
      <c r="AY321" s="142">
        <f t="shared" si="454"/>
        <v>3</v>
      </c>
      <c r="AZ321" s="143"/>
      <c r="BA321" s="144"/>
      <c r="BB321" s="142"/>
      <c r="BC321" s="142" t="str">
        <f t="shared" si="473"/>
        <v/>
      </c>
      <c r="BD321" s="142"/>
      <c r="BE321" s="142" t="str">
        <f t="shared" si="474"/>
        <v/>
      </c>
      <c r="BF321" s="142"/>
      <c r="BG321" s="142" t="str">
        <f t="shared" si="475"/>
        <v/>
      </c>
      <c r="BH321" s="143"/>
      <c r="BI321" s="144"/>
      <c r="BJ321" s="140"/>
      <c r="BK321" s="142" t="str">
        <f t="shared" si="476"/>
        <v/>
      </c>
      <c r="BL321" s="142"/>
      <c r="BM321" s="142" t="str">
        <f t="shared" si="477"/>
        <v/>
      </c>
      <c r="BN321" s="142"/>
      <c r="BO321" s="142" t="str">
        <f t="shared" si="478"/>
        <v/>
      </c>
      <c r="BP321" s="143"/>
      <c r="BQ321" s="144"/>
      <c r="BR321" s="140"/>
      <c r="BS321" s="142" t="str">
        <f t="shared" si="480"/>
        <v/>
      </c>
      <c r="BT321" s="142"/>
      <c r="BU321" s="142" t="str">
        <f t="shared" si="481"/>
        <v/>
      </c>
      <c r="BV321" s="142"/>
      <c r="BW321" s="142" t="str">
        <f t="shared" si="482"/>
        <v/>
      </c>
      <c r="BX321" s="143"/>
      <c r="BY321" s="144"/>
      <c r="BZ321" s="145"/>
      <c r="CA321" s="142">
        <f t="shared" si="483"/>
        <v>3</v>
      </c>
      <c r="CB321" s="142"/>
      <c r="CC321" s="142">
        <f t="shared" si="484"/>
        <v>0</v>
      </c>
      <c r="CD321" s="142"/>
      <c r="CE321" s="142">
        <f t="shared" si="485"/>
        <v>3</v>
      </c>
      <c r="CF321" s="143"/>
      <c r="CI321" s="142" t="str">
        <f t="shared" si="486"/>
        <v/>
      </c>
      <c r="CJ321" s="142"/>
      <c r="CK321" s="142" t="str">
        <f t="shared" si="487"/>
        <v/>
      </c>
      <c r="CL321" s="142"/>
      <c r="CM321" s="142" t="str">
        <f t="shared" si="488"/>
        <v/>
      </c>
      <c r="CN321" s="143"/>
      <c r="EF321" s="146" t="s">
        <v>63</v>
      </c>
      <c r="EG321" s="146" t="str">
        <f t="shared" si="445"/>
        <v>NM si espace commun avec la réception. Contrôle du sol, du plafond, des murs, des portes, des fenêtres, des rideaux et/ou voilages. 
Constat visuel
R</v>
      </c>
    </row>
    <row r="322" spans="1:137" s="136" customFormat="1" ht="27" customHeight="1" x14ac:dyDescent="0.25">
      <c r="A322" s="254">
        <v>31</v>
      </c>
      <c r="B322" s="319" t="s">
        <v>58</v>
      </c>
      <c r="C322" s="405" t="s">
        <v>511</v>
      </c>
      <c r="D322" s="183" t="s">
        <v>512</v>
      </c>
      <c r="E322" s="109" t="s">
        <v>73</v>
      </c>
      <c r="F322" s="109">
        <f>VLOOKUP(H322,Feuil1!A$1:B$5,2,0)</f>
        <v>0.25</v>
      </c>
      <c r="G322" s="109">
        <f t="shared" si="468"/>
        <v>3</v>
      </c>
      <c r="H322" s="274" t="s">
        <v>174</v>
      </c>
      <c r="I322" s="180" t="s">
        <v>513</v>
      </c>
      <c r="J322" s="138">
        <v>64</v>
      </c>
      <c r="K322" s="138">
        <f>IF(J322&lt;&gt;"",MAX(K$1:K321)+1,"")</f>
        <v>272</v>
      </c>
      <c r="L322" s="281" t="s">
        <v>525</v>
      </c>
      <c r="M322" s="290">
        <v>3</v>
      </c>
      <c r="N322" s="283" t="str">
        <f>IF('RESULTAT GLOBAL'!D$22="NON","Non Mesuré","Très Satisfaisant")</f>
        <v>Très Satisfaisant</v>
      </c>
      <c r="O322" s="284" t="str">
        <f>IF('RESULTAT GLOBAL'!D$22="NON","Absence de bar","")</f>
        <v/>
      </c>
      <c r="P322" s="333" t="str">
        <f t="shared" si="467"/>
        <v/>
      </c>
      <c r="Q322" s="281" t="s">
        <v>526</v>
      </c>
      <c r="R322" s="281" t="s">
        <v>72</v>
      </c>
      <c r="S322" s="139"/>
      <c r="U322" s="140">
        <f t="shared" si="469"/>
        <v>3</v>
      </c>
      <c r="V322" s="140">
        <f t="shared" si="479"/>
        <v>1</v>
      </c>
      <c r="W322" s="140">
        <f t="shared" si="470"/>
        <v>3</v>
      </c>
      <c r="X322" s="140"/>
      <c r="Y322" s="140">
        <f t="shared" si="471"/>
        <v>0</v>
      </c>
      <c r="Z322" s="140"/>
      <c r="AA322" s="140">
        <f t="shared" si="472"/>
        <v>3</v>
      </c>
      <c r="AB322" s="140"/>
      <c r="AC322" s="141"/>
      <c r="AD322" s="141"/>
      <c r="AE322" s="142" t="str">
        <f t="shared" si="446"/>
        <v/>
      </c>
      <c r="AF322" s="142"/>
      <c r="AG322" s="142" t="str">
        <f t="shared" si="447"/>
        <v/>
      </c>
      <c r="AH322" s="142"/>
      <c r="AI322" s="142" t="str">
        <f t="shared" si="448"/>
        <v/>
      </c>
      <c r="AJ322" s="143"/>
      <c r="AK322" s="144"/>
      <c r="AL322" s="142"/>
      <c r="AM322" s="142" t="str">
        <f t="shared" si="449"/>
        <v/>
      </c>
      <c r="AN322" s="142"/>
      <c r="AO322" s="142" t="str">
        <f t="shared" si="450"/>
        <v/>
      </c>
      <c r="AP322" s="142"/>
      <c r="AQ322" s="142" t="str">
        <f t="shared" si="451"/>
        <v/>
      </c>
      <c r="AR322" s="143"/>
      <c r="AS322" s="144"/>
      <c r="AT322" s="142"/>
      <c r="AU322" s="142">
        <f t="shared" si="452"/>
        <v>3</v>
      </c>
      <c r="AV322" s="142"/>
      <c r="AW322" s="142">
        <f t="shared" si="453"/>
        <v>0</v>
      </c>
      <c r="AX322" s="142"/>
      <c r="AY322" s="142">
        <f t="shared" si="454"/>
        <v>3</v>
      </c>
      <c r="AZ322" s="143"/>
      <c r="BA322" s="144"/>
      <c r="BB322" s="142"/>
      <c r="BC322" s="142" t="str">
        <f t="shared" si="473"/>
        <v/>
      </c>
      <c r="BD322" s="142"/>
      <c r="BE322" s="142" t="str">
        <f t="shared" si="474"/>
        <v/>
      </c>
      <c r="BF322" s="142"/>
      <c r="BG322" s="142" t="str">
        <f t="shared" si="475"/>
        <v/>
      </c>
      <c r="BH322" s="143"/>
      <c r="BI322" s="144"/>
      <c r="BJ322" s="140"/>
      <c r="BK322" s="142" t="str">
        <f t="shared" si="476"/>
        <v/>
      </c>
      <c r="BL322" s="142"/>
      <c r="BM322" s="142" t="str">
        <f t="shared" si="477"/>
        <v/>
      </c>
      <c r="BN322" s="142"/>
      <c r="BO322" s="142" t="str">
        <f t="shared" si="478"/>
        <v/>
      </c>
      <c r="BP322" s="143"/>
      <c r="BQ322" s="144"/>
      <c r="BR322" s="140"/>
      <c r="BS322" s="142">
        <f t="shared" si="480"/>
        <v>3</v>
      </c>
      <c r="BT322" s="142"/>
      <c r="BU322" s="142">
        <f t="shared" si="481"/>
        <v>0</v>
      </c>
      <c r="BV322" s="142"/>
      <c r="BW322" s="142">
        <f t="shared" si="482"/>
        <v>3</v>
      </c>
      <c r="BX322" s="143"/>
      <c r="BY322" s="144"/>
      <c r="BZ322" s="145"/>
      <c r="CA322" s="142" t="str">
        <f t="shared" si="483"/>
        <v/>
      </c>
      <c r="CB322" s="142"/>
      <c r="CC322" s="142" t="str">
        <f t="shared" si="484"/>
        <v/>
      </c>
      <c r="CD322" s="142"/>
      <c r="CE322" s="142" t="str">
        <f t="shared" si="485"/>
        <v/>
      </c>
      <c r="CF322" s="143"/>
      <c r="CI322" s="142" t="str">
        <f t="shared" si="486"/>
        <v/>
      </c>
      <c r="CJ322" s="142"/>
      <c r="CK322" s="142" t="str">
        <f t="shared" si="487"/>
        <v/>
      </c>
      <c r="CL322" s="142"/>
      <c r="CM322" s="142" t="str">
        <f t="shared" si="488"/>
        <v/>
      </c>
      <c r="CN322" s="143"/>
      <c r="EF322" s="146" t="s">
        <v>63</v>
      </c>
      <c r="EG322" s="146" t="str">
        <f t="shared" si="445"/>
        <v>NM si mobilier commun avec la réception.
Constat visuel
NR</v>
      </c>
    </row>
    <row r="323" spans="1:137" s="136" customFormat="1" ht="20.25" customHeight="1" x14ac:dyDescent="0.25">
      <c r="A323" s="254">
        <v>32</v>
      </c>
      <c r="B323" s="319" t="s">
        <v>68</v>
      </c>
      <c r="C323" s="405" t="s">
        <v>511</v>
      </c>
      <c r="D323" s="183" t="s">
        <v>512</v>
      </c>
      <c r="E323" s="109" t="s">
        <v>73</v>
      </c>
      <c r="F323" s="109">
        <f>VLOOKUP(H323,Feuil1!A$1:B$5,2,0)</f>
        <v>0.25</v>
      </c>
      <c r="G323" s="109">
        <f t="shared" si="468"/>
        <v>3</v>
      </c>
      <c r="H323" s="274" t="s">
        <v>174</v>
      </c>
      <c r="I323" s="180" t="s">
        <v>513</v>
      </c>
      <c r="J323" s="138">
        <v>64</v>
      </c>
      <c r="K323" s="138">
        <f>IF(J323&lt;&gt;"",MAX(K$1:K322)+1,"")</f>
        <v>273</v>
      </c>
      <c r="L323" s="281" t="s">
        <v>527</v>
      </c>
      <c r="M323" s="290">
        <v>3</v>
      </c>
      <c r="N323" s="283" t="str">
        <f>IF('RESULTAT GLOBAL'!D$22="NON","Non Mesuré","Très Satisfaisant")</f>
        <v>Très Satisfaisant</v>
      </c>
      <c r="O323" s="284" t="str">
        <f>IF('RESULTAT GLOBAL'!D$22="NON","Absence de bar","")</f>
        <v/>
      </c>
      <c r="P323" s="333" t="str">
        <f t="shared" si="467"/>
        <v/>
      </c>
      <c r="Q323" s="281" t="s">
        <v>526</v>
      </c>
      <c r="R323" s="281" t="s">
        <v>72</v>
      </c>
      <c r="S323" s="139"/>
      <c r="U323" s="140">
        <f t="shared" si="469"/>
        <v>3</v>
      </c>
      <c r="V323" s="140">
        <f t="shared" si="479"/>
        <v>1</v>
      </c>
      <c r="W323" s="140">
        <f t="shared" si="470"/>
        <v>3</v>
      </c>
      <c r="X323" s="140"/>
      <c r="Y323" s="140">
        <f t="shared" si="471"/>
        <v>0</v>
      </c>
      <c r="Z323" s="140"/>
      <c r="AA323" s="140">
        <f t="shared" si="472"/>
        <v>3</v>
      </c>
      <c r="AB323" s="140"/>
      <c r="AC323" s="141"/>
      <c r="AD323" s="141"/>
      <c r="AE323" s="142" t="str">
        <f t="shared" si="446"/>
        <v/>
      </c>
      <c r="AF323" s="142"/>
      <c r="AG323" s="142" t="str">
        <f t="shared" si="447"/>
        <v/>
      </c>
      <c r="AH323" s="142"/>
      <c r="AI323" s="142" t="str">
        <f t="shared" si="448"/>
        <v/>
      </c>
      <c r="AJ323" s="143"/>
      <c r="AK323" s="144"/>
      <c r="AL323" s="142"/>
      <c r="AM323" s="142" t="str">
        <f t="shared" si="449"/>
        <v/>
      </c>
      <c r="AN323" s="142"/>
      <c r="AO323" s="142" t="str">
        <f t="shared" si="450"/>
        <v/>
      </c>
      <c r="AP323" s="142"/>
      <c r="AQ323" s="142" t="str">
        <f t="shared" si="451"/>
        <v/>
      </c>
      <c r="AR323" s="143"/>
      <c r="AS323" s="144"/>
      <c r="AT323" s="142"/>
      <c r="AU323" s="142">
        <f t="shared" si="452"/>
        <v>3</v>
      </c>
      <c r="AV323" s="142"/>
      <c r="AW323" s="142">
        <f t="shared" si="453"/>
        <v>0</v>
      </c>
      <c r="AX323" s="142"/>
      <c r="AY323" s="142">
        <f t="shared" si="454"/>
        <v>3</v>
      </c>
      <c r="AZ323" s="143"/>
      <c r="BA323" s="144"/>
      <c r="BB323" s="142"/>
      <c r="BC323" s="142" t="str">
        <f t="shared" si="473"/>
        <v/>
      </c>
      <c r="BD323" s="142"/>
      <c r="BE323" s="142" t="str">
        <f t="shared" si="474"/>
        <v/>
      </c>
      <c r="BF323" s="142"/>
      <c r="BG323" s="142" t="str">
        <f t="shared" si="475"/>
        <v/>
      </c>
      <c r="BH323" s="143"/>
      <c r="BI323" s="144"/>
      <c r="BJ323" s="140"/>
      <c r="BK323" s="142" t="str">
        <f t="shared" si="476"/>
        <v/>
      </c>
      <c r="BL323" s="142"/>
      <c r="BM323" s="142" t="str">
        <f t="shared" si="477"/>
        <v/>
      </c>
      <c r="BN323" s="142"/>
      <c r="BO323" s="142" t="str">
        <f t="shared" si="478"/>
        <v/>
      </c>
      <c r="BP323" s="143"/>
      <c r="BQ323" s="144"/>
      <c r="BR323" s="140"/>
      <c r="BS323" s="142" t="str">
        <f t="shared" si="480"/>
        <v/>
      </c>
      <c r="BT323" s="142"/>
      <c r="BU323" s="142" t="str">
        <f t="shared" si="481"/>
        <v/>
      </c>
      <c r="BV323" s="142"/>
      <c r="BW323" s="142" t="str">
        <f t="shared" si="482"/>
        <v/>
      </c>
      <c r="BX323" s="143"/>
      <c r="BY323" s="144"/>
      <c r="BZ323" s="145"/>
      <c r="CA323" s="142">
        <f t="shared" si="483"/>
        <v>3</v>
      </c>
      <c r="CB323" s="142"/>
      <c r="CC323" s="142">
        <f t="shared" si="484"/>
        <v>0</v>
      </c>
      <c r="CD323" s="142"/>
      <c r="CE323" s="142">
        <f t="shared" si="485"/>
        <v>3</v>
      </c>
      <c r="CF323" s="143"/>
      <c r="CI323" s="142" t="str">
        <f t="shared" si="486"/>
        <v/>
      </c>
      <c r="CJ323" s="142"/>
      <c r="CK323" s="142" t="str">
        <f t="shared" si="487"/>
        <v/>
      </c>
      <c r="CL323" s="142"/>
      <c r="CM323" s="142" t="str">
        <f t="shared" si="488"/>
        <v/>
      </c>
      <c r="CN323" s="143"/>
      <c r="EF323" s="146" t="s">
        <v>63</v>
      </c>
      <c r="EG323" s="146" t="str">
        <f t="shared" si="445"/>
        <v>NM si mobilier commun avec la réception.
Constat visuel
R</v>
      </c>
    </row>
    <row r="324" spans="1:137" s="136" customFormat="1" ht="20.25" customHeight="1" x14ac:dyDescent="0.25">
      <c r="A324" s="254">
        <v>31</v>
      </c>
      <c r="B324" s="319" t="s">
        <v>58</v>
      </c>
      <c r="C324" s="405" t="s">
        <v>511</v>
      </c>
      <c r="D324" s="183" t="s">
        <v>512</v>
      </c>
      <c r="E324" s="109" t="s">
        <v>73</v>
      </c>
      <c r="F324" s="109">
        <f>VLOOKUP(H324,Feuil1!A$1:B$5,2,0)</f>
        <v>0.25</v>
      </c>
      <c r="G324" s="109">
        <f t="shared" si="468"/>
        <v>3</v>
      </c>
      <c r="H324" s="274" t="s">
        <v>174</v>
      </c>
      <c r="I324" s="180" t="s">
        <v>528</v>
      </c>
      <c r="J324" s="138">
        <v>65</v>
      </c>
      <c r="K324" s="138">
        <f>IF(J324&lt;&gt;"",MAX(K$1:K323)+1,"")</f>
        <v>274</v>
      </c>
      <c r="L324" s="281" t="s">
        <v>529</v>
      </c>
      <c r="M324" s="290">
        <v>3</v>
      </c>
      <c r="N324" s="283" t="str">
        <f>IF('RESULTAT GLOBAL'!D$22="NON","Non Mesuré","Très Satisfaisant")</f>
        <v>Très Satisfaisant</v>
      </c>
      <c r="O324" s="284" t="str">
        <f>IF('RESULTAT GLOBAL'!D$22="NON","Absence de bar","")</f>
        <v/>
      </c>
      <c r="P324" s="333" t="str">
        <f t="shared" si="467"/>
        <v/>
      </c>
      <c r="Q324" s="281" t="s">
        <v>530</v>
      </c>
      <c r="R324" s="281" t="s">
        <v>72</v>
      </c>
      <c r="S324" s="139"/>
      <c r="U324" s="140">
        <f t="shared" si="469"/>
        <v>3</v>
      </c>
      <c r="V324" s="140">
        <f t="shared" si="479"/>
        <v>1</v>
      </c>
      <c r="W324" s="140">
        <f t="shared" si="470"/>
        <v>3</v>
      </c>
      <c r="X324" s="140"/>
      <c r="Y324" s="140">
        <f t="shared" si="471"/>
        <v>0</v>
      </c>
      <c r="Z324" s="140"/>
      <c r="AA324" s="140">
        <f t="shared" si="472"/>
        <v>3</v>
      </c>
      <c r="AB324" s="140"/>
      <c r="AC324" s="141"/>
      <c r="AD324" s="141"/>
      <c r="AE324" s="142" t="str">
        <f t="shared" si="446"/>
        <v/>
      </c>
      <c r="AF324" s="142"/>
      <c r="AG324" s="142" t="str">
        <f t="shared" si="447"/>
        <v/>
      </c>
      <c r="AH324" s="142"/>
      <c r="AI324" s="142" t="str">
        <f t="shared" si="448"/>
        <v/>
      </c>
      <c r="AJ324" s="143"/>
      <c r="AK324" s="144"/>
      <c r="AL324" s="142"/>
      <c r="AM324" s="142" t="str">
        <f t="shared" si="449"/>
        <v/>
      </c>
      <c r="AN324" s="142"/>
      <c r="AO324" s="142" t="str">
        <f t="shared" si="450"/>
        <v/>
      </c>
      <c r="AP324" s="142"/>
      <c r="AQ324" s="142" t="str">
        <f t="shared" si="451"/>
        <v/>
      </c>
      <c r="AR324" s="143"/>
      <c r="AS324" s="144"/>
      <c r="AT324" s="142"/>
      <c r="AU324" s="142">
        <f t="shared" si="452"/>
        <v>3</v>
      </c>
      <c r="AV324" s="142"/>
      <c r="AW324" s="142">
        <f t="shared" si="453"/>
        <v>0</v>
      </c>
      <c r="AX324" s="142"/>
      <c r="AY324" s="142">
        <f t="shared" si="454"/>
        <v>3</v>
      </c>
      <c r="AZ324" s="143"/>
      <c r="BA324" s="144"/>
      <c r="BB324" s="142"/>
      <c r="BC324" s="142" t="str">
        <f t="shared" si="473"/>
        <v/>
      </c>
      <c r="BD324" s="142"/>
      <c r="BE324" s="142" t="str">
        <f t="shared" si="474"/>
        <v/>
      </c>
      <c r="BF324" s="142"/>
      <c r="BG324" s="142" t="str">
        <f t="shared" si="475"/>
        <v/>
      </c>
      <c r="BH324" s="143"/>
      <c r="BI324" s="144"/>
      <c r="BJ324" s="140"/>
      <c r="BK324" s="142" t="str">
        <f t="shared" si="476"/>
        <v/>
      </c>
      <c r="BL324" s="142"/>
      <c r="BM324" s="142" t="str">
        <f t="shared" si="477"/>
        <v/>
      </c>
      <c r="BN324" s="142"/>
      <c r="BO324" s="142" t="str">
        <f t="shared" si="478"/>
        <v/>
      </c>
      <c r="BP324" s="143"/>
      <c r="BQ324" s="144"/>
      <c r="BR324" s="140"/>
      <c r="BS324" s="142">
        <f t="shared" si="480"/>
        <v>3</v>
      </c>
      <c r="BT324" s="142"/>
      <c r="BU324" s="142">
        <f t="shared" si="481"/>
        <v>0</v>
      </c>
      <c r="BV324" s="142"/>
      <c r="BW324" s="142">
        <f t="shared" si="482"/>
        <v>3</v>
      </c>
      <c r="BX324" s="143"/>
      <c r="BY324" s="144"/>
      <c r="BZ324" s="145"/>
      <c r="CA324" s="142" t="str">
        <f t="shared" si="483"/>
        <v/>
      </c>
      <c r="CB324" s="142"/>
      <c r="CC324" s="142" t="str">
        <f t="shared" si="484"/>
        <v/>
      </c>
      <c r="CD324" s="142"/>
      <c r="CE324" s="142" t="str">
        <f t="shared" si="485"/>
        <v/>
      </c>
      <c r="CF324" s="143"/>
      <c r="CI324" s="142" t="str">
        <f t="shared" si="486"/>
        <v/>
      </c>
      <c r="CJ324" s="142"/>
      <c r="CK324" s="142" t="str">
        <f t="shared" si="487"/>
        <v/>
      </c>
      <c r="CL324" s="142"/>
      <c r="CM324" s="142" t="str">
        <f t="shared" si="488"/>
        <v/>
      </c>
      <c r="CN324" s="143"/>
      <c r="EF324" s="146" t="s">
        <v>63</v>
      </c>
      <c r="EG324" s="146" t="str">
        <f t="shared" si="445"/>
        <v>L'auditeur vérifie également que les verres soient bien propres. 
Constat visuel
NR</v>
      </c>
    </row>
    <row r="325" spans="1:137" s="136" customFormat="1" ht="20.25" customHeight="1" x14ac:dyDescent="0.25">
      <c r="A325" s="255">
        <v>32</v>
      </c>
      <c r="B325" s="320" t="s">
        <v>68</v>
      </c>
      <c r="C325" s="405" t="s">
        <v>511</v>
      </c>
      <c r="D325" s="183" t="s">
        <v>512</v>
      </c>
      <c r="E325" s="109" t="s">
        <v>73</v>
      </c>
      <c r="F325" s="109">
        <f>VLOOKUP(H325,Feuil1!A$1:B$5,2,0)</f>
        <v>0.25</v>
      </c>
      <c r="G325" s="109">
        <f t="shared" si="468"/>
        <v>3</v>
      </c>
      <c r="H325" s="274" t="s">
        <v>174</v>
      </c>
      <c r="I325" s="180" t="s">
        <v>528</v>
      </c>
      <c r="J325" s="138">
        <v>65</v>
      </c>
      <c r="K325" s="138">
        <f>IF(J325&lt;&gt;"",MAX(K$1:K324)+1,"")</f>
        <v>275</v>
      </c>
      <c r="L325" s="334" t="s">
        <v>531</v>
      </c>
      <c r="M325" s="335">
        <v>3</v>
      </c>
      <c r="N325" s="336" t="str">
        <f>IF('RESULTAT GLOBAL'!D$22="NON","Non Mesuré","Très Satisfaisant")</f>
        <v>Très Satisfaisant</v>
      </c>
      <c r="O325" s="341" t="str">
        <f>IF('RESULTAT GLOBAL'!D$22="NON","Absence de bar","")</f>
        <v/>
      </c>
      <c r="P325" s="337" t="str">
        <f t="shared" si="467"/>
        <v/>
      </c>
      <c r="Q325" s="334"/>
      <c r="R325" s="334" t="s">
        <v>72</v>
      </c>
      <c r="S325" s="139"/>
      <c r="U325" s="140">
        <f t="shared" si="469"/>
        <v>3</v>
      </c>
      <c r="V325" s="140">
        <f t="shared" si="479"/>
        <v>1</v>
      </c>
      <c r="W325" s="140">
        <f t="shared" si="470"/>
        <v>3</v>
      </c>
      <c r="X325" s="140"/>
      <c r="Y325" s="140">
        <f t="shared" si="471"/>
        <v>0</v>
      </c>
      <c r="Z325" s="140"/>
      <c r="AA325" s="140">
        <f t="shared" si="472"/>
        <v>3</v>
      </c>
      <c r="AB325" s="140"/>
      <c r="AC325" s="124"/>
      <c r="AD325" s="181"/>
      <c r="AE325" s="142" t="str">
        <f t="shared" si="446"/>
        <v/>
      </c>
      <c r="AF325" s="142"/>
      <c r="AG325" s="142" t="str">
        <f t="shared" si="447"/>
        <v/>
      </c>
      <c r="AH325" s="142"/>
      <c r="AI325" s="142" t="str">
        <f t="shared" si="448"/>
        <v/>
      </c>
      <c r="AJ325" s="143"/>
      <c r="AK325" s="144"/>
      <c r="AL325" s="142"/>
      <c r="AM325" s="142" t="str">
        <f t="shared" si="449"/>
        <v/>
      </c>
      <c r="AN325" s="142"/>
      <c r="AO325" s="142" t="str">
        <f t="shared" si="450"/>
        <v/>
      </c>
      <c r="AP325" s="142"/>
      <c r="AQ325" s="142" t="str">
        <f t="shared" si="451"/>
        <v/>
      </c>
      <c r="AR325" s="143"/>
      <c r="AS325" s="144"/>
      <c r="AT325" s="142"/>
      <c r="AU325" s="142">
        <f t="shared" si="452"/>
        <v>3</v>
      </c>
      <c r="AV325" s="142"/>
      <c r="AW325" s="142">
        <f t="shared" si="453"/>
        <v>0</v>
      </c>
      <c r="AX325" s="142"/>
      <c r="AY325" s="142">
        <f t="shared" si="454"/>
        <v>3</v>
      </c>
      <c r="AZ325" s="143"/>
      <c r="BA325" s="144"/>
      <c r="BB325" s="142"/>
      <c r="BC325" s="142" t="str">
        <f t="shared" si="473"/>
        <v/>
      </c>
      <c r="BD325" s="142"/>
      <c r="BE325" s="142" t="str">
        <f t="shared" si="474"/>
        <v/>
      </c>
      <c r="BF325" s="142"/>
      <c r="BG325" s="142" t="str">
        <f t="shared" si="475"/>
        <v/>
      </c>
      <c r="BH325" s="143"/>
      <c r="BI325" s="144"/>
      <c r="BJ325" s="140"/>
      <c r="BK325" s="142" t="str">
        <f t="shared" si="476"/>
        <v/>
      </c>
      <c r="BL325" s="142"/>
      <c r="BM325" s="142" t="str">
        <f t="shared" si="477"/>
        <v/>
      </c>
      <c r="BN325" s="142"/>
      <c r="BO325" s="142" t="str">
        <f t="shared" si="478"/>
        <v/>
      </c>
      <c r="BP325" s="143"/>
      <c r="BQ325" s="144"/>
      <c r="BR325" s="140"/>
      <c r="BS325" s="142" t="str">
        <f t="shared" si="480"/>
        <v/>
      </c>
      <c r="BT325" s="142"/>
      <c r="BU325" s="142" t="str">
        <f t="shared" si="481"/>
        <v/>
      </c>
      <c r="BV325" s="142"/>
      <c r="BW325" s="142" t="str">
        <f t="shared" si="482"/>
        <v/>
      </c>
      <c r="BX325" s="143"/>
      <c r="BY325" s="144"/>
      <c r="BZ325" s="145"/>
      <c r="CA325" s="142">
        <f t="shared" si="483"/>
        <v>3</v>
      </c>
      <c r="CB325" s="142"/>
      <c r="CC325" s="142">
        <f t="shared" si="484"/>
        <v>0</v>
      </c>
      <c r="CD325" s="142"/>
      <c r="CE325" s="142">
        <f t="shared" si="485"/>
        <v>3</v>
      </c>
      <c r="CF325" s="143"/>
      <c r="CI325" s="142" t="str">
        <f t="shared" si="486"/>
        <v/>
      </c>
      <c r="CJ325" s="142"/>
      <c r="CK325" s="142" t="str">
        <f t="shared" si="487"/>
        <v/>
      </c>
      <c r="CL325" s="142"/>
      <c r="CM325" s="142" t="str">
        <f t="shared" si="488"/>
        <v/>
      </c>
      <c r="CN325" s="143"/>
      <c r="EF325" s="146" t="s">
        <v>63</v>
      </c>
      <c r="EG325" s="146" t="str">
        <f t="shared" si="445"/>
        <v xml:space="preserve">
Constat visuel
R</v>
      </c>
    </row>
    <row r="326" spans="1:137" s="157" customFormat="1" ht="27.75" customHeight="1" x14ac:dyDescent="0.25">
      <c r="B326" s="107"/>
      <c r="C326" s="405" t="s">
        <v>511</v>
      </c>
      <c r="D326" s="107"/>
      <c r="E326" s="109" t="s">
        <v>73</v>
      </c>
      <c r="F326" s="109" t="e">
        <f>VLOOKUP(H326,Feuil1!A$1:B$5,2,0)</f>
        <v>#N/A</v>
      </c>
      <c r="G326" s="107"/>
      <c r="H326" s="276"/>
      <c r="I326" s="198"/>
      <c r="J326" s="149"/>
      <c r="K326" s="131" t="str">
        <f>IF(J326&lt;&gt;"",MAX(K$1:K325)+1,"")</f>
        <v/>
      </c>
      <c r="L326" s="183" t="s">
        <v>532</v>
      </c>
      <c r="M326" s="132"/>
      <c r="N326" s="267"/>
      <c r="O326" s="440"/>
      <c r="P326" s="325" t="str">
        <f t="shared" si="467"/>
        <v/>
      </c>
      <c r="Q326" s="184"/>
      <c r="R326" s="184"/>
      <c r="S326" s="184"/>
      <c r="U326" s="150"/>
      <c r="V326" s="150"/>
      <c r="W326" s="150"/>
      <c r="X326" s="150"/>
      <c r="Y326" s="150"/>
      <c r="Z326" s="150"/>
      <c r="AA326" s="150"/>
      <c r="AB326" s="114"/>
      <c r="AC326" s="166"/>
      <c r="AD326" s="166"/>
      <c r="AE326" s="142" t="str">
        <f t="shared" si="446"/>
        <v/>
      </c>
      <c r="AF326" s="142"/>
      <c r="AG326" s="142" t="str">
        <f t="shared" si="447"/>
        <v/>
      </c>
      <c r="AH326" s="142"/>
      <c r="AI326" s="142" t="str">
        <f t="shared" si="448"/>
        <v/>
      </c>
      <c r="AJ326" s="143"/>
      <c r="AK326" s="155"/>
      <c r="AL326" s="153"/>
      <c r="AM326" s="142" t="str">
        <f t="shared" si="449"/>
        <v/>
      </c>
      <c r="AN326" s="142"/>
      <c r="AO326" s="142" t="str">
        <f t="shared" si="450"/>
        <v/>
      </c>
      <c r="AP326" s="142"/>
      <c r="AQ326" s="142" t="str">
        <f t="shared" si="451"/>
        <v/>
      </c>
      <c r="AR326" s="143"/>
      <c r="AS326" s="155"/>
      <c r="AT326" s="153"/>
      <c r="AU326" s="142" t="str">
        <f t="shared" si="452"/>
        <v/>
      </c>
      <c r="AV326" s="142"/>
      <c r="AW326" s="142" t="str">
        <f t="shared" si="453"/>
        <v/>
      </c>
      <c r="AX326" s="142"/>
      <c r="AY326" s="142" t="str">
        <f t="shared" si="454"/>
        <v/>
      </c>
      <c r="AZ326" s="143"/>
      <c r="BA326" s="155"/>
      <c r="BB326" s="153"/>
      <c r="BC326" s="153"/>
      <c r="BD326" s="153"/>
      <c r="BE326" s="153"/>
      <c r="BF326" s="153"/>
      <c r="BG326" s="153"/>
      <c r="BH326" s="154"/>
      <c r="BI326" s="155"/>
      <c r="BJ326" s="150"/>
      <c r="BK326" s="153"/>
      <c r="BL326" s="153"/>
      <c r="BM326" s="153"/>
      <c r="BN326" s="153"/>
      <c r="BO326" s="153"/>
      <c r="BP326" s="154"/>
      <c r="BQ326" s="155"/>
      <c r="BR326" s="150"/>
      <c r="BS326" s="153" t="str">
        <f t="shared" si="480"/>
        <v/>
      </c>
      <c r="BT326" s="153"/>
      <c r="BU326" s="153" t="str">
        <f t="shared" si="481"/>
        <v/>
      </c>
      <c r="BV326" s="153"/>
      <c r="BW326" s="153" t="str">
        <f t="shared" si="482"/>
        <v/>
      </c>
      <c r="BX326" s="154"/>
      <c r="BY326" s="155"/>
      <c r="BZ326" s="156"/>
      <c r="CA326" s="153" t="str">
        <f t="shared" si="483"/>
        <v/>
      </c>
      <c r="CB326" s="153"/>
      <c r="CC326" s="153" t="str">
        <f t="shared" si="484"/>
        <v/>
      </c>
      <c r="CD326" s="153"/>
      <c r="CE326" s="153" t="str">
        <f t="shared" si="485"/>
        <v/>
      </c>
      <c r="CF326" s="154"/>
      <c r="CI326" s="153" t="str">
        <f t="shared" si="486"/>
        <v/>
      </c>
      <c r="CJ326" s="153"/>
      <c r="CK326" s="153" t="str">
        <f t="shared" si="487"/>
        <v/>
      </c>
      <c r="CL326" s="153"/>
      <c r="CM326" s="153" t="str">
        <f t="shared" si="488"/>
        <v/>
      </c>
      <c r="CN326" s="154"/>
      <c r="EF326" s="146" t="s">
        <v>63</v>
      </c>
      <c r="EG326" s="146" t="str">
        <f t="shared" si="445"/>
        <v xml:space="preserve">
</v>
      </c>
    </row>
    <row r="327" spans="1:137" s="136" customFormat="1" ht="36" customHeight="1" x14ac:dyDescent="0.25">
      <c r="B327" s="109" t="s">
        <v>68</v>
      </c>
      <c r="C327" s="405" t="s">
        <v>511</v>
      </c>
      <c r="D327" s="183" t="s">
        <v>532</v>
      </c>
      <c r="E327" s="109" t="s">
        <v>73</v>
      </c>
      <c r="F327" s="109">
        <f>VLOOKUP(H327,Feuil1!A$1:B$5,2,0)</f>
        <v>0.1</v>
      </c>
      <c r="G327" s="109">
        <f>IF(H327="Information et Communication",1,IF(H327="Savoir-faire Savoir-être",2,IF(H327="Confort et hygiène",3,IF(H327="Qualité de la prestation",5,IF(H327="Développement Durable",4)))))</f>
        <v>1</v>
      </c>
      <c r="H327" s="271" t="s">
        <v>59</v>
      </c>
      <c r="I327" s="180" t="s">
        <v>533</v>
      </c>
      <c r="J327" s="138">
        <v>81</v>
      </c>
      <c r="K327" s="138">
        <f>IF(J327&lt;&gt;"",MAX(K$1:K326)+1,"")</f>
        <v>276</v>
      </c>
      <c r="L327" s="329" t="s">
        <v>534</v>
      </c>
      <c r="M327" s="330">
        <v>3</v>
      </c>
      <c r="N327" s="372" t="str">
        <f>IF('RESULTAT GLOBAL'!D$22="NON","Non Mesuré","OUI")</f>
        <v>OUI</v>
      </c>
      <c r="O327" s="442" t="str">
        <f>IF('RESULTAT GLOBAL'!D$22="NON","Absence de bar","")</f>
        <v/>
      </c>
      <c r="P327" s="332" t="str">
        <f t="shared" si="467"/>
        <v>oui</v>
      </c>
      <c r="Q327" s="329" t="s">
        <v>535</v>
      </c>
      <c r="R327" s="329" t="s">
        <v>72</v>
      </c>
      <c r="S327" s="139"/>
      <c r="U327" s="140">
        <f>M327</f>
        <v>3</v>
      </c>
      <c r="V327" s="140">
        <f>IF(N327="OUI",1,IF(N327="NON",0,IF(N327="Non Mesuré","",0)))</f>
        <v>1</v>
      </c>
      <c r="W327" s="140">
        <f>IF(N327&lt;&gt;"Non Mesuré",U327*V327,"")</f>
        <v>3</v>
      </c>
      <c r="X327" s="140"/>
      <c r="Y327" s="140">
        <f>IF(N327="Non Mesuré",U327,0)</f>
        <v>0</v>
      </c>
      <c r="Z327" s="140"/>
      <c r="AA327" s="140">
        <f>U327-Y327</f>
        <v>3</v>
      </c>
      <c r="AB327" s="140"/>
      <c r="AC327" s="141"/>
      <c r="AD327" s="141"/>
      <c r="AE327" s="142">
        <f t="shared" si="446"/>
        <v>3</v>
      </c>
      <c r="AF327" s="142"/>
      <c r="AG327" s="142">
        <f t="shared" si="447"/>
        <v>0</v>
      </c>
      <c r="AH327" s="142"/>
      <c r="AI327" s="142">
        <f t="shared" si="448"/>
        <v>3</v>
      </c>
      <c r="AJ327" s="143"/>
      <c r="AK327" s="144"/>
      <c r="AL327" s="142"/>
      <c r="AM327" s="142" t="str">
        <f t="shared" si="449"/>
        <v/>
      </c>
      <c r="AN327" s="142"/>
      <c r="AO327" s="142" t="str">
        <f t="shared" si="450"/>
        <v/>
      </c>
      <c r="AP327" s="142"/>
      <c r="AQ327" s="142" t="str">
        <f t="shared" si="451"/>
        <v/>
      </c>
      <c r="AR327" s="143"/>
      <c r="AS327" s="144"/>
      <c r="AT327" s="142"/>
      <c r="AU327" s="142" t="str">
        <f t="shared" si="452"/>
        <v/>
      </c>
      <c r="AV327" s="142"/>
      <c r="AW327" s="142" t="str">
        <f t="shared" si="453"/>
        <v/>
      </c>
      <c r="AX327" s="142"/>
      <c r="AY327" s="142" t="str">
        <f t="shared" si="454"/>
        <v/>
      </c>
      <c r="AZ327" s="143"/>
      <c r="BA327" s="144"/>
      <c r="BB327" s="142"/>
      <c r="BC327" s="142" t="str">
        <f>IF(G327=4,W327,"")</f>
        <v/>
      </c>
      <c r="BD327" s="142"/>
      <c r="BE327" s="142" t="str">
        <f>IF(G327=4,Y327,"")</f>
        <v/>
      </c>
      <c r="BF327" s="142"/>
      <c r="BG327" s="142" t="str">
        <f>IF(G327=4,AA327,"")</f>
        <v/>
      </c>
      <c r="BH327" s="143"/>
      <c r="BI327" s="144"/>
      <c r="BJ327" s="140"/>
      <c r="BK327" s="142" t="str">
        <f>IF(G327=5,W327,"")</f>
        <v/>
      </c>
      <c r="BL327" s="142"/>
      <c r="BM327" s="142" t="str">
        <f>IF(G327=5,Y327,"")</f>
        <v/>
      </c>
      <c r="BN327" s="142"/>
      <c r="BO327" s="142" t="str">
        <f>IF(G327=5,AA327,"")</f>
        <v/>
      </c>
      <c r="BP327" s="143"/>
      <c r="BQ327" s="144"/>
      <c r="BR327" s="140"/>
      <c r="BS327" s="142" t="str">
        <f t="shared" si="480"/>
        <v/>
      </c>
      <c r="BT327" s="142"/>
      <c r="BU327" s="142" t="str">
        <f t="shared" si="481"/>
        <v/>
      </c>
      <c r="BV327" s="142"/>
      <c r="BW327" s="142" t="str">
        <f t="shared" si="482"/>
        <v/>
      </c>
      <c r="BX327" s="143"/>
      <c r="BY327" s="144"/>
      <c r="BZ327" s="145"/>
      <c r="CA327" s="142" t="str">
        <f t="shared" si="483"/>
        <v/>
      </c>
      <c r="CB327" s="142"/>
      <c r="CC327" s="142" t="str">
        <f t="shared" si="484"/>
        <v/>
      </c>
      <c r="CD327" s="142"/>
      <c r="CE327" s="142" t="str">
        <f t="shared" si="485"/>
        <v/>
      </c>
      <c r="CF327" s="143"/>
      <c r="CI327" s="142" t="str">
        <f t="shared" si="486"/>
        <v/>
      </c>
      <c r="CJ327" s="142"/>
      <c r="CK327" s="142" t="str">
        <f t="shared" si="487"/>
        <v/>
      </c>
      <c r="CL327" s="142"/>
      <c r="CM327" s="142" t="str">
        <f t="shared" si="488"/>
        <v/>
      </c>
      <c r="CN327" s="143"/>
      <c r="EF327" s="146" t="s">
        <v>63</v>
      </c>
      <c r="EG327" s="146" t="str">
        <f t="shared" si="445"/>
        <v>Pas de NM possible si présence d'un bar. L'affichage réglementaire des tarifs ne permet pas de valider le critère.
Constat visuel
R</v>
      </c>
    </row>
    <row r="328" spans="1:137" s="136" customFormat="1" ht="27.75" customHeight="1" x14ac:dyDescent="0.25">
      <c r="B328" s="109" t="s">
        <v>68</v>
      </c>
      <c r="C328" s="405" t="s">
        <v>511</v>
      </c>
      <c r="D328" s="183" t="s">
        <v>532</v>
      </c>
      <c r="E328" s="109" t="s">
        <v>73</v>
      </c>
      <c r="F328" s="109">
        <f>VLOOKUP(H328,Feuil1!A$1:B$5,2,0)</f>
        <v>0.1</v>
      </c>
      <c r="G328" s="109">
        <f>IF(H328="Information et Communication",1,IF(H328="Savoir-faire Savoir-être",2,IF(H328="Confort et hygiène",3,IF(H328="Qualité de la prestation",5,IF(H328="Développement Durable",4)))))</f>
        <v>1</v>
      </c>
      <c r="H328" s="271" t="s">
        <v>59</v>
      </c>
      <c r="I328" s="180" t="s">
        <v>536</v>
      </c>
      <c r="J328" s="138">
        <v>81</v>
      </c>
      <c r="K328" s="138">
        <f>IF(J328&lt;&gt;"",MAX(K$1:K327)+1,"")</f>
        <v>277</v>
      </c>
      <c r="L328" s="281" t="s">
        <v>826</v>
      </c>
      <c r="M328" s="290">
        <v>3</v>
      </c>
      <c r="N328" s="283" t="str">
        <f>IF('RESULTAT GLOBAL'!D$22="NON","Non Mesuré","OUI")</f>
        <v>OUI</v>
      </c>
      <c r="O328" s="443" t="str">
        <f>IF('RESULTAT GLOBAL'!D$22="NON","Absence de bar","")</f>
        <v/>
      </c>
      <c r="P328" s="333" t="str">
        <f t="shared" si="467"/>
        <v/>
      </c>
      <c r="Q328" s="281" t="s">
        <v>537</v>
      </c>
      <c r="R328" s="281" t="s">
        <v>72</v>
      </c>
      <c r="S328" s="139"/>
      <c r="U328" s="140">
        <f>M328</f>
        <v>3</v>
      </c>
      <c r="V328" s="140">
        <f>IF(N328="OUI",1,IF(N328="NON",0,IF(N328="Non Mesuré","",0)))</f>
        <v>1</v>
      </c>
      <c r="W328" s="140">
        <f>IF(N328&lt;&gt;"Non Mesuré",U328*V328,"")</f>
        <v>3</v>
      </c>
      <c r="X328" s="140"/>
      <c r="Y328" s="140">
        <f>IF(N328="Non Mesuré",U328,0)</f>
        <v>0</v>
      </c>
      <c r="Z328" s="140"/>
      <c r="AA328" s="140">
        <f>U328-Y328</f>
        <v>3</v>
      </c>
      <c r="AB328" s="140"/>
      <c r="AC328" s="141"/>
      <c r="AD328" s="141"/>
      <c r="AE328" s="142">
        <f t="shared" si="446"/>
        <v>3</v>
      </c>
      <c r="AF328" s="142"/>
      <c r="AG328" s="142">
        <f t="shared" si="447"/>
        <v>0</v>
      </c>
      <c r="AH328" s="142"/>
      <c r="AI328" s="142">
        <f t="shared" si="448"/>
        <v>3</v>
      </c>
      <c r="AJ328" s="143"/>
      <c r="AK328" s="144"/>
      <c r="AL328" s="142"/>
      <c r="AM328" s="142" t="str">
        <f t="shared" si="449"/>
        <v/>
      </c>
      <c r="AN328" s="142"/>
      <c r="AO328" s="142" t="str">
        <f t="shared" si="450"/>
        <v/>
      </c>
      <c r="AP328" s="142"/>
      <c r="AQ328" s="142" t="str">
        <f t="shared" si="451"/>
        <v/>
      </c>
      <c r="AR328" s="143"/>
      <c r="AS328" s="144"/>
      <c r="AT328" s="142"/>
      <c r="AU328" s="142" t="str">
        <f t="shared" si="452"/>
        <v/>
      </c>
      <c r="AV328" s="142"/>
      <c r="AW328" s="142" t="str">
        <f t="shared" si="453"/>
        <v/>
      </c>
      <c r="AX328" s="142"/>
      <c r="AY328" s="142" t="str">
        <f t="shared" si="454"/>
        <v/>
      </c>
      <c r="AZ328" s="143"/>
      <c r="BA328" s="144"/>
      <c r="BB328" s="142"/>
      <c r="BC328" s="142" t="str">
        <f>IF(G328=4,W328,"")</f>
        <v/>
      </c>
      <c r="BD328" s="142"/>
      <c r="BE328" s="142" t="str">
        <f>IF(G328=4,Y328,"")</f>
        <v/>
      </c>
      <c r="BF328" s="142"/>
      <c r="BG328" s="142" t="str">
        <f>IF(G328=4,AA328,"")</f>
        <v/>
      </c>
      <c r="BH328" s="143"/>
      <c r="BI328" s="144"/>
      <c r="BJ328" s="140"/>
      <c r="BK328" s="142" t="str">
        <f>IF(G328=5,W328,"")</f>
        <v/>
      </c>
      <c r="BL328" s="142"/>
      <c r="BM328" s="142" t="str">
        <f>IF(G328=5,Y328,"")</f>
        <v/>
      </c>
      <c r="BN328" s="142"/>
      <c r="BO328" s="142" t="str">
        <f>IF(G328=5,AA328,"")</f>
        <v/>
      </c>
      <c r="BP328" s="143"/>
      <c r="BQ328" s="144"/>
      <c r="BR328" s="140"/>
      <c r="BS328" s="142" t="str">
        <f t="shared" si="480"/>
        <v/>
      </c>
      <c r="BT328" s="142"/>
      <c r="BU328" s="142" t="str">
        <f t="shared" si="481"/>
        <v/>
      </c>
      <c r="BV328" s="142"/>
      <c r="BW328" s="142" t="str">
        <f t="shared" si="482"/>
        <v/>
      </c>
      <c r="BX328" s="143"/>
      <c r="BY328" s="144"/>
      <c r="BZ328" s="145"/>
      <c r="CA328" s="142" t="str">
        <f t="shared" si="483"/>
        <v/>
      </c>
      <c r="CB328" s="142"/>
      <c r="CC328" s="142" t="str">
        <f t="shared" si="484"/>
        <v/>
      </c>
      <c r="CD328" s="142"/>
      <c r="CE328" s="142" t="str">
        <f t="shared" si="485"/>
        <v/>
      </c>
      <c r="CF328" s="143"/>
      <c r="CI328" s="142" t="str">
        <f t="shared" si="486"/>
        <v/>
      </c>
      <c r="CJ328" s="142"/>
      <c r="CK328" s="142" t="str">
        <f t="shared" si="487"/>
        <v/>
      </c>
      <c r="CL328" s="142"/>
      <c r="CM328" s="142" t="str">
        <f t="shared" si="488"/>
        <v/>
      </c>
      <c r="CN328" s="143"/>
      <c r="EF328" s="146" t="s">
        <v>63</v>
      </c>
      <c r="EG328" s="146" t="str">
        <f t="shared" si="445"/>
        <v>NM si absence de carte.
Constat visuel
R</v>
      </c>
    </row>
    <row r="329" spans="1:137" s="136" customFormat="1" ht="30.75" customHeight="1" x14ac:dyDescent="0.25">
      <c r="B329" s="109" t="s">
        <v>68</v>
      </c>
      <c r="C329" s="405" t="s">
        <v>511</v>
      </c>
      <c r="D329" s="183" t="s">
        <v>532</v>
      </c>
      <c r="E329" s="109" t="s">
        <v>73</v>
      </c>
      <c r="F329" s="109">
        <f>VLOOKUP(H329,Feuil1!A$1:B$5,2,0)</f>
        <v>0.1</v>
      </c>
      <c r="G329" s="109">
        <f>IF(H329="Information et Communication",1,IF(H329="Savoir-faire Savoir-être",2,IF(H329="Confort et hygiène",3,IF(H329="Qualité de la prestation",5,IF(H329="Développement Durable",4)))))</f>
        <v>1</v>
      </c>
      <c r="H329" s="271" t="s">
        <v>59</v>
      </c>
      <c r="I329" s="180" t="s">
        <v>536</v>
      </c>
      <c r="J329" s="138">
        <v>81</v>
      </c>
      <c r="K329" s="138">
        <f>IF(J329&lt;&gt;"",MAX(K$1:K328)+1,"")</f>
        <v>278</v>
      </c>
      <c r="L329" s="281" t="s">
        <v>827</v>
      </c>
      <c r="M329" s="290">
        <v>3</v>
      </c>
      <c r="N329" s="283" t="str">
        <f>IF('RESULTAT GLOBAL'!D$22="NON","Non Mesuré","OUI")</f>
        <v>OUI</v>
      </c>
      <c r="O329" s="443" t="str">
        <f>IF('RESULTAT GLOBAL'!D$22="NON","Absence de bar","")</f>
        <v/>
      </c>
      <c r="P329" s="333" t="str">
        <f>IF(ISERROR(SEARCH("Pas de NM possible",Q329)),"","oui")</f>
        <v/>
      </c>
      <c r="Q329" s="281" t="s">
        <v>915</v>
      </c>
      <c r="R329" s="281" t="s">
        <v>72</v>
      </c>
      <c r="S329" s="139"/>
      <c r="U329" s="140">
        <f>M329</f>
        <v>3</v>
      </c>
      <c r="V329" s="140">
        <f>IF(N329="OUI",1,IF(N329="NON",0,IF(N329="Non Mesuré","",0)))</f>
        <v>1</v>
      </c>
      <c r="W329" s="140">
        <f>IF(N329&lt;&gt;"Non Mesuré",U329*V329,"")</f>
        <v>3</v>
      </c>
      <c r="X329" s="140"/>
      <c r="Y329" s="140">
        <f>IF(N329="Non Mesuré",U329,0)</f>
        <v>0</v>
      </c>
      <c r="Z329" s="140"/>
      <c r="AA329" s="140">
        <f>U329-Y329</f>
        <v>3</v>
      </c>
      <c r="AB329" s="140"/>
      <c r="AC329" s="141"/>
      <c r="AD329" s="141"/>
      <c r="AE329" s="142">
        <f t="shared" si="446"/>
        <v>3</v>
      </c>
      <c r="AF329" s="142"/>
      <c r="AG329" s="142">
        <f t="shared" si="447"/>
        <v>0</v>
      </c>
      <c r="AH329" s="142"/>
      <c r="AI329" s="142">
        <f t="shared" si="448"/>
        <v>3</v>
      </c>
      <c r="AJ329" s="143"/>
      <c r="AK329" s="144"/>
      <c r="AL329" s="142"/>
      <c r="AM329" s="142" t="str">
        <f t="shared" si="449"/>
        <v/>
      </c>
      <c r="AN329" s="142"/>
      <c r="AO329" s="142" t="str">
        <f t="shared" si="450"/>
        <v/>
      </c>
      <c r="AP329" s="142"/>
      <c r="AQ329" s="142" t="str">
        <f t="shared" si="451"/>
        <v/>
      </c>
      <c r="AR329" s="143"/>
      <c r="AS329" s="144"/>
      <c r="AT329" s="142"/>
      <c r="AU329" s="142" t="str">
        <f t="shared" si="452"/>
        <v/>
      </c>
      <c r="AV329" s="142"/>
      <c r="AW329" s="142" t="str">
        <f t="shared" si="453"/>
        <v/>
      </c>
      <c r="AX329" s="142"/>
      <c r="AY329" s="142" t="str">
        <f t="shared" si="454"/>
        <v/>
      </c>
      <c r="AZ329" s="143"/>
      <c r="BA329" s="144"/>
      <c r="BB329" s="142"/>
      <c r="BC329" s="142" t="str">
        <f>IF(G329=4,W329,"")</f>
        <v/>
      </c>
      <c r="BD329" s="142"/>
      <c r="BE329" s="142" t="str">
        <f>IF(G329=4,Y329,"")</f>
        <v/>
      </c>
      <c r="BF329" s="142"/>
      <c r="BG329" s="142" t="str">
        <f>IF(G329=4,AA329,"")</f>
        <v/>
      </c>
      <c r="BH329" s="143"/>
      <c r="BI329" s="144"/>
      <c r="BJ329" s="140"/>
      <c r="BK329" s="142" t="str">
        <f>IF(G329=5,W329,"")</f>
        <v/>
      </c>
      <c r="BL329" s="142"/>
      <c r="BM329" s="142" t="str">
        <f>IF(G329=5,Y329,"")</f>
        <v/>
      </c>
      <c r="BN329" s="142"/>
      <c r="BO329" s="142" t="str">
        <f>IF(G329=5,AA329,"")</f>
        <v/>
      </c>
      <c r="BP329" s="143"/>
      <c r="BQ329" s="144"/>
      <c r="BR329" s="140"/>
      <c r="BS329" s="142" t="str">
        <f>IF(A329=31,W329,"")</f>
        <v/>
      </c>
      <c r="BT329" s="142"/>
      <c r="BU329" s="142" t="str">
        <f>IF(A329=31,Y329,"")</f>
        <v/>
      </c>
      <c r="BV329" s="142"/>
      <c r="BW329" s="142" t="str">
        <f>IF(A329=31,AA329,"")</f>
        <v/>
      </c>
      <c r="BX329" s="143"/>
      <c r="BY329" s="144"/>
      <c r="BZ329" s="145"/>
      <c r="CA329" s="142" t="str">
        <f>IF(A329=32,W329,"")</f>
        <v/>
      </c>
      <c r="CB329" s="142"/>
      <c r="CC329" s="142" t="str">
        <f>IF(A329=32,Y329,"")</f>
        <v/>
      </c>
      <c r="CD329" s="142"/>
      <c r="CE329" s="142" t="str">
        <f>IF(A329=32,AA329,"")</f>
        <v/>
      </c>
      <c r="CF329" s="143"/>
      <c r="CI329" s="142" t="str">
        <f>IF(A329=33,W329,"")</f>
        <v/>
      </c>
      <c r="CJ329" s="142"/>
      <c r="CK329" s="142" t="str">
        <f>IF(A329=33,Y329,"")</f>
        <v/>
      </c>
      <c r="CL329" s="142"/>
      <c r="CM329" s="142" t="str">
        <f>IF(A329=33,AA329,"")</f>
        <v/>
      </c>
      <c r="CN329" s="143"/>
      <c r="EF329" s="146" t="s">
        <v>63</v>
      </c>
      <c r="EG329" s="146" t="str">
        <f>CONCATENATE(Q329,EF329,R329,EF329,B329)</f>
        <v>Bonus - Noter NM si non vérifié.
Constat visuel
R</v>
      </c>
    </row>
    <row r="330" spans="1:137" s="136" customFormat="1" ht="54" customHeight="1" x14ac:dyDescent="0.25">
      <c r="B330" s="109" t="s">
        <v>58</v>
      </c>
      <c r="C330" s="405" t="s">
        <v>511</v>
      </c>
      <c r="D330" s="183" t="s">
        <v>532</v>
      </c>
      <c r="E330" s="109" t="s">
        <v>73</v>
      </c>
      <c r="F330" s="109">
        <f>VLOOKUP(H330,Feuil1!A$1:B$5,2,0)</f>
        <v>0.2</v>
      </c>
      <c r="G330" s="109">
        <f>IF(H330="Information et Communication",1,IF(H330="Savoir-faire Savoir-être",2,IF(H330="Confort et hygiène",3,IF(H330="Qualité de la prestation",5,IF(H330="Développement Durable",4)))))</f>
        <v>5</v>
      </c>
      <c r="H330" s="271" t="s">
        <v>168</v>
      </c>
      <c r="I330" s="180" t="s">
        <v>533</v>
      </c>
      <c r="J330" s="138">
        <v>81</v>
      </c>
      <c r="K330" s="138">
        <f>IF(J330&lt;&gt;"",MAX(K$1:K329)+1,"")</f>
        <v>279</v>
      </c>
      <c r="L330" s="334" t="s">
        <v>538</v>
      </c>
      <c r="M330" s="335">
        <v>1</v>
      </c>
      <c r="N330" s="373" t="str">
        <f>IF('RESULTAT GLOBAL'!D$22="NON","Non Mesuré","OUI")</f>
        <v>OUI</v>
      </c>
      <c r="O330" s="380" t="str">
        <f>IF('RESULTAT GLOBAL'!D$22="NON","Absence de bar","")</f>
        <v/>
      </c>
      <c r="P330" s="337" t="str">
        <f t="shared" si="467"/>
        <v/>
      </c>
      <c r="Q330" s="334" t="s">
        <v>539</v>
      </c>
      <c r="R330" s="334" t="s">
        <v>72</v>
      </c>
      <c r="S330" s="139"/>
      <c r="U330" s="140">
        <f>M330</f>
        <v>1</v>
      </c>
      <c r="V330" s="140">
        <f>IF(N330="OUI",1,IF(N330="NON",0,IF(N330="Non Mesuré","",0)))</f>
        <v>1</v>
      </c>
      <c r="W330" s="140">
        <f>IF(N330&lt;&gt;"Non Mesuré",U330*V330,"")</f>
        <v>1</v>
      </c>
      <c r="X330" s="140"/>
      <c r="Y330" s="140">
        <f>IF(N330="Non Mesuré",U330,0)</f>
        <v>0</v>
      </c>
      <c r="Z330" s="140"/>
      <c r="AA330" s="140">
        <f>U330-Y330</f>
        <v>1</v>
      </c>
      <c r="AB330" s="140"/>
      <c r="AC330" s="141"/>
      <c r="AD330" s="141"/>
      <c r="AE330" s="142" t="str">
        <f t="shared" si="446"/>
        <v/>
      </c>
      <c r="AF330" s="142"/>
      <c r="AG330" s="142" t="str">
        <f t="shared" si="447"/>
        <v/>
      </c>
      <c r="AH330" s="142"/>
      <c r="AI330" s="142" t="str">
        <f t="shared" si="448"/>
        <v/>
      </c>
      <c r="AJ330" s="143"/>
      <c r="AK330" s="144"/>
      <c r="AL330" s="142"/>
      <c r="AM330" s="142" t="str">
        <f t="shared" si="449"/>
        <v/>
      </c>
      <c r="AN330" s="142"/>
      <c r="AO330" s="142" t="str">
        <f t="shared" si="450"/>
        <v/>
      </c>
      <c r="AP330" s="142"/>
      <c r="AQ330" s="142" t="str">
        <f t="shared" si="451"/>
        <v/>
      </c>
      <c r="AR330" s="143"/>
      <c r="AS330" s="144"/>
      <c r="AT330" s="142"/>
      <c r="AU330" s="142" t="str">
        <f t="shared" si="452"/>
        <v/>
      </c>
      <c r="AV330" s="142"/>
      <c r="AW330" s="142" t="str">
        <f t="shared" si="453"/>
        <v/>
      </c>
      <c r="AX330" s="142"/>
      <c r="AY330" s="142" t="str">
        <f t="shared" si="454"/>
        <v/>
      </c>
      <c r="AZ330" s="143"/>
      <c r="BA330" s="144"/>
      <c r="BB330" s="142"/>
      <c r="BC330" s="142" t="str">
        <f>IF(G330=4,W330,"")</f>
        <v/>
      </c>
      <c r="BD330" s="142"/>
      <c r="BE330" s="142" t="str">
        <f>IF(G330=4,Y330,"")</f>
        <v/>
      </c>
      <c r="BF330" s="142"/>
      <c r="BG330" s="142" t="str">
        <f>IF(G330=4,AA330,"")</f>
        <v/>
      </c>
      <c r="BH330" s="143"/>
      <c r="BI330" s="144"/>
      <c r="BJ330" s="140"/>
      <c r="BK330" s="142">
        <f>IF(G330=5,W330,"")</f>
        <v>1</v>
      </c>
      <c r="BL330" s="142"/>
      <c r="BM330" s="142">
        <f>IF(G330=5,Y330,"")</f>
        <v>0</v>
      </c>
      <c r="BN330" s="142"/>
      <c r="BO330" s="142">
        <f>IF(G330=5,AA330,"")</f>
        <v>1</v>
      </c>
      <c r="BP330" s="143"/>
      <c r="BQ330" s="144"/>
      <c r="BR330" s="140"/>
      <c r="BS330" s="142" t="str">
        <f t="shared" si="480"/>
        <v/>
      </c>
      <c r="BT330" s="142"/>
      <c r="BU330" s="142" t="str">
        <f t="shared" si="481"/>
        <v/>
      </c>
      <c r="BV330" s="142"/>
      <c r="BW330" s="142" t="str">
        <f t="shared" si="482"/>
        <v/>
      </c>
      <c r="BX330" s="143"/>
      <c r="BY330" s="144"/>
      <c r="BZ330" s="145"/>
      <c r="CA330" s="142" t="str">
        <f t="shared" si="483"/>
        <v/>
      </c>
      <c r="CB330" s="142"/>
      <c r="CC330" s="142" t="str">
        <f t="shared" si="484"/>
        <v/>
      </c>
      <c r="CD330" s="142"/>
      <c r="CE330" s="142" t="str">
        <f t="shared" si="485"/>
        <v/>
      </c>
      <c r="CF330" s="143"/>
      <c r="CI330" s="142" t="str">
        <f t="shared" si="486"/>
        <v/>
      </c>
      <c r="CJ330" s="142"/>
      <c r="CK330" s="142" t="str">
        <f t="shared" si="487"/>
        <v/>
      </c>
      <c r="CL330" s="142"/>
      <c r="CM330" s="142" t="str">
        <f t="shared" si="488"/>
        <v/>
      </c>
      <c r="CN330" s="143"/>
      <c r="EF330" s="146" t="s">
        <v>63</v>
      </c>
      <c r="EG330" s="146" t="str">
        <f t="shared" si="445"/>
        <v>NM si pas de carte. Prendre en compte également les ardoises, si elles remplacent les cartes (calligraphie, propres et non abîmées, non surchargées ni raturées). La carte donne envie de consommer.
Constat visuel
NR</v>
      </c>
    </row>
    <row r="331" spans="1:137" s="157" customFormat="1" ht="23.25" customHeight="1" x14ac:dyDescent="0.25">
      <c r="B331" s="107"/>
      <c r="C331" s="405" t="s">
        <v>511</v>
      </c>
      <c r="D331" s="107"/>
      <c r="E331" s="109" t="s">
        <v>73</v>
      </c>
      <c r="F331" s="109" t="e">
        <f>VLOOKUP(H331,Feuil1!A$1:B$5,2,0)</f>
        <v>#N/A</v>
      </c>
      <c r="G331" s="107"/>
      <c r="H331" s="276"/>
      <c r="I331" s="198"/>
      <c r="J331" s="149"/>
      <c r="K331" s="131" t="str">
        <f>IF(J331&lt;&gt;"",MAX(K$1:K330)+1,"")</f>
        <v/>
      </c>
      <c r="L331" s="183" t="s">
        <v>540</v>
      </c>
      <c r="M331" s="132"/>
      <c r="N331" s="267"/>
      <c r="O331" s="440"/>
      <c r="P331" s="325" t="str">
        <f t="shared" si="467"/>
        <v/>
      </c>
      <c r="Q331" s="184"/>
      <c r="R331" s="184"/>
      <c r="S331" s="184"/>
      <c r="U331" s="150"/>
      <c r="V331" s="150"/>
      <c r="W331" s="150"/>
      <c r="X331" s="150"/>
      <c r="Y331" s="150"/>
      <c r="Z331" s="150"/>
      <c r="AA331" s="150"/>
      <c r="AB331" s="150"/>
      <c r="AC331" s="152"/>
      <c r="AD331" s="152"/>
      <c r="AE331" s="142" t="str">
        <f t="shared" si="446"/>
        <v/>
      </c>
      <c r="AF331" s="142"/>
      <c r="AG331" s="142" t="str">
        <f t="shared" si="447"/>
        <v/>
      </c>
      <c r="AH331" s="142"/>
      <c r="AI331" s="142" t="str">
        <f t="shared" si="448"/>
        <v/>
      </c>
      <c r="AJ331" s="143"/>
      <c r="AK331" s="155"/>
      <c r="AL331" s="153"/>
      <c r="AM331" s="142" t="str">
        <f t="shared" si="449"/>
        <v/>
      </c>
      <c r="AN331" s="142"/>
      <c r="AO331" s="142" t="str">
        <f t="shared" si="450"/>
        <v/>
      </c>
      <c r="AP331" s="142"/>
      <c r="AQ331" s="142" t="str">
        <f t="shared" si="451"/>
        <v/>
      </c>
      <c r="AR331" s="143"/>
      <c r="AS331" s="155"/>
      <c r="AT331" s="153"/>
      <c r="AU331" s="142" t="str">
        <f t="shared" si="452"/>
        <v/>
      </c>
      <c r="AV331" s="142"/>
      <c r="AW331" s="142" t="str">
        <f t="shared" si="453"/>
        <v/>
      </c>
      <c r="AX331" s="142"/>
      <c r="AY331" s="142" t="str">
        <f t="shared" si="454"/>
        <v/>
      </c>
      <c r="AZ331" s="143"/>
      <c r="BA331" s="155"/>
      <c r="BB331" s="153"/>
      <c r="BC331" s="153"/>
      <c r="BD331" s="153"/>
      <c r="BE331" s="153"/>
      <c r="BF331" s="153"/>
      <c r="BG331" s="153"/>
      <c r="BH331" s="154"/>
      <c r="BI331" s="155"/>
      <c r="BJ331" s="150"/>
      <c r="BK331" s="153"/>
      <c r="BL331" s="153"/>
      <c r="BM331" s="153"/>
      <c r="BN331" s="153"/>
      <c r="BO331" s="153"/>
      <c r="BP331" s="154"/>
      <c r="BQ331" s="155"/>
      <c r="BR331" s="150"/>
      <c r="BS331" s="153" t="str">
        <f t="shared" si="480"/>
        <v/>
      </c>
      <c r="BT331" s="153"/>
      <c r="BU331" s="153" t="str">
        <f t="shared" si="481"/>
        <v/>
      </c>
      <c r="BV331" s="153"/>
      <c r="BW331" s="153" t="str">
        <f t="shared" si="482"/>
        <v/>
      </c>
      <c r="BX331" s="154"/>
      <c r="BY331" s="155"/>
      <c r="BZ331" s="156"/>
      <c r="CA331" s="153" t="str">
        <f t="shared" si="483"/>
        <v/>
      </c>
      <c r="CB331" s="153"/>
      <c r="CC331" s="153" t="str">
        <f t="shared" si="484"/>
        <v/>
      </c>
      <c r="CD331" s="153"/>
      <c r="CE331" s="153" t="str">
        <f t="shared" si="485"/>
        <v/>
      </c>
      <c r="CF331" s="154"/>
      <c r="CI331" s="153" t="str">
        <f t="shared" si="486"/>
        <v/>
      </c>
      <c r="CJ331" s="153"/>
      <c r="CK331" s="153" t="str">
        <f t="shared" si="487"/>
        <v/>
      </c>
      <c r="CL331" s="153"/>
      <c r="CM331" s="153" t="str">
        <f t="shared" si="488"/>
        <v/>
      </c>
      <c r="CN331" s="154"/>
      <c r="EF331" s="146" t="s">
        <v>63</v>
      </c>
      <c r="EG331" s="146" t="str">
        <f t="shared" si="445"/>
        <v xml:space="preserve">
</v>
      </c>
    </row>
    <row r="332" spans="1:137" s="136" customFormat="1" ht="25.5" customHeight="1" x14ac:dyDescent="0.25">
      <c r="B332" s="109" t="s">
        <v>58</v>
      </c>
      <c r="C332" s="405" t="s">
        <v>511</v>
      </c>
      <c r="D332" s="183" t="s">
        <v>540</v>
      </c>
      <c r="E332" s="109" t="s">
        <v>73</v>
      </c>
      <c r="F332" s="109">
        <f>VLOOKUP(H332,Feuil1!A$1:B$5,2,0)</f>
        <v>0.35</v>
      </c>
      <c r="G332" s="109">
        <f t="shared" ref="G332:G341" si="489">IF(H332="Information et Communication",1,IF(H332="Savoir-faire Savoir-être",2,IF(H332="Confort et hygiène",3,IF(H332="Qualité de la prestation",5,IF(H332="Développement Durable",4)))))</f>
        <v>2</v>
      </c>
      <c r="H332" s="271" t="s">
        <v>110</v>
      </c>
      <c r="I332" s="137" t="s">
        <v>221</v>
      </c>
      <c r="J332" s="138">
        <v>20</v>
      </c>
      <c r="K332" s="138">
        <f>IF(J332&lt;&gt;"",MAX(K$1:K331)+1,"")</f>
        <v>280</v>
      </c>
      <c r="L332" s="329" t="s">
        <v>541</v>
      </c>
      <c r="M332" s="330">
        <v>3</v>
      </c>
      <c r="N332" s="372" t="str">
        <f>IF('RESULTAT GLOBAL'!D$22="NON","Non Mesuré","OUI")</f>
        <v>OUI</v>
      </c>
      <c r="O332" s="442" t="str">
        <f>IF('RESULTAT GLOBAL'!D$22="NON","Absence de bar","")</f>
        <v/>
      </c>
      <c r="P332" s="332" t="str">
        <f t="shared" si="467"/>
        <v/>
      </c>
      <c r="Q332" s="329"/>
      <c r="R332" s="343" t="s">
        <v>72</v>
      </c>
      <c r="S332" s="139"/>
      <c r="U332" s="140">
        <f t="shared" ref="U332:U341" si="490">M332</f>
        <v>3</v>
      </c>
      <c r="V332" s="140">
        <f>IF(N332="OUI",1,IF(N332="NON",0,IF(N332="Non Mesuré","",0)))</f>
        <v>1</v>
      </c>
      <c r="W332" s="140">
        <f t="shared" ref="W332:W341" si="491">IF(N332&lt;&gt;"Non Mesuré",U332*V332,"")</f>
        <v>3</v>
      </c>
      <c r="X332" s="140"/>
      <c r="Y332" s="140">
        <f t="shared" ref="Y332:Y341" si="492">IF(N332="Non Mesuré",U332,0)</f>
        <v>0</v>
      </c>
      <c r="Z332" s="140"/>
      <c r="AA332" s="140">
        <f t="shared" ref="AA332:AA341" si="493">U332-Y332</f>
        <v>3</v>
      </c>
      <c r="AB332" s="140"/>
      <c r="AC332" s="141"/>
      <c r="AD332" s="141"/>
      <c r="AE332" s="142" t="str">
        <f t="shared" si="446"/>
        <v/>
      </c>
      <c r="AF332" s="142"/>
      <c r="AG332" s="142" t="str">
        <f t="shared" si="447"/>
        <v/>
      </c>
      <c r="AH332" s="142"/>
      <c r="AI332" s="142" t="str">
        <f t="shared" si="448"/>
        <v/>
      </c>
      <c r="AJ332" s="143"/>
      <c r="AK332" s="144"/>
      <c r="AL332" s="142"/>
      <c r="AM332" s="142">
        <f t="shared" si="449"/>
        <v>3</v>
      </c>
      <c r="AN332" s="142"/>
      <c r="AO332" s="142">
        <f t="shared" si="450"/>
        <v>0</v>
      </c>
      <c r="AP332" s="142"/>
      <c r="AQ332" s="142">
        <f t="shared" si="451"/>
        <v>3</v>
      </c>
      <c r="AR332" s="143"/>
      <c r="AS332" s="144"/>
      <c r="AT332" s="142"/>
      <c r="AU332" s="142" t="str">
        <f t="shared" si="452"/>
        <v/>
      </c>
      <c r="AV332" s="142"/>
      <c r="AW332" s="142" t="str">
        <f t="shared" si="453"/>
        <v/>
      </c>
      <c r="AX332" s="142"/>
      <c r="AY332" s="142" t="str">
        <f t="shared" si="454"/>
        <v/>
      </c>
      <c r="AZ332" s="143"/>
      <c r="BA332" s="144"/>
      <c r="BB332" s="142"/>
      <c r="BC332" s="142" t="str">
        <f t="shared" ref="BC332:BC342" si="494">IF(G332=4,W332,"")</f>
        <v/>
      </c>
      <c r="BD332" s="142"/>
      <c r="BE332" s="142" t="str">
        <f t="shared" ref="BE332:BE342" si="495">IF(G332=4,Y332,"")</f>
        <v/>
      </c>
      <c r="BF332" s="142"/>
      <c r="BG332" s="142" t="str">
        <f t="shared" ref="BG332:BG342" si="496">IF(G332=4,AA332,"")</f>
        <v/>
      </c>
      <c r="BH332" s="143"/>
      <c r="BI332" s="144"/>
      <c r="BJ332" s="140"/>
      <c r="BK332" s="142" t="str">
        <f t="shared" ref="BK332:BK342" si="497">IF(G332=5,W332,"")</f>
        <v/>
      </c>
      <c r="BL332" s="142"/>
      <c r="BM332" s="142" t="str">
        <f t="shared" ref="BM332:BM342" si="498">IF(G332=5,Y332,"")</f>
        <v/>
      </c>
      <c r="BN332" s="142"/>
      <c r="BO332" s="142" t="str">
        <f t="shared" ref="BO332:BO342" si="499">IF(G332=5,AA332,"")</f>
        <v/>
      </c>
      <c r="BP332" s="143"/>
      <c r="BQ332" s="144"/>
      <c r="BR332" s="140"/>
      <c r="BS332" s="142" t="str">
        <f t="shared" si="480"/>
        <v/>
      </c>
      <c r="BT332" s="142"/>
      <c r="BU332" s="142" t="str">
        <f t="shared" si="481"/>
        <v/>
      </c>
      <c r="BV332" s="142"/>
      <c r="BW332" s="142" t="str">
        <f t="shared" si="482"/>
        <v/>
      </c>
      <c r="BX332" s="143"/>
      <c r="BY332" s="144"/>
      <c r="BZ332" s="145"/>
      <c r="CA332" s="142" t="str">
        <f t="shared" si="483"/>
        <v/>
      </c>
      <c r="CB332" s="142"/>
      <c r="CC332" s="142" t="str">
        <f t="shared" si="484"/>
        <v/>
      </c>
      <c r="CD332" s="142"/>
      <c r="CE332" s="142" t="str">
        <f t="shared" si="485"/>
        <v/>
      </c>
      <c r="CF332" s="143"/>
      <c r="CI332" s="142" t="str">
        <f t="shared" si="486"/>
        <v/>
      </c>
      <c r="CJ332" s="142"/>
      <c r="CK332" s="142" t="str">
        <f t="shared" si="487"/>
        <v/>
      </c>
      <c r="CL332" s="142"/>
      <c r="CM332" s="142" t="str">
        <f t="shared" si="488"/>
        <v/>
      </c>
      <c r="CN332" s="143"/>
      <c r="EF332" s="146" t="s">
        <v>63</v>
      </c>
      <c r="EG332" s="146" t="str">
        <f t="shared" si="445"/>
        <v xml:space="preserve">
Constat visuel
NR</v>
      </c>
    </row>
    <row r="333" spans="1:137" s="136" customFormat="1" ht="27" customHeight="1" x14ac:dyDescent="0.25">
      <c r="B333" s="109" t="s">
        <v>58</v>
      </c>
      <c r="C333" s="405" t="s">
        <v>511</v>
      </c>
      <c r="D333" s="183" t="s">
        <v>540</v>
      </c>
      <c r="E333" s="109" t="s">
        <v>73</v>
      </c>
      <c r="F333" s="109">
        <f>VLOOKUP(H333,Feuil1!A$1:B$5,2,0)</f>
        <v>0.35</v>
      </c>
      <c r="G333" s="109">
        <f t="shared" si="489"/>
        <v>2</v>
      </c>
      <c r="H333" s="271" t="s">
        <v>110</v>
      </c>
      <c r="I333" s="137" t="s">
        <v>218</v>
      </c>
      <c r="J333" s="138">
        <v>17</v>
      </c>
      <c r="K333" s="138">
        <f>IF(J333&lt;&gt;"",MAX(K$1:K332)+1,"")</f>
        <v>281</v>
      </c>
      <c r="L333" s="281" t="s">
        <v>542</v>
      </c>
      <c r="M333" s="290">
        <v>3</v>
      </c>
      <c r="N333" s="283" t="str">
        <f>IF('RESULTAT GLOBAL'!D$22="NON","Non Mesuré","OUI")</f>
        <v>OUI</v>
      </c>
      <c r="O333" s="284" t="str">
        <f>IF('RESULTAT GLOBAL'!D$22="NON","Absence de bar","")</f>
        <v/>
      </c>
      <c r="P333" s="333" t="str">
        <f t="shared" si="467"/>
        <v/>
      </c>
      <c r="Q333" s="281" t="s">
        <v>543</v>
      </c>
      <c r="R333" s="281" t="s">
        <v>72</v>
      </c>
      <c r="S333" s="139"/>
      <c r="U333" s="140">
        <f t="shared" si="490"/>
        <v>3</v>
      </c>
      <c r="V333" s="140">
        <f>IF(N333="OUI",1,IF(N333="NON",0,IF(N333="Non Mesuré","",0)))</f>
        <v>1</v>
      </c>
      <c r="W333" s="140">
        <f t="shared" si="491"/>
        <v>3</v>
      </c>
      <c r="X333" s="140"/>
      <c r="Y333" s="140">
        <f t="shared" si="492"/>
        <v>0</v>
      </c>
      <c r="Z333" s="140"/>
      <c r="AA333" s="140">
        <f t="shared" si="493"/>
        <v>3</v>
      </c>
      <c r="AB333" s="140"/>
      <c r="AC333" s="141"/>
      <c r="AD333" s="141"/>
      <c r="AE333" s="142" t="str">
        <f t="shared" si="446"/>
        <v/>
      </c>
      <c r="AF333" s="142"/>
      <c r="AG333" s="142" t="str">
        <f t="shared" si="447"/>
        <v/>
      </c>
      <c r="AH333" s="142"/>
      <c r="AI333" s="142" t="str">
        <f t="shared" si="448"/>
        <v/>
      </c>
      <c r="AJ333" s="143"/>
      <c r="AK333" s="144"/>
      <c r="AL333" s="142"/>
      <c r="AM333" s="142">
        <f t="shared" si="449"/>
        <v>3</v>
      </c>
      <c r="AN333" s="142"/>
      <c r="AO333" s="142">
        <f t="shared" si="450"/>
        <v>0</v>
      </c>
      <c r="AP333" s="142"/>
      <c r="AQ333" s="142">
        <f t="shared" si="451"/>
        <v>3</v>
      </c>
      <c r="AR333" s="143"/>
      <c r="AS333" s="144"/>
      <c r="AT333" s="142"/>
      <c r="AU333" s="142" t="str">
        <f t="shared" si="452"/>
        <v/>
      </c>
      <c r="AV333" s="142"/>
      <c r="AW333" s="142" t="str">
        <f t="shared" si="453"/>
        <v/>
      </c>
      <c r="AX333" s="142"/>
      <c r="AY333" s="142" t="str">
        <f t="shared" si="454"/>
        <v/>
      </c>
      <c r="AZ333" s="143"/>
      <c r="BA333" s="144"/>
      <c r="BB333" s="142"/>
      <c r="BC333" s="142" t="str">
        <f t="shared" si="494"/>
        <v/>
      </c>
      <c r="BD333" s="142"/>
      <c r="BE333" s="142" t="str">
        <f t="shared" si="495"/>
        <v/>
      </c>
      <c r="BF333" s="142"/>
      <c r="BG333" s="142" t="str">
        <f t="shared" si="496"/>
        <v/>
      </c>
      <c r="BH333" s="143"/>
      <c r="BI333" s="144"/>
      <c r="BJ333" s="140"/>
      <c r="BK333" s="142" t="str">
        <f t="shared" si="497"/>
        <v/>
      </c>
      <c r="BL333" s="142"/>
      <c r="BM333" s="142" t="str">
        <f t="shared" si="498"/>
        <v/>
      </c>
      <c r="BN333" s="142"/>
      <c r="BO333" s="142" t="str">
        <f t="shared" si="499"/>
        <v/>
      </c>
      <c r="BP333" s="143"/>
      <c r="BQ333" s="144"/>
      <c r="BR333" s="140"/>
      <c r="BS333" s="142" t="str">
        <f t="shared" si="480"/>
        <v/>
      </c>
      <c r="BT333" s="142"/>
      <c r="BU333" s="142" t="str">
        <f t="shared" si="481"/>
        <v/>
      </c>
      <c r="BV333" s="142"/>
      <c r="BW333" s="142" t="str">
        <f t="shared" si="482"/>
        <v/>
      </c>
      <c r="BX333" s="143"/>
      <c r="BY333" s="144"/>
      <c r="BZ333" s="145"/>
      <c r="CA333" s="142" t="str">
        <f t="shared" si="483"/>
        <v/>
      </c>
      <c r="CB333" s="142"/>
      <c r="CC333" s="142" t="str">
        <f t="shared" si="484"/>
        <v/>
      </c>
      <c r="CD333" s="142"/>
      <c r="CE333" s="142" t="str">
        <f t="shared" si="485"/>
        <v/>
      </c>
      <c r="CF333" s="143"/>
      <c r="CI333" s="142" t="str">
        <f t="shared" si="486"/>
        <v/>
      </c>
      <c r="CJ333" s="142"/>
      <c r="CK333" s="142" t="str">
        <f t="shared" si="487"/>
        <v/>
      </c>
      <c r="CL333" s="142"/>
      <c r="CM333" s="142" t="str">
        <f t="shared" si="488"/>
        <v/>
      </c>
      <c r="CN333" s="143"/>
      <c r="EF333" s="146" t="s">
        <v>63</v>
      </c>
      <c r="EG333" s="146" t="str">
        <f t="shared" si="445"/>
        <v>NM si absence de personnel de bar.
Constat visuel
NR</v>
      </c>
    </row>
    <row r="334" spans="1:137" s="136" customFormat="1" ht="28.5" customHeight="1" x14ac:dyDescent="0.25">
      <c r="B334" s="109" t="s">
        <v>58</v>
      </c>
      <c r="C334" s="405" t="s">
        <v>511</v>
      </c>
      <c r="D334" s="183" t="s">
        <v>540</v>
      </c>
      <c r="E334" s="109" t="s">
        <v>73</v>
      </c>
      <c r="F334" s="109">
        <f>VLOOKUP(H334,Feuil1!A$1:B$5,2,0)</f>
        <v>0.35</v>
      </c>
      <c r="G334" s="109">
        <f t="shared" si="489"/>
        <v>2</v>
      </c>
      <c r="H334" s="271" t="s">
        <v>110</v>
      </c>
      <c r="I334" s="137" t="s">
        <v>218</v>
      </c>
      <c r="J334" s="138">
        <v>17</v>
      </c>
      <c r="K334" s="138">
        <f>IF(J334&lt;&gt;"",MAX(K$1:K333)+1,"")</f>
        <v>282</v>
      </c>
      <c r="L334" s="281" t="s">
        <v>544</v>
      </c>
      <c r="M334" s="290">
        <v>3</v>
      </c>
      <c r="N334" s="283" t="str">
        <f>IF('RESULTAT GLOBAL'!D$22="NON","Non Mesuré","Très Satisfaisant")</f>
        <v>Très Satisfaisant</v>
      </c>
      <c r="O334" s="284" t="str">
        <f>IF('RESULTAT GLOBAL'!D$22="NON","Absence de bar","")</f>
        <v/>
      </c>
      <c r="P334" s="333" t="str">
        <f t="shared" si="467"/>
        <v/>
      </c>
      <c r="Q334" s="281" t="s">
        <v>545</v>
      </c>
      <c r="R334" s="281" t="s">
        <v>72</v>
      </c>
      <c r="S334" s="139"/>
      <c r="U334" s="140">
        <f t="shared" si="490"/>
        <v>3</v>
      </c>
      <c r="V334" s="140">
        <f>IF(N334="Très Satisfaisant",1,IF(N334="Satisfaisant",0.75,IF(N334="Insatisfaisant",0.25,IF(N334="Très Insatisfaisant",0,IF(N334="Non Mesuré","",0)))))</f>
        <v>1</v>
      </c>
      <c r="W334" s="140">
        <f t="shared" si="491"/>
        <v>3</v>
      </c>
      <c r="X334" s="140"/>
      <c r="Y334" s="140">
        <f t="shared" si="492"/>
        <v>0</v>
      </c>
      <c r="Z334" s="140"/>
      <c r="AA334" s="140">
        <f t="shared" si="493"/>
        <v>3</v>
      </c>
      <c r="AB334" s="140"/>
      <c r="AC334" s="141"/>
      <c r="AD334" s="141"/>
      <c r="AE334" s="142" t="str">
        <f t="shared" si="446"/>
        <v/>
      </c>
      <c r="AF334" s="142"/>
      <c r="AG334" s="142" t="str">
        <f t="shared" si="447"/>
        <v/>
      </c>
      <c r="AH334" s="142"/>
      <c r="AI334" s="142" t="str">
        <f t="shared" si="448"/>
        <v/>
      </c>
      <c r="AJ334" s="143"/>
      <c r="AK334" s="144"/>
      <c r="AL334" s="142"/>
      <c r="AM334" s="142">
        <f t="shared" si="449"/>
        <v>3</v>
      </c>
      <c r="AN334" s="142"/>
      <c r="AO334" s="142">
        <f t="shared" si="450"/>
        <v>0</v>
      </c>
      <c r="AP334" s="142"/>
      <c r="AQ334" s="142">
        <f t="shared" si="451"/>
        <v>3</v>
      </c>
      <c r="AR334" s="143"/>
      <c r="AS334" s="144"/>
      <c r="AT334" s="142"/>
      <c r="AU334" s="142" t="str">
        <f t="shared" si="452"/>
        <v/>
      </c>
      <c r="AV334" s="142"/>
      <c r="AW334" s="142" t="str">
        <f t="shared" si="453"/>
        <v/>
      </c>
      <c r="AX334" s="142"/>
      <c r="AY334" s="142" t="str">
        <f t="shared" si="454"/>
        <v/>
      </c>
      <c r="AZ334" s="143"/>
      <c r="BA334" s="144"/>
      <c r="BB334" s="142"/>
      <c r="BC334" s="142" t="str">
        <f t="shared" si="494"/>
        <v/>
      </c>
      <c r="BD334" s="142"/>
      <c r="BE334" s="142" t="str">
        <f t="shared" si="495"/>
        <v/>
      </c>
      <c r="BF334" s="142"/>
      <c r="BG334" s="142" t="str">
        <f t="shared" si="496"/>
        <v/>
      </c>
      <c r="BH334" s="143"/>
      <c r="BI334" s="144"/>
      <c r="BJ334" s="140"/>
      <c r="BK334" s="142" t="str">
        <f t="shared" si="497"/>
        <v/>
      </c>
      <c r="BL334" s="142"/>
      <c r="BM334" s="142" t="str">
        <f t="shared" si="498"/>
        <v/>
      </c>
      <c r="BN334" s="142"/>
      <c r="BO334" s="142" t="str">
        <f t="shared" si="499"/>
        <v/>
      </c>
      <c r="BP334" s="143"/>
      <c r="BQ334" s="144"/>
      <c r="BR334" s="140"/>
      <c r="BS334" s="142" t="str">
        <f t="shared" si="480"/>
        <v/>
      </c>
      <c r="BT334" s="142"/>
      <c r="BU334" s="142" t="str">
        <f t="shared" si="481"/>
        <v/>
      </c>
      <c r="BV334" s="142"/>
      <c r="BW334" s="142" t="str">
        <f t="shared" si="482"/>
        <v/>
      </c>
      <c r="BX334" s="143"/>
      <c r="BY334" s="144"/>
      <c r="BZ334" s="145"/>
      <c r="CA334" s="142" t="str">
        <f t="shared" si="483"/>
        <v/>
      </c>
      <c r="CB334" s="142"/>
      <c r="CC334" s="142" t="str">
        <f t="shared" si="484"/>
        <v/>
      </c>
      <c r="CD334" s="142"/>
      <c r="CE334" s="142" t="str">
        <f t="shared" si="485"/>
        <v/>
      </c>
      <c r="CF334" s="143"/>
      <c r="CI334" s="142" t="str">
        <f t="shared" si="486"/>
        <v/>
      </c>
      <c r="CJ334" s="142"/>
      <c r="CK334" s="142" t="str">
        <f t="shared" si="487"/>
        <v/>
      </c>
      <c r="CL334" s="142"/>
      <c r="CM334" s="142" t="str">
        <f t="shared" si="488"/>
        <v/>
      </c>
      <c r="CN334" s="143"/>
      <c r="EF334" s="146" t="s">
        <v>63</v>
      </c>
      <c r="EG334" s="146" t="str">
        <f t="shared" si="445"/>
        <v>Comportement souriant, ton aimable, etc.
Constat visuel
NR</v>
      </c>
    </row>
    <row r="335" spans="1:137" s="136" customFormat="1" ht="36" customHeight="1" x14ac:dyDescent="0.25">
      <c r="B335" s="109" t="s">
        <v>58</v>
      </c>
      <c r="C335" s="405" t="s">
        <v>511</v>
      </c>
      <c r="D335" s="183" t="s">
        <v>540</v>
      </c>
      <c r="E335" s="109" t="s">
        <v>73</v>
      </c>
      <c r="F335" s="109">
        <f>VLOOKUP(H335,Feuil1!A$1:B$5,2,0)</f>
        <v>0.35</v>
      </c>
      <c r="G335" s="109">
        <f t="shared" si="489"/>
        <v>2</v>
      </c>
      <c r="H335" s="271" t="s">
        <v>110</v>
      </c>
      <c r="I335" s="180" t="s">
        <v>546</v>
      </c>
      <c r="J335" s="138">
        <v>70</v>
      </c>
      <c r="K335" s="138">
        <f>IF(J335&lt;&gt;"",MAX(K$1:K334)+1,"")</f>
        <v>283</v>
      </c>
      <c r="L335" s="281" t="s">
        <v>547</v>
      </c>
      <c r="M335" s="290">
        <v>3</v>
      </c>
      <c r="N335" s="283" t="str">
        <f>IF('RESULTAT GLOBAL'!D$22="NON","Non Mesuré","OUI")</f>
        <v>OUI</v>
      </c>
      <c r="O335" s="284" t="str">
        <f>IF('RESULTAT GLOBAL'!D$22="NON","Absence de bar","")</f>
        <v/>
      </c>
      <c r="P335" s="333" t="str">
        <f t="shared" si="467"/>
        <v/>
      </c>
      <c r="Q335" s="281" t="s">
        <v>548</v>
      </c>
      <c r="R335" s="281" t="s">
        <v>72</v>
      </c>
      <c r="S335" s="139"/>
      <c r="U335" s="140">
        <f t="shared" si="490"/>
        <v>3</v>
      </c>
      <c r="V335" s="140">
        <f>IF(N335="OUI",1,IF(N335="NON",0,IF(N335="Non Mesuré","",0)))</f>
        <v>1</v>
      </c>
      <c r="W335" s="140">
        <f t="shared" si="491"/>
        <v>3</v>
      </c>
      <c r="X335" s="140"/>
      <c r="Y335" s="140">
        <f t="shared" si="492"/>
        <v>0</v>
      </c>
      <c r="Z335" s="140"/>
      <c r="AA335" s="140">
        <f t="shared" si="493"/>
        <v>3</v>
      </c>
      <c r="AB335" s="140"/>
      <c r="AC335" s="141"/>
      <c r="AD335" s="141"/>
      <c r="AE335" s="142" t="str">
        <f t="shared" si="446"/>
        <v/>
      </c>
      <c r="AF335" s="142"/>
      <c r="AG335" s="142" t="str">
        <f t="shared" si="447"/>
        <v/>
      </c>
      <c r="AH335" s="142"/>
      <c r="AI335" s="142" t="str">
        <f t="shared" si="448"/>
        <v/>
      </c>
      <c r="AJ335" s="143"/>
      <c r="AK335" s="144"/>
      <c r="AL335" s="142"/>
      <c r="AM335" s="142">
        <f t="shared" si="449"/>
        <v>3</v>
      </c>
      <c r="AN335" s="142"/>
      <c r="AO335" s="142">
        <f t="shared" si="450"/>
        <v>0</v>
      </c>
      <c r="AP335" s="142"/>
      <c r="AQ335" s="142">
        <f t="shared" si="451"/>
        <v>3</v>
      </c>
      <c r="AR335" s="143"/>
      <c r="AS335" s="144"/>
      <c r="AT335" s="142"/>
      <c r="AU335" s="142" t="str">
        <f t="shared" si="452"/>
        <v/>
      </c>
      <c r="AV335" s="142"/>
      <c r="AW335" s="142" t="str">
        <f t="shared" si="453"/>
        <v/>
      </c>
      <c r="AX335" s="142"/>
      <c r="AY335" s="142" t="str">
        <f t="shared" si="454"/>
        <v/>
      </c>
      <c r="AZ335" s="143"/>
      <c r="BA335" s="144"/>
      <c r="BB335" s="142"/>
      <c r="BC335" s="142" t="str">
        <f t="shared" si="494"/>
        <v/>
      </c>
      <c r="BD335" s="142"/>
      <c r="BE335" s="142" t="str">
        <f t="shared" si="495"/>
        <v/>
      </c>
      <c r="BF335" s="142"/>
      <c r="BG335" s="142" t="str">
        <f t="shared" si="496"/>
        <v/>
      </c>
      <c r="BH335" s="143"/>
      <c r="BI335" s="144"/>
      <c r="BJ335" s="140"/>
      <c r="BK335" s="142" t="str">
        <f t="shared" si="497"/>
        <v/>
      </c>
      <c r="BL335" s="142"/>
      <c r="BM335" s="142" t="str">
        <f t="shared" si="498"/>
        <v/>
      </c>
      <c r="BN335" s="142"/>
      <c r="BO335" s="142" t="str">
        <f t="shared" si="499"/>
        <v/>
      </c>
      <c r="BP335" s="143"/>
      <c r="BQ335" s="144"/>
      <c r="BR335" s="140"/>
      <c r="BS335" s="142" t="str">
        <f t="shared" si="480"/>
        <v/>
      </c>
      <c r="BT335" s="142"/>
      <c r="BU335" s="142" t="str">
        <f t="shared" si="481"/>
        <v/>
      </c>
      <c r="BV335" s="142"/>
      <c r="BW335" s="142" t="str">
        <f t="shared" si="482"/>
        <v/>
      </c>
      <c r="BX335" s="143"/>
      <c r="BY335" s="144"/>
      <c r="BZ335" s="145"/>
      <c r="CA335" s="142" t="str">
        <f t="shared" si="483"/>
        <v/>
      </c>
      <c r="CB335" s="142"/>
      <c r="CC335" s="142" t="str">
        <f t="shared" si="484"/>
        <v/>
      </c>
      <c r="CD335" s="142"/>
      <c r="CE335" s="142" t="str">
        <f t="shared" si="485"/>
        <v/>
      </c>
      <c r="CF335" s="143"/>
      <c r="CI335" s="142" t="str">
        <f t="shared" si="486"/>
        <v/>
      </c>
      <c r="CJ335" s="142"/>
      <c r="CK335" s="142" t="str">
        <f t="shared" si="487"/>
        <v/>
      </c>
      <c r="CL335" s="142"/>
      <c r="CM335" s="142" t="str">
        <f t="shared" si="488"/>
        <v/>
      </c>
      <c r="CN335" s="143"/>
      <c r="EF335" s="146" t="s">
        <v>63</v>
      </c>
      <c r="EG335" s="146" t="str">
        <f t="shared" si="445"/>
        <v>Le temps d'attente pour être servi ne dépasse pas 5 minutes ou le barman fait signe au client qu'il l'a vu et qu'il arrive dès qu'il est disponible.
Constat visuel
NR</v>
      </c>
    </row>
    <row r="336" spans="1:137" s="136" customFormat="1" ht="27.75" customHeight="1" x14ac:dyDescent="0.25">
      <c r="A336" s="136">
        <v>33</v>
      </c>
      <c r="B336" s="109" t="s">
        <v>58</v>
      </c>
      <c r="C336" s="405" t="s">
        <v>511</v>
      </c>
      <c r="D336" s="183" t="s">
        <v>540</v>
      </c>
      <c r="E336" s="109" t="s">
        <v>73</v>
      </c>
      <c r="F336" s="109">
        <f>VLOOKUP(H336,Feuil1!A$1:B$5,2,0)</f>
        <v>0.25</v>
      </c>
      <c r="G336" s="109">
        <f t="shared" si="489"/>
        <v>3</v>
      </c>
      <c r="H336" s="274" t="s">
        <v>174</v>
      </c>
      <c r="I336" s="180" t="s">
        <v>549</v>
      </c>
      <c r="J336" s="138">
        <v>68</v>
      </c>
      <c r="K336" s="138">
        <f>IF(J336&lt;&gt;"",MAX(K$1:K335)+1,"")</f>
        <v>284</v>
      </c>
      <c r="L336" s="281" t="s">
        <v>550</v>
      </c>
      <c r="M336" s="290">
        <v>1</v>
      </c>
      <c r="N336" s="283" t="str">
        <f>IF('RESULTAT GLOBAL'!D$22="NON","Non Mesuré","OUI")</f>
        <v>OUI</v>
      </c>
      <c r="O336" s="284" t="str">
        <f>IF('RESULTAT GLOBAL'!D$22="NON","Absence de bar","")</f>
        <v/>
      </c>
      <c r="P336" s="333" t="str">
        <f t="shared" si="467"/>
        <v/>
      </c>
      <c r="Q336" s="281" t="s">
        <v>551</v>
      </c>
      <c r="R336" s="281" t="s">
        <v>72</v>
      </c>
      <c r="S336" s="139"/>
      <c r="U336" s="140">
        <f t="shared" si="490"/>
        <v>1</v>
      </c>
      <c r="V336" s="140">
        <f>IF(N336="OUI",1,IF(N336="NON",0,IF(N336="Non Mesuré","",0)))</f>
        <v>1</v>
      </c>
      <c r="W336" s="140">
        <f t="shared" si="491"/>
        <v>1</v>
      </c>
      <c r="X336" s="140"/>
      <c r="Y336" s="140">
        <f t="shared" si="492"/>
        <v>0</v>
      </c>
      <c r="Z336" s="140"/>
      <c r="AA336" s="140">
        <f t="shared" si="493"/>
        <v>1</v>
      </c>
      <c r="AB336" s="140"/>
      <c r="AC336" s="141"/>
      <c r="AD336" s="141"/>
      <c r="AE336" s="142" t="str">
        <f t="shared" si="446"/>
        <v/>
      </c>
      <c r="AF336" s="142"/>
      <c r="AG336" s="142" t="str">
        <f t="shared" si="447"/>
        <v/>
      </c>
      <c r="AH336" s="142"/>
      <c r="AI336" s="142" t="str">
        <f t="shared" si="448"/>
        <v/>
      </c>
      <c r="AJ336" s="143"/>
      <c r="AK336" s="144"/>
      <c r="AL336" s="142"/>
      <c r="AM336" s="142" t="str">
        <f t="shared" si="449"/>
        <v/>
      </c>
      <c r="AN336" s="142"/>
      <c r="AO336" s="142" t="str">
        <f t="shared" si="450"/>
        <v/>
      </c>
      <c r="AP336" s="142"/>
      <c r="AQ336" s="142" t="str">
        <f t="shared" si="451"/>
        <v/>
      </c>
      <c r="AR336" s="143"/>
      <c r="AS336" s="144"/>
      <c r="AT336" s="142"/>
      <c r="AU336" s="142">
        <f t="shared" si="452"/>
        <v>1</v>
      </c>
      <c r="AV336" s="142"/>
      <c r="AW336" s="142">
        <f t="shared" si="453"/>
        <v>0</v>
      </c>
      <c r="AX336" s="142"/>
      <c r="AY336" s="142">
        <f t="shared" si="454"/>
        <v>1</v>
      </c>
      <c r="AZ336" s="143"/>
      <c r="BA336" s="144"/>
      <c r="BB336" s="142"/>
      <c r="BC336" s="142" t="str">
        <f t="shared" si="494"/>
        <v/>
      </c>
      <c r="BD336" s="142"/>
      <c r="BE336" s="142" t="str">
        <f t="shared" si="495"/>
        <v/>
      </c>
      <c r="BF336" s="142"/>
      <c r="BG336" s="142" t="str">
        <f t="shared" si="496"/>
        <v/>
      </c>
      <c r="BH336" s="143"/>
      <c r="BI336" s="144"/>
      <c r="BJ336" s="140"/>
      <c r="BK336" s="142" t="str">
        <f t="shared" si="497"/>
        <v/>
      </c>
      <c r="BL336" s="142"/>
      <c r="BM336" s="142" t="str">
        <f t="shared" si="498"/>
        <v/>
      </c>
      <c r="BN336" s="142"/>
      <c r="BO336" s="142" t="str">
        <f t="shared" si="499"/>
        <v/>
      </c>
      <c r="BP336" s="143"/>
      <c r="BQ336" s="144"/>
      <c r="BR336" s="140"/>
      <c r="BS336" s="142" t="str">
        <f t="shared" si="480"/>
        <v/>
      </c>
      <c r="BT336" s="142"/>
      <c r="BU336" s="142" t="str">
        <f t="shared" si="481"/>
        <v/>
      </c>
      <c r="BV336" s="142"/>
      <c r="BW336" s="142" t="str">
        <f t="shared" si="482"/>
        <v/>
      </c>
      <c r="BX336" s="143"/>
      <c r="BY336" s="144"/>
      <c r="BZ336" s="145"/>
      <c r="CA336" s="142" t="str">
        <f t="shared" si="483"/>
        <v/>
      </c>
      <c r="CB336" s="142"/>
      <c r="CC336" s="142" t="str">
        <f t="shared" si="484"/>
        <v/>
      </c>
      <c r="CD336" s="142"/>
      <c r="CE336" s="142" t="str">
        <f t="shared" si="485"/>
        <v/>
      </c>
      <c r="CF336" s="143"/>
      <c r="CI336" s="142">
        <f t="shared" si="486"/>
        <v>1</v>
      </c>
      <c r="CJ336" s="142"/>
      <c r="CK336" s="142">
        <f t="shared" si="487"/>
        <v>0</v>
      </c>
      <c r="CL336" s="142"/>
      <c r="CM336" s="142">
        <f t="shared" si="488"/>
        <v>1</v>
      </c>
      <c r="CN336" s="143"/>
      <c r="EF336" s="146" t="s">
        <v>63</v>
      </c>
      <c r="EG336" s="146" t="str">
        <f t="shared" si="445"/>
        <v>Mesuré au moment de l'apéritif si consommé ou sur observation des tables voisines
Constat visuel
NR</v>
      </c>
    </row>
    <row r="337" spans="1:137" s="136" customFormat="1" ht="21" customHeight="1" x14ac:dyDescent="0.25">
      <c r="A337" s="136">
        <v>31</v>
      </c>
      <c r="B337" s="109" t="s">
        <v>58</v>
      </c>
      <c r="C337" s="405" t="s">
        <v>511</v>
      </c>
      <c r="D337" s="183" t="s">
        <v>540</v>
      </c>
      <c r="E337" s="109" t="s">
        <v>73</v>
      </c>
      <c r="F337" s="109">
        <f>VLOOKUP(H337,Feuil1!A$1:B$5,2,0)</f>
        <v>0.25</v>
      </c>
      <c r="G337" s="109">
        <f t="shared" si="489"/>
        <v>3</v>
      </c>
      <c r="H337" s="274" t="s">
        <v>174</v>
      </c>
      <c r="I337" s="180" t="s">
        <v>549</v>
      </c>
      <c r="J337" s="138">
        <v>68</v>
      </c>
      <c r="K337" s="138">
        <f>IF(J337&lt;&gt;"",MAX(K$1:K336)+1,"")</f>
        <v>285</v>
      </c>
      <c r="L337" s="281" t="s">
        <v>552</v>
      </c>
      <c r="M337" s="290">
        <v>3</v>
      </c>
      <c r="N337" s="283" t="str">
        <f>IF('RESULTAT GLOBAL'!D$22="NON","Non Mesuré","Très Satisfaisant")</f>
        <v>Très Satisfaisant</v>
      </c>
      <c r="O337" s="284" t="str">
        <f>IF('RESULTAT GLOBAL'!D$22="NON","Absence de bar","")</f>
        <v/>
      </c>
      <c r="P337" s="333" t="str">
        <f t="shared" si="467"/>
        <v/>
      </c>
      <c r="Q337" s="281" t="s">
        <v>551</v>
      </c>
      <c r="R337" s="281" t="s">
        <v>72</v>
      </c>
      <c r="S337" s="139"/>
      <c r="U337" s="140">
        <f t="shared" si="490"/>
        <v>3</v>
      </c>
      <c r="V337" s="140">
        <f>IF(N337="Très Satisfaisant",1,IF(N337="Satisfaisant",0.75,IF(N337="Insatisfaisant",0.25,IF(N337="Très Insatisfaisant",0,IF(N337="Non Mesuré","",0)))))</f>
        <v>1</v>
      </c>
      <c r="W337" s="140">
        <f t="shared" si="491"/>
        <v>3</v>
      </c>
      <c r="X337" s="140"/>
      <c r="Y337" s="140">
        <f t="shared" si="492"/>
        <v>0</v>
      </c>
      <c r="Z337" s="140"/>
      <c r="AA337" s="140">
        <f t="shared" si="493"/>
        <v>3</v>
      </c>
      <c r="AB337" s="140"/>
      <c r="AC337" s="141"/>
      <c r="AD337" s="141"/>
      <c r="AE337" s="142" t="str">
        <f t="shared" si="446"/>
        <v/>
      </c>
      <c r="AF337" s="142"/>
      <c r="AG337" s="142" t="str">
        <f t="shared" si="447"/>
        <v/>
      </c>
      <c r="AH337" s="142"/>
      <c r="AI337" s="142" t="str">
        <f t="shared" si="448"/>
        <v/>
      </c>
      <c r="AJ337" s="143"/>
      <c r="AK337" s="144"/>
      <c r="AL337" s="142"/>
      <c r="AM337" s="142" t="str">
        <f t="shared" si="449"/>
        <v/>
      </c>
      <c r="AN337" s="142"/>
      <c r="AO337" s="142" t="str">
        <f t="shared" si="450"/>
        <v/>
      </c>
      <c r="AP337" s="142"/>
      <c r="AQ337" s="142" t="str">
        <f t="shared" si="451"/>
        <v/>
      </c>
      <c r="AR337" s="143"/>
      <c r="AS337" s="144"/>
      <c r="AT337" s="142"/>
      <c r="AU337" s="142">
        <f t="shared" si="452"/>
        <v>3</v>
      </c>
      <c r="AV337" s="142"/>
      <c r="AW337" s="142">
        <f t="shared" si="453"/>
        <v>0</v>
      </c>
      <c r="AX337" s="142"/>
      <c r="AY337" s="142">
        <f t="shared" si="454"/>
        <v>3</v>
      </c>
      <c r="AZ337" s="143"/>
      <c r="BA337" s="144"/>
      <c r="BB337" s="142"/>
      <c r="BC337" s="142" t="str">
        <f t="shared" si="494"/>
        <v/>
      </c>
      <c r="BD337" s="142"/>
      <c r="BE337" s="142" t="str">
        <f t="shared" si="495"/>
        <v/>
      </c>
      <c r="BF337" s="142"/>
      <c r="BG337" s="142" t="str">
        <f t="shared" si="496"/>
        <v/>
      </c>
      <c r="BH337" s="143"/>
      <c r="BI337" s="144"/>
      <c r="BJ337" s="140"/>
      <c r="BK337" s="142" t="str">
        <f t="shared" si="497"/>
        <v/>
      </c>
      <c r="BL337" s="142"/>
      <c r="BM337" s="142" t="str">
        <f t="shared" si="498"/>
        <v/>
      </c>
      <c r="BN337" s="142"/>
      <c r="BO337" s="142" t="str">
        <f t="shared" si="499"/>
        <v/>
      </c>
      <c r="BP337" s="143"/>
      <c r="BQ337" s="144"/>
      <c r="BR337" s="140"/>
      <c r="BS337" s="142">
        <f t="shared" si="480"/>
        <v>3</v>
      </c>
      <c r="BT337" s="142"/>
      <c r="BU337" s="142">
        <f t="shared" si="481"/>
        <v>0</v>
      </c>
      <c r="BV337" s="142"/>
      <c r="BW337" s="142">
        <f t="shared" si="482"/>
        <v>3</v>
      </c>
      <c r="BX337" s="143"/>
      <c r="BY337" s="144"/>
      <c r="BZ337" s="145"/>
      <c r="CA337" s="142" t="str">
        <f t="shared" si="483"/>
        <v/>
      </c>
      <c r="CB337" s="142"/>
      <c r="CC337" s="142" t="str">
        <f t="shared" si="484"/>
        <v/>
      </c>
      <c r="CD337" s="142"/>
      <c r="CE337" s="142" t="str">
        <f t="shared" si="485"/>
        <v/>
      </c>
      <c r="CF337" s="143"/>
      <c r="CI337" s="142" t="str">
        <f t="shared" si="486"/>
        <v/>
      </c>
      <c r="CJ337" s="142"/>
      <c r="CK337" s="142" t="str">
        <f t="shared" si="487"/>
        <v/>
      </c>
      <c r="CL337" s="142"/>
      <c r="CM337" s="142" t="str">
        <f t="shared" si="488"/>
        <v/>
      </c>
      <c r="CN337" s="143"/>
      <c r="EF337" s="146" t="s">
        <v>63</v>
      </c>
      <c r="EG337" s="146" t="str">
        <f t="shared" si="445"/>
        <v>Mesuré au moment de l'apéritif si consommé ou sur observation des tables voisines
Constat visuel
NR</v>
      </c>
    </row>
    <row r="338" spans="1:137" s="136" customFormat="1" ht="21" customHeight="1" x14ac:dyDescent="0.25">
      <c r="A338" s="136">
        <v>32</v>
      </c>
      <c r="B338" s="109" t="s">
        <v>68</v>
      </c>
      <c r="C338" s="405" t="s">
        <v>511</v>
      </c>
      <c r="D338" s="183" t="s">
        <v>540</v>
      </c>
      <c r="E338" s="109" t="s">
        <v>73</v>
      </c>
      <c r="F338" s="109">
        <f>VLOOKUP(H338,Feuil1!A$1:B$5,2,0)</f>
        <v>0.25</v>
      </c>
      <c r="G338" s="109">
        <f t="shared" si="489"/>
        <v>3</v>
      </c>
      <c r="H338" s="274" t="s">
        <v>174</v>
      </c>
      <c r="I338" s="180" t="s">
        <v>549</v>
      </c>
      <c r="J338" s="138">
        <v>68</v>
      </c>
      <c r="K338" s="138">
        <f>IF(J338&lt;&gt;"",MAX(K$1:K337)+1,"")</f>
        <v>286</v>
      </c>
      <c r="L338" s="281" t="s">
        <v>553</v>
      </c>
      <c r="M338" s="290">
        <v>3</v>
      </c>
      <c r="N338" s="283" t="str">
        <f>IF('RESULTAT GLOBAL'!D$22="NON","Non Mesuré","Très Satisfaisant")</f>
        <v>Très Satisfaisant</v>
      </c>
      <c r="O338" s="284" t="str">
        <f>IF('RESULTAT GLOBAL'!D$22="NON","Absence de bar","")</f>
        <v/>
      </c>
      <c r="P338" s="333" t="str">
        <f t="shared" si="467"/>
        <v/>
      </c>
      <c r="Q338" s="281" t="s">
        <v>551</v>
      </c>
      <c r="R338" s="281" t="s">
        <v>72</v>
      </c>
      <c r="S338" s="139"/>
      <c r="U338" s="140">
        <f t="shared" si="490"/>
        <v>3</v>
      </c>
      <c r="V338" s="140">
        <f>IF(N338="Très Satisfaisant",1,IF(N338="Satisfaisant",0.75,IF(N338="Insatisfaisant",0.25,IF(N338="Très Insatisfaisant",0,IF(N338="Non Mesuré","",0)))))</f>
        <v>1</v>
      </c>
      <c r="W338" s="140">
        <f t="shared" si="491"/>
        <v>3</v>
      </c>
      <c r="X338" s="140"/>
      <c r="Y338" s="140">
        <f t="shared" si="492"/>
        <v>0</v>
      </c>
      <c r="Z338" s="140"/>
      <c r="AA338" s="140">
        <f t="shared" si="493"/>
        <v>3</v>
      </c>
      <c r="AB338" s="140"/>
      <c r="AC338" s="141"/>
      <c r="AD338" s="141"/>
      <c r="AE338" s="142" t="str">
        <f t="shared" si="446"/>
        <v/>
      </c>
      <c r="AF338" s="142"/>
      <c r="AG338" s="142" t="str">
        <f t="shared" si="447"/>
        <v/>
      </c>
      <c r="AH338" s="142"/>
      <c r="AI338" s="142" t="str">
        <f t="shared" si="448"/>
        <v/>
      </c>
      <c r="AJ338" s="143"/>
      <c r="AK338" s="144"/>
      <c r="AL338" s="142"/>
      <c r="AM338" s="142" t="str">
        <f t="shared" si="449"/>
        <v/>
      </c>
      <c r="AN338" s="142"/>
      <c r="AO338" s="142" t="str">
        <f t="shared" si="450"/>
        <v/>
      </c>
      <c r="AP338" s="142"/>
      <c r="AQ338" s="142" t="str">
        <f t="shared" si="451"/>
        <v/>
      </c>
      <c r="AR338" s="143"/>
      <c r="AS338" s="144"/>
      <c r="AT338" s="142"/>
      <c r="AU338" s="142">
        <f t="shared" si="452"/>
        <v>3</v>
      </c>
      <c r="AV338" s="142"/>
      <c r="AW338" s="142">
        <f t="shared" si="453"/>
        <v>0</v>
      </c>
      <c r="AX338" s="142"/>
      <c r="AY338" s="142">
        <f t="shared" si="454"/>
        <v>3</v>
      </c>
      <c r="AZ338" s="143"/>
      <c r="BA338" s="144"/>
      <c r="BB338" s="142"/>
      <c r="BC338" s="142" t="str">
        <f t="shared" si="494"/>
        <v/>
      </c>
      <c r="BD338" s="142"/>
      <c r="BE338" s="142" t="str">
        <f t="shared" si="495"/>
        <v/>
      </c>
      <c r="BF338" s="142"/>
      <c r="BG338" s="142" t="str">
        <f t="shared" si="496"/>
        <v/>
      </c>
      <c r="BH338" s="143"/>
      <c r="BI338" s="144"/>
      <c r="BJ338" s="140"/>
      <c r="BK338" s="142" t="str">
        <f t="shared" si="497"/>
        <v/>
      </c>
      <c r="BL338" s="142"/>
      <c r="BM338" s="142" t="str">
        <f t="shared" si="498"/>
        <v/>
      </c>
      <c r="BN338" s="142"/>
      <c r="BO338" s="142" t="str">
        <f t="shared" si="499"/>
        <v/>
      </c>
      <c r="BP338" s="143"/>
      <c r="BQ338" s="144"/>
      <c r="BR338" s="140"/>
      <c r="BS338" s="142" t="str">
        <f t="shared" si="480"/>
        <v/>
      </c>
      <c r="BT338" s="142"/>
      <c r="BU338" s="142" t="str">
        <f t="shared" si="481"/>
        <v/>
      </c>
      <c r="BV338" s="142"/>
      <c r="BW338" s="142" t="str">
        <f t="shared" si="482"/>
        <v/>
      </c>
      <c r="BX338" s="143"/>
      <c r="BY338" s="144"/>
      <c r="BZ338" s="145"/>
      <c r="CA338" s="142">
        <f t="shared" si="483"/>
        <v>3</v>
      </c>
      <c r="CB338" s="142"/>
      <c r="CC338" s="142">
        <f t="shared" si="484"/>
        <v>0</v>
      </c>
      <c r="CD338" s="142"/>
      <c r="CE338" s="142">
        <f t="shared" si="485"/>
        <v>3</v>
      </c>
      <c r="CF338" s="143"/>
      <c r="CI338" s="142" t="str">
        <f t="shared" si="486"/>
        <v/>
      </c>
      <c r="CJ338" s="142"/>
      <c r="CK338" s="142" t="str">
        <f t="shared" si="487"/>
        <v/>
      </c>
      <c r="CL338" s="142"/>
      <c r="CM338" s="142" t="str">
        <f t="shared" si="488"/>
        <v/>
      </c>
      <c r="CN338" s="143"/>
      <c r="EF338" s="146" t="s">
        <v>63</v>
      </c>
      <c r="EG338" s="146" t="str">
        <f t="shared" si="445"/>
        <v>Mesuré au moment de l'apéritif si consommé ou sur observation des tables voisines
Constat visuel
R</v>
      </c>
    </row>
    <row r="339" spans="1:137" s="136" customFormat="1" ht="20.25" customHeight="1" x14ac:dyDescent="0.25">
      <c r="B339" s="109" t="s">
        <v>58</v>
      </c>
      <c r="C339" s="405" t="s">
        <v>511</v>
      </c>
      <c r="D339" s="183" t="s">
        <v>540</v>
      </c>
      <c r="E339" s="109" t="s">
        <v>73</v>
      </c>
      <c r="F339" s="109">
        <f>VLOOKUP(H339,Feuil1!A$1:B$5,2,0)</f>
        <v>0.2</v>
      </c>
      <c r="G339" s="109">
        <f t="shared" si="489"/>
        <v>5</v>
      </c>
      <c r="H339" s="274" t="s">
        <v>168</v>
      </c>
      <c r="I339" s="180" t="s">
        <v>554</v>
      </c>
      <c r="J339" s="138">
        <v>71</v>
      </c>
      <c r="K339" s="138">
        <f>IF(J339&lt;&gt;"",MAX(K$1:K338)+1,"")</f>
        <v>287</v>
      </c>
      <c r="L339" s="281" t="s">
        <v>555</v>
      </c>
      <c r="M339" s="290">
        <v>1</v>
      </c>
      <c r="N339" s="283" t="str">
        <f>IF('RESULTAT GLOBAL'!D$22="NON","Non Mesuré","OUI")</f>
        <v>OUI</v>
      </c>
      <c r="O339" s="284" t="str">
        <f>IF('RESULTAT GLOBAL'!D$22="NON","Absence de bar","")</f>
        <v/>
      </c>
      <c r="P339" s="333" t="str">
        <f t="shared" si="467"/>
        <v/>
      </c>
      <c r="Q339" s="281" t="s">
        <v>556</v>
      </c>
      <c r="R339" s="281" t="s">
        <v>72</v>
      </c>
      <c r="S339" s="139"/>
      <c r="U339" s="140">
        <f t="shared" si="490"/>
        <v>1</v>
      </c>
      <c r="V339" s="140">
        <f>IF(N339="OUI",1,IF(N339="NON",0,IF(N339="Non Mesuré","",0)))</f>
        <v>1</v>
      </c>
      <c r="W339" s="140">
        <f t="shared" si="491"/>
        <v>1</v>
      </c>
      <c r="X339" s="140"/>
      <c r="Y339" s="140">
        <f t="shared" si="492"/>
        <v>0</v>
      </c>
      <c r="Z339" s="140"/>
      <c r="AA339" s="140">
        <f t="shared" si="493"/>
        <v>1</v>
      </c>
      <c r="AB339" s="140"/>
      <c r="AC339" s="141"/>
      <c r="AD339" s="141"/>
      <c r="AE339" s="142" t="str">
        <f t="shared" si="446"/>
        <v/>
      </c>
      <c r="AF339" s="142"/>
      <c r="AG339" s="142" t="str">
        <f t="shared" si="447"/>
        <v/>
      </c>
      <c r="AH339" s="142"/>
      <c r="AI339" s="142" t="str">
        <f t="shared" si="448"/>
        <v/>
      </c>
      <c r="AJ339" s="143"/>
      <c r="AK339" s="144"/>
      <c r="AL339" s="142"/>
      <c r="AM339" s="142" t="str">
        <f t="shared" si="449"/>
        <v/>
      </c>
      <c r="AN339" s="142"/>
      <c r="AO339" s="142" t="str">
        <f t="shared" si="450"/>
        <v/>
      </c>
      <c r="AP339" s="142"/>
      <c r="AQ339" s="142" t="str">
        <f t="shared" si="451"/>
        <v/>
      </c>
      <c r="AR339" s="143"/>
      <c r="AS339" s="144"/>
      <c r="AT339" s="142"/>
      <c r="AU339" s="142" t="str">
        <f t="shared" si="452"/>
        <v/>
      </c>
      <c r="AV339" s="142"/>
      <c r="AW339" s="142" t="str">
        <f t="shared" si="453"/>
        <v/>
      </c>
      <c r="AX339" s="142"/>
      <c r="AY339" s="142" t="str">
        <f t="shared" si="454"/>
        <v/>
      </c>
      <c r="AZ339" s="143"/>
      <c r="BA339" s="144"/>
      <c r="BB339" s="142"/>
      <c r="BC339" s="142" t="str">
        <f t="shared" si="494"/>
        <v/>
      </c>
      <c r="BD339" s="142"/>
      <c r="BE339" s="142" t="str">
        <f t="shared" si="495"/>
        <v/>
      </c>
      <c r="BF339" s="142"/>
      <c r="BG339" s="142" t="str">
        <f t="shared" si="496"/>
        <v/>
      </c>
      <c r="BH339" s="143"/>
      <c r="BI339" s="144"/>
      <c r="BJ339" s="140"/>
      <c r="BK339" s="142">
        <f t="shared" si="497"/>
        <v>1</v>
      </c>
      <c r="BL339" s="142"/>
      <c r="BM339" s="142">
        <f t="shared" si="498"/>
        <v>0</v>
      </c>
      <c r="BN339" s="142"/>
      <c r="BO339" s="142">
        <f t="shared" si="499"/>
        <v>1</v>
      </c>
      <c r="BP339" s="143"/>
      <c r="BQ339" s="144"/>
      <c r="BR339" s="140"/>
      <c r="BS339" s="142" t="str">
        <f t="shared" si="480"/>
        <v/>
      </c>
      <c r="BT339" s="142"/>
      <c r="BU339" s="142" t="str">
        <f t="shared" si="481"/>
        <v/>
      </c>
      <c r="BV339" s="142"/>
      <c r="BW339" s="142" t="str">
        <f t="shared" si="482"/>
        <v/>
      </c>
      <c r="BX339" s="143"/>
      <c r="BY339" s="144"/>
      <c r="BZ339" s="145"/>
      <c r="CA339" s="142" t="str">
        <f t="shared" si="483"/>
        <v/>
      </c>
      <c r="CB339" s="142"/>
      <c r="CC339" s="142" t="str">
        <f t="shared" si="484"/>
        <v/>
      </c>
      <c r="CD339" s="142"/>
      <c r="CE339" s="142" t="str">
        <f t="shared" si="485"/>
        <v/>
      </c>
      <c r="CF339" s="143"/>
      <c r="CI339" s="142" t="str">
        <f t="shared" si="486"/>
        <v/>
      </c>
      <c r="CJ339" s="142"/>
      <c r="CK339" s="142" t="str">
        <f t="shared" si="487"/>
        <v/>
      </c>
      <c r="CL339" s="142"/>
      <c r="CM339" s="142" t="str">
        <f t="shared" si="488"/>
        <v/>
      </c>
      <c r="CN339" s="143"/>
      <c r="EF339" s="146" t="s">
        <v>63</v>
      </c>
      <c r="EG339" s="146" t="str">
        <f t="shared" si="445"/>
        <v>Toutes sortes d'accompagnement, boissons alcoolisées ou pas.
Constat visuel
NR</v>
      </c>
    </row>
    <row r="340" spans="1:137" s="136" customFormat="1" ht="20.25" customHeight="1" x14ac:dyDescent="0.25">
      <c r="B340" s="109" t="s">
        <v>58</v>
      </c>
      <c r="C340" s="405" t="s">
        <v>511</v>
      </c>
      <c r="D340" s="183" t="s">
        <v>540</v>
      </c>
      <c r="E340" s="109" t="s">
        <v>73</v>
      </c>
      <c r="F340" s="109">
        <f>VLOOKUP(H340,Feuil1!A$1:B$5,2,0)</f>
        <v>0.2</v>
      </c>
      <c r="G340" s="109">
        <f t="shared" si="489"/>
        <v>5</v>
      </c>
      <c r="H340" s="274" t="s">
        <v>168</v>
      </c>
      <c r="I340" s="180" t="s">
        <v>557</v>
      </c>
      <c r="J340" s="138">
        <v>87</v>
      </c>
      <c r="K340" s="138">
        <f>IF(J340&lt;&gt;"",MAX(K$1:K339)+1,"")</f>
        <v>288</v>
      </c>
      <c r="L340" s="293" t="s">
        <v>558</v>
      </c>
      <c r="M340" s="290">
        <v>3</v>
      </c>
      <c r="N340" s="283" t="str">
        <f>IF('RESULTAT GLOBAL'!D$22="NON","Non Mesuré","OUI")</f>
        <v>OUI</v>
      </c>
      <c r="O340" s="284" t="str">
        <f>IF('RESULTAT GLOBAL'!D$22="NON","Absence de bar","")</f>
        <v/>
      </c>
      <c r="P340" s="333" t="str">
        <f t="shared" si="467"/>
        <v/>
      </c>
      <c r="Q340" s="281"/>
      <c r="R340" s="344" t="s">
        <v>72</v>
      </c>
      <c r="S340" s="139"/>
      <c r="U340" s="140">
        <f t="shared" si="490"/>
        <v>3</v>
      </c>
      <c r="V340" s="140">
        <f>IF(N340="OUI",1,IF(N340="NON",0,IF(N340="Non Mesuré","",0)))</f>
        <v>1</v>
      </c>
      <c r="W340" s="140">
        <f t="shared" si="491"/>
        <v>3</v>
      </c>
      <c r="X340" s="140"/>
      <c r="Y340" s="140">
        <f t="shared" si="492"/>
        <v>0</v>
      </c>
      <c r="Z340" s="140"/>
      <c r="AA340" s="140">
        <f t="shared" si="493"/>
        <v>3</v>
      </c>
      <c r="AB340" s="140"/>
      <c r="AC340" s="141"/>
      <c r="AD340" s="141"/>
      <c r="AE340" s="142" t="str">
        <f t="shared" si="446"/>
        <v/>
      </c>
      <c r="AF340" s="142"/>
      <c r="AG340" s="142" t="str">
        <f t="shared" si="447"/>
        <v/>
      </c>
      <c r="AH340" s="142"/>
      <c r="AI340" s="142" t="str">
        <f t="shared" si="448"/>
        <v/>
      </c>
      <c r="AJ340" s="143"/>
      <c r="AK340" s="144"/>
      <c r="AL340" s="142"/>
      <c r="AM340" s="142" t="str">
        <f t="shared" si="449"/>
        <v/>
      </c>
      <c r="AN340" s="142"/>
      <c r="AO340" s="142" t="str">
        <f t="shared" si="450"/>
        <v/>
      </c>
      <c r="AP340" s="142"/>
      <c r="AQ340" s="142" t="str">
        <f t="shared" si="451"/>
        <v/>
      </c>
      <c r="AR340" s="143"/>
      <c r="AS340" s="144"/>
      <c r="AT340" s="142"/>
      <c r="AU340" s="142" t="str">
        <f t="shared" si="452"/>
        <v/>
      </c>
      <c r="AV340" s="142"/>
      <c r="AW340" s="142" t="str">
        <f t="shared" si="453"/>
        <v/>
      </c>
      <c r="AX340" s="142"/>
      <c r="AY340" s="142" t="str">
        <f t="shared" si="454"/>
        <v/>
      </c>
      <c r="AZ340" s="143"/>
      <c r="BA340" s="144"/>
      <c r="BB340" s="142"/>
      <c r="BC340" s="142" t="str">
        <f t="shared" si="494"/>
        <v/>
      </c>
      <c r="BD340" s="142"/>
      <c r="BE340" s="142" t="str">
        <f t="shared" si="495"/>
        <v/>
      </c>
      <c r="BF340" s="142"/>
      <c r="BG340" s="142" t="str">
        <f t="shared" si="496"/>
        <v/>
      </c>
      <c r="BH340" s="143"/>
      <c r="BI340" s="144"/>
      <c r="BJ340" s="140"/>
      <c r="BK340" s="142">
        <f t="shared" si="497"/>
        <v>3</v>
      </c>
      <c r="BL340" s="142"/>
      <c r="BM340" s="142">
        <f t="shared" si="498"/>
        <v>0</v>
      </c>
      <c r="BN340" s="142"/>
      <c r="BO340" s="142">
        <f t="shared" si="499"/>
        <v>3</v>
      </c>
      <c r="BP340" s="143"/>
      <c r="BQ340" s="144"/>
      <c r="BR340" s="140"/>
      <c r="BS340" s="142" t="str">
        <f t="shared" si="480"/>
        <v/>
      </c>
      <c r="BT340" s="142"/>
      <c r="BU340" s="142" t="str">
        <f t="shared" si="481"/>
        <v/>
      </c>
      <c r="BV340" s="142"/>
      <c r="BW340" s="142" t="str">
        <f t="shared" si="482"/>
        <v/>
      </c>
      <c r="BX340" s="143"/>
      <c r="BY340" s="144"/>
      <c r="BZ340" s="145"/>
      <c r="CA340" s="142" t="str">
        <f t="shared" si="483"/>
        <v/>
      </c>
      <c r="CB340" s="142"/>
      <c r="CC340" s="142" t="str">
        <f t="shared" si="484"/>
        <v/>
      </c>
      <c r="CD340" s="142"/>
      <c r="CE340" s="142" t="str">
        <f t="shared" si="485"/>
        <v/>
      </c>
      <c r="CF340" s="143"/>
      <c r="CI340" s="142" t="str">
        <f t="shared" si="486"/>
        <v/>
      </c>
      <c r="CJ340" s="142"/>
      <c r="CK340" s="142" t="str">
        <f t="shared" si="487"/>
        <v/>
      </c>
      <c r="CL340" s="142"/>
      <c r="CM340" s="142" t="str">
        <f t="shared" si="488"/>
        <v/>
      </c>
      <c r="CN340" s="143"/>
      <c r="EF340" s="146" t="s">
        <v>63</v>
      </c>
      <c r="EG340" s="146" t="str">
        <f t="shared" si="445"/>
        <v xml:space="preserve">
Constat visuel
NR</v>
      </c>
    </row>
    <row r="341" spans="1:137" s="136" customFormat="1" ht="30" customHeight="1" x14ac:dyDescent="0.25">
      <c r="B341" s="109" t="s">
        <v>58</v>
      </c>
      <c r="C341" s="405" t="s">
        <v>511</v>
      </c>
      <c r="D341" s="183" t="s">
        <v>540</v>
      </c>
      <c r="E341" s="109" t="s">
        <v>73</v>
      </c>
      <c r="F341" s="109">
        <f>VLOOKUP(H341,Feuil1!A$1:B$5,2,0)</f>
        <v>0.35</v>
      </c>
      <c r="G341" s="109">
        <f t="shared" si="489"/>
        <v>2</v>
      </c>
      <c r="H341" s="271" t="s">
        <v>110</v>
      </c>
      <c r="I341" s="180" t="s">
        <v>559</v>
      </c>
      <c r="J341" s="138">
        <v>63</v>
      </c>
      <c r="K341" s="138">
        <f>IF(J341&lt;&gt;"",MAX(K$1:K340)+1,"")</f>
        <v>289</v>
      </c>
      <c r="L341" s="374" t="s">
        <v>560</v>
      </c>
      <c r="M341" s="375">
        <v>3</v>
      </c>
      <c r="N341" s="373" t="str">
        <f>IF('RESULTAT GLOBAL'!D$22="NON","Non Mesuré","OUI")</f>
        <v>OUI</v>
      </c>
      <c r="O341" s="380" t="str">
        <f>IF('RESULTAT GLOBAL'!D$22="NON","Absence de bar","")</f>
        <v/>
      </c>
      <c r="P341" s="376" t="str">
        <f t="shared" si="467"/>
        <v/>
      </c>
      <c r="Q341" s="374" t="s">
        <v>561</v>
      </c>
      <c r="R341" s="374" t="s">
        <v>562</v>
      </c>
      <c r="S341" s="139"/>
      <c r="U341" s="140">
        <f t="shared" si="490"/>
        <v>3</v>
      </c>
      <c r="V341" s="140">
        <f>IF(N341="OUI",1,IF(N341="NON",0,IF(N341="Non Mesuré","",0)))</f>
        <v>1</v>
      </c>
      <c r="W341" s="140">
        <f t="shared" si="491"/>
        <v>3</v>
      </c>
      <c r="X341" s="140"/>
      <c r="Y341" s="140">
        <f t="shared" si="492"/>
        <v>0</v>
      </c>
      <c r="Z341" s="140"/>
      <c r="AA341" s="140">
        <f t="shared" si="493"/>
        <v>3</v>
      </c>
      <c r="AB341" s="140"/>
      <c r="AC341" s="141"/>
      <c r="AD341" s="141"/>
      <c r="AE341" s="142" t="str">
        <f t="shared" si="446"/>
        <v/>
      </c>
      <c r="AF341" s="142"/>
      <c r="AG341" s="142" t="str">
        <f t="shared" si="447"/>
        <v/>
      </c>
      <c r="AH341" s="142"/>
      <c r="AI341" s="142" t="str">
        <f t="shared" si="448"/>
        <v/>
      </c>
      <c r="AJ341" s="143"/>
      <c r="AK341" s="144"/>
      <c r="AL341" s="142"/>
      <c r="AM341" s="142">
        <f t="shared" si="449"/>
        <v>3</v>
      </c>
      <c r="AN341" s="142"/>
      <c r="AO341" s="142">
        <f t="shared" si="450"/>
        <v>0</v>
      </c>
      <c r="AP341" s="142"/>
      <c r="AQ341" s="142">
        <f t="shared" si="451"/>
        <v>3</v>
      </c>
      <c r="AR341" s="143"/>
      <c r="AS341" s="144"/>
      <c r="AT341" s="142"/>
      <c r="AU341" s="142" t="str">
        <f t="shared" si="452"/>
        <v/>
      </c>
      <c r="AV341" s="142"/>
      <c r="AW341" s="142" t="str">
        <f t="shared" si="453"/>
        <v/>
      </c>
      <c r="AX341" s="142"/>
      <c r="AY341" s="142" t="str">
        <f t="shared" si="454"/>
        <v/>
      </c>
      <c r="AZ341" s="143"/>
      <c r="BA341" s="144"/>
      <c r="BB341" s="142"/>
      <c r="BC341" s="142" t="str">
        <f t="shared" si="494"/>
        <v/>
      </c>
      <c r="BD341" s="142"/>
      <c r="BE341" s="142" t="str">
        <f t="shared" si="495"/>
        <v/>
      </c>
      <c r="BF341" s="142"/>
      <c r="BG341" s="142" t="str">
        <f t="shared" si="496"/>
        <v/>
      </c>
      <c r="BH341" s="143"/>
      <c r="BI341" s="144"/>
      <c r="BJ341" s="140"/>
      <c r="BK341" s="142" t="str">
        <f t="shared" si="497"/>
        <v/>
      </c>
      <c r="BL341" s="142"/>
      <c r="BM341" s="142" t="str">
        <f t="shared" si="498"/>
        <v/>
      </c>
      <c r="BN341" s="142"/>
      <c r="BO341" s="142" t="str">
        <f t="shared" si="499"/>
        <v/>
      </c>
      <c r="BP341" s="143"/>
      <c r="BQ341" s="144"/>
      <c r="BR341" s="140"/>
      <c r="BS341" s="142" t="str">
        <f t="shared" si="480"/>
        <v/>
      </c>
      <c r="BT341" s="142"/>
      <c r="BU341" s="142" t="str">
        <f t="shared" si="481"/>
        <v/>
      </c>
      <c r="BV341" s="142"/>
      <c r="BW341" s="142" t="str">
        <f t="shared" si="482"/>
        <v/>
      </c>
      <c r="BX341" s="143"/>
      <c r="BY341" s="144"/>
      <c r="BZ341" s="145"/>
      <c r="CA341" s="142" t="str">
        <f t="shared" si="483"/>
        <v/>
      </c>
      <c r="CB341" s="142"/>
      <c r="CC341" s="142" t="str">
        <f t="shared" si="484"/>
        <v/>
      </c>
      <c r="CD341" s="142"/>
      <c r="CE341" s="142" t="str">
        <f t="shared" si="485"/>
        <v/>
      </c>
      <c r="CF341" s="143"/>
      <c r="CI341" s="142" t="str">
        <f t="shared" si="486"/>
        <v/>
      </c>
      <c r="CJ341" s="142"/>
      <c r="CK341" s="142" t="str">
        <f t="shared" si="487"/>
        <v/>
      </c>
      <c r="CL341" s="142"/>
      <c r="CM341" s="142" t="str">
        <f t="shared" si="488"/>
        <v/>
      </c>
      <c r="CN341" s="143"/>
      <c r="EF341" s="146" t="s">
        <v>63</v>
      </c>
      <c r="EG341" s="146" t="str">
        <f t="shared" si="445"/>
        <v>Utilisation d'un plateau, verre disposé correctement, etc.
Sur déclaratif
NR</v>
      </c>
    </row>
    <row r="342" spans="1:137" s="136" customFormat="1" ht="30" customHeight="1" x14ac:dyDescent="0.2">
      <c r="B342" s="109"/>
      <c r="C342" s="109"/>
      <c r="D342" s="109"/>
      <c r="E342" s="109"/>
      <c r="F342" s="109" t="e">
        <f>VLOOKUP(H342,Feuil1!A$1:B$5,2,0)</f>
        <v>#N/A</v>
      </c>
      <c r="G342" s="109"/>
      <c r="H342" s="271"/>
      <c r="I342" s="406"/>
      <c r="J342" s="138"/>
      <c r="K342" s="428" t="str">
        <f>IF(J342&lt;&gt;"",MAX(K$1:K341)+1,"")</f>
        <v/>
      </c>
      <c r="L342" s="429" t="s">
        <v>563</v>
      </c>
      <c r="M342" s="430" t="s">
        <v>31</v>
      </c>
      <c r="N342" s="431" t="s">
        <v>32</v>
      </c>
      <c r="O342" s="434" t="s">
        <v>33</v>
      </c>
      <c r="P342" s="432" t="str">
        <f t="shared" si="467"/>
        <v/>
      </c>
      <c r="Q342" s="428" t="s">
        <v>34</v>
      </c>
      <c r="R342" s="428" t="s">
        <v>809</v>
      </c>
      <c r="S342" s="139"/>
      <c r="U342" s="140"/>
      <c r="V342" s="140"/>
      <c r="W342" s="140"/>
      <c r="X342" s="140">
        <f>SUM(W316:W341)</f>
        <v>66</v>
      </c>
      <c r="Y342" s="140"/>
      <c r="Z342" s="140">
        <f>SUM(Y316:Y341)</f>
        <v>0</v>
      </c>
      <c r="AA342" s="140"/>
      <c r="AB342" s="140">
        <f>SUM(AA316:AA341)</f>
        <v>66</v>
      </c>
      <c r="AC342" s="141">
        <f>X342/AB342</f>
        <v>1</v>
      </c>
      <c r="AD342" s="141"/>
      <c r="AE342" s="142" t="str">
        <f t="shared" si="446"/>
        <v/>
      </c>
      <c r="AF342" s="142"/>
      <c r="AG342" s="142" t="str">
        <f t="shared" si="447"/>
        <v/>
      </c>
      <c r="AH342" s="142"/>
      <c r="AI342" s="142" t="str">
        <f t="shared" si="448"/>
        <v/>
      </c>
      <c r="AJ342" s="143"/>
      <c r="AK342" s="144"/>
      <c r="AL342" s="142"/>
      <c r="AM342" s="142" t="str">
        <f t="shared" si="449"/>
        <v/>
      </c>
      <c r="AN342" s="142"/>
      <c r="AO342" s="142" t="str">
        <f t="shared" si="450"/>
        <v/>
      </c>
      <c r="AP342" s="142"/>
      <c r="AQ342" s="142" t="str">
        <f t="shared" si="451"/>
        <v/>
      </c>
      <c r="AR342" s="143"/>
      <c r="AS342" s="144"/>
      <c r="AT342" s="142"/>
      <c r="AU342" s="142" t="str">
        <f t="shared" si="452"/>
        <v/>
      </c>
      <c r="AV342" s="142"/>
      <c r="AW342" s="142" t="str">
        <f t="shared" si="453"/>
        <v/>
      </c>
      <c r="AX342" s="142"/>
      <c r="AY342" s="142" t="str">
        <f t="shared" si="454"/>
        <v/>
      </c>
      <c r="AZ342" s="143"/>
      <c r="BA342" s="144"/>
      <c r="BB342" s="142"/>
      <c r="BC342" s="142" t="str">
        <f t="shared" si="494"/>
        <v/>
      </c>
      <c r="BD342" s="142"/>
      <c r="BE342" s="142" t="str">
        <f t="shared" si="495"/>
        <v/>
      </c>
      <c r="BF342" s="142"/>
      <c r="BG342" s="142" t="str">
        <f t="shared" si="496"/>
        <v/>
      </c>
      <c r="BH342" s="143"/>
      <c r="BI342" s="144"/>
      <c r="BJ342" s="140"/>
      <c r="BK342" s="142" t="str">
        <f t="shared" si="497"/>
        <v/>
      </c>
      <c r="BL342" s="142"/>
      <c r="BM342" s="142" t="str">
        <f t="shared" si="498"/>
        <v/>
      </c>
      <c r="BN342" s="142"/>
      <c r="BO342" s="142" t="str">
        <f t="shared" si="499"/>
        <v/>
      </c>
      <c r="BP342" s="143"/>
      <c r="BQ342" s="144"/>
      <c r="BR342" s="140"/>
      <c r="BS342" s="142" t="str">
        <f t="shared" si="480"/>
        <v/>
      </c>
      <c r="BT342" s="142"/>
      <c r="BU342" s="142" t="str">
        <f t="shared" si="481"/>
        <v/>
      </c>
      <c r="BV342" s="142"/>
      <c r="BW342" s="142" t="str">
        <f t="shared" si="482"/>
        <v/>
      </c>
      <c r="BX342" s="143"/>
      <c r="BY342" s="144"/>
      <c r="BZ342" s="145"/>
      <c r="CA342" s="142" t="str">
        <f t="shared" si="483"/>
        <v/>
      </c>
      <c r="CB342" s="142"/>
      <c r="CC342" s="142" t="str">
        <f t="shared" si="484"/>
        <v/>
      </c>
      <c r="CD342" s="142"/>
      <c r="CE342" s="142" t="str">
        <f t="shared" si="485"/>
        <v/>
      </c>
      <c r="CF342" s="143"/>
      <c r="CI342" s="142" t="str">
        <f t="shared" si="486"/>
        <v/>
      </c>
      <c r="CJ342" s="142"/>
      <c r="CK342" s="142" t="str">
        <f t="shared" si="487"/>
        <v/>
      </c>
      <c r="CL342" s="142"/>
      <c r="CM342" s="142" t="str">
        <f t="shared" si="488"/>
        <v/>
      </c>
      <c r="CN342" s="143"/>
      <c r="EF342" s="146" t="s">
        <v>63</v>
      </c>
      <c r="EG342" s="146" t="str">
        <f t="shared" si="445"/>
        <v xml:space="preserve">Guide d'interprétation
Type de constat
</v>
      </c>
    </row>
    <row r="343" spans="1:137" s="127" customFormat="1" ht="23.25" customHeight="1" x14ac:dyDescent="0.25">
      <c r="B343" s="128"/>
      <c r="C343" s="128"/>
      <c r="D343" s="128"/>
      <c r="E343" s="128"/>
      <c r="F343" s="109" t="e">
        <f>VLOOKUP(H343,Feuil1!A$1:B$5,2,0)</f>
        <v>#N/A</v>
      </c>
      <c r="G343" s="107"/>
      <c r="H343" s="129"/>
      <c r="I343" s="198"/>
      <c r="J343" s="149"/>
      <c r="K343" s="131" t="str">
        <f>IF(J343&lt;&gt;"",MAX(K$1:K342)+1,"")</f>
        <v/>
      </c>
      <c r="L343" s="183" t="s">
        <v>564</v>
      </c>
      <c r="M343" s="132"/>
      <c r="N343" s="267"/>
      <c r="O343" s="440"/>
      <c r="P343" s="325" t="str">
        <f t="shared" si="467"/>
        <v/>
      </c>
      <c r="Q343" s="184"/>
      <c r="R343" s="184"/>
      <c r="S343" s="184"/>
      <c r="U343" s="150"/>
      <c r="V343" s="150"/>
      <c r="W343" s="150"/>
      <c r="X343" s="150"/>
      <c r="Y343" s="150"/>
      <c r="Z343" s="150"/>
      <c r="AA343" s="150"/>
      <c r="AB343" s="114"/>
      <c r="AC343" s="166"/>
      <c r="AD343" s="166"/>
      <c r="AE343" s="142" t="str">
        <f t="shared" si="446"/>
        <v/>
      </c>
      <c r="AF343" s="142"/>
      <c r="AG343" s="142" t="str">
        <f t="shared" si="447"/>
        <v/>
      </c>
      <c r="AH343" s="142"/>
      <c r="AI343" s="142" t="str">
        <f t="shared" si="448"/>
        <v/>
      </c>
      <c r="AJ343" s="143"/>
      <c r="AK343" s="155"/>
      <c r="AL343" s="153"/>
      <c r="AM343" s="142" t="str">
        <f t="shared" si="449"/>
        <v/>
      </c>
      <c r="AN343" s="142"/>
      <c r="AO343" s="142" t="str">
        <f t="shared" si="450"/>
        <v/>
      </c>
      <c r="AP343" s="142"/>
      <c r="AQ343" s="142" t="str">
        <f t="shared" si="451"/>
        <v/>
      </c>
      <c r="AR343" s="143"/>
      <c r="AS343" s="155"/>
      <c r="AT343" s="153"/>
      <c r="AU343" s="142" t="str">
        <f t="shared" si="452"/>
        <v/>
      </c>
      <c r="AV343" s="142"/>
      <c r="AW343" s="142" t="str">
        <f t="shared" si="453"/>
        <v/>
      </c>
      <c r="AX343" s="142"/>
      <c r="AY343" s="142" t="str">
        <f t="shared" si="454"/>
        <v/>
      </c>
      <c r="AZ343" s="143"/>
      <c r="BA343" s="155"/>
      <c r="BB343" s="153"/>
      <c r="BC343" s="153"/>
      <c r="BD343" s="153"/>
      <c r="BE343" s="153"/>
      <c r="BF343" s="153"/>
      <c r="BG343" s="153"/>
      <c r="BH343" s="154"/>
      <c r="BI343" s="155"/>
      <c r="BJ343" s="150"/>
      <c r="BK343" s="153"/>
      <c r="BL343" s="153"/>
      <c r="BM343" s="153"/>
      <c r="BN343" s="153"/>
      <c r="BO343" s="153"/>
      <c r="BP343" s="154"/>
      <c r="BQ343" s="155"/>
      <c r="BR343" s="150"/>
      <c r="BS343" s="153" t="str">
        <f t="shared" si="480"/>
        <v/>
      </c>
      <c r="BT343" s="153"/>
      <c r="BU343" s="153" t="str">
        <f t="shared" si="481"/>
        <v/>
      </c>
      <c r="BV343" s="153"/>
      <c r="BW343" s="153" t="str">
        <f t="shared" si="482"/>
        <v/>
      </c>
      <c r="BX343" s="154"/>
      <c r="BY343" s="155"/>
      <c r="BZ343" s="156"/>
      <c r="CA343" s="153" t="str">
        <f t="shared" si="483"/>
        <v/>
      </c>
      <c r="CB343" s="153"/>
      <c r="CC343" s="153" t="str">
        <f t="shared" si="484"/>
        <v/>
      </c>
      <c r="CD343" s="153"/>
      <c r="CE343" s="153" t="str">
        <f t="shared" si="485"/>
        <v/>
      </c>
      <c r="CF343" s="154"/>
      <c r="CG343" s="157"/>
      <c r="CH343" s="157"/>
      <c r="CI343" s="153" t="str">
        <f t="shared" si="486"/>
        <v/>
      </c>
      <c r="CJ343" s="153"/>
      <c r="CK343" s="153" t="str">
        <f t="shared" si="487"/>
        <v/>
      </c>
      <c r="CL343" s="153"/>
      <c r="CM343" s="153" t="str">
        <f t="shared" si="488"/>
        <v/>
      </c>
      <c r="CN343" s="154"/>
      <c r="CO343" s="157"/>
      <c r="EF343" s="146" t="s">
        <v>63</v>
      </c>
      <c r="EG343" s="146" t="str">
        <f t="shared" si="445"/>
        <v xml:space="preserve">
</v>
      </c>
    </row>
    <row r="344" spans="1:137" s="136" customFormat="1" ht="36" customHeight="1" x14ac:dyDescent="0.25">
      <c r="B344" s="109" t="s">
        <v>58</v>
      </c>
      <c r="C344" s="405" t="s">
        <v>563</v>
      </c>
      <c r="D344" s="183" t="s">
        <v>564</v>
      </c>
      <c r="E344" s="109"/>
      <c r="F344" s="109">
        <v>0.35</v>
      </c>
      <c r="G344" s="109">
        <f t="shared" ref="G344:G352" si="500">IF(H344="Information et Communication",1,IF(H344="Savoir-faire Savoir-être",2,IF(H344="Confort et hygiène",3,IF(H344="Qualité de la prestation",5,IF(H344="Développement Durable",4)))))</f>
        <v>2</v>
      </c>
      <c r="H344" s="274" t="s">
        <v>110</v>
      </c>
      <c r="I344" s="180" t="s">
        <v>218</v>
      </c>
      <c r="J344" s="138">
        <v>17</v>
      </c>
      <c r="K344" s="138">
        <f>IF(J344&lt;&gt;"",MAX(K$1:K343)+1,"")</f>
        <v>290</v>
      </c>
      <c r="L344" s="329" t="s">
        <v>565</v>
      </c>
      <c r="M344" s="330">
        <v>1</v>
      </c>
      <c r="N344" s="331" t="s">
        <v>0</v>
      </c>
      <c r="O344" s="439"/>
      <c r="P344" s="332" t="str">
        <f t="shared" si="467"/>
        <v/>
      </c>
      <c r="Q344" s="329" t="s">
        <v>566</v>
      </c>
      <c r="R344" s="343" t="s">
        <v>72</v>
      </c>
      <c r="S344" s="139"/>
      <c r="U344" s="140">
        <f t="shared" ref="U344:U352" si="501">M344</f>
        <v>1</v>
      </c>
      <c r="V344" s="140">
        <f>IF(N344="OUI",1,IF(N344="NON",0,IF(N344="Non Mesuré","",0)))</f>
        <v>1</v>
      </c>
      <c r="W344" s="140">
        <f t="shared" ref="W344:W352" si="502">IF(N344&lt;&gt;"Non Mesuré",U344*V344,"")</f>
        <v>1</v>
      </c>
      <c r="X344" s="140"/>
      <c r="Y344" s="140">
        <f t="shared" ref="Y344:Y352" si="503">IF(N344="Non Mesuré",U344,0)</f>
        <v>0</v>
      </c>
      <c r="Z344" s="140"/>
      <c r="AA344" s="140">
        <f t="shared" ref="AA344:AA352" si="504">U344-Y344</f>
        <v>1</v>
      </c>
      <c r="AB344" s="140"/>
      <c r="AC344" s="141"/>
      <c r="AD344" s="141"/>
      <c r="AE344" s="142" t="str">
        <f t="shared" si="446"/>
        <v/>
      </c>
      <c r="AF344" s="142"/>
      <c r="AG344" s="142" t="str">
        <f t="shared" si="447"/>
        <v/>
      </c>
      <c r="AH344" s="142"/>
      <c r="AI344" s="142" t="str">
        <f t="shared" si="448"/>
        <v/>
      </c>
      <c r="AJ344" s="143"/>
      <c r="AK344" s="144"/>
      <c r="AL344" s="142"/>
      <c r="AM344" s="142">
        <f t="shared" si="449"/>
        <v>1</v>
      </c>
      <c r="AN344" s="142"/>
      <c r="AO344" s="142">
        <f t="shared" si="450"/>
        <v>0</v>
      </c>
      <c r="AP344" s="142"/>
      <c r="AQ344" s="142">
        <f t="shared" si="451"/>
        <v>1</v>
      </c>
      <c r="AR344" s="143"/>
      <c r="AS344" s="144"/>
      <c r="AT344" s="142"/>
      <c r="AU344" s="142" t="str">
        <f t="shared" si="452"/>
        <v/>
      </c>
      <c r="AV344" s="142"/>
      <c r="AW344" s="142" t="str">
        <f t="shared" si="453"/>
        <v/>
      </c>
      <c r="AX344" s="142"/>
      <c r="AY344" s="142" t="str">
        <f t="shared" si="454"/>
        <v/>
      </c>
      <c r="AZ344" s="143"/>
      <c r="BA344" s="144"/>
      <c r="BB344" s="142"/>
      <c r="BC344" s="142" t="str">
        <f t="shared" ref="BC344:BC352" si="505">IF(G344=4,W344,"")</f>
        <v/>
      </c>
      <c r="BD344" s="142"/>
      <c r="BE344" s="142" t="str">
        <f t="shared" ref="BE344:BE352" si="506">IF(G344=4,Y344,"")</f>
        <v/>
      </c>
      <c r="BF344" s="142"/>
      <c r="BG344" s="142" t="str">
        <f t="shared" ref="BG344:BG352" si="507">IF(G344=4,AA344,"")</f>
        <v/>
      </c>
      <c r="BH344" s="143"/>
      <c r="BI344" s="144"/>
      <c r="BJ344" s="140"/>
      <c r="BK344" s="142" t="str">
        <f t="shared" ref="BK344:BK352" si="508">IF(G344=5,W344,"")</f>
        <v/>
      </c>
      <c r="BL344" s="142"/>
      <c r="BM344" s="142" t="str">
        <f t="shared" ref="BM344:BM352" si="509">IF(G344=5,Y344,"")</f>
        <v/>
      </c>
      <c r="BN344" s="142"/>
      <c r="BO344" s="142" t="str">
        <f t="shared" ref="BO344:BO352" si="510">IF(G344=5,AA344,"")</f>
        <v/>
      </c>
      <c r="BP344" s="143"/>
      <c r="BQ344" s="144"/>
      <c r="BR344" s="140"/>
      <c r="BS344" s="142" t="str">
        <f t="shared" si="480"/>
        <v/>
      </c>
      <c r="BT344" s="142"/>
      <c r="BU344" s="142" t="str">
        <f t="shared" si="481"/>
        <v/>
      </c>
      <c r="BV344" s="142"/>
      <c r="BW344" s="142" t="str">
        <f t="shared" si="482"/>
        <v/>
      </c>
      <c r="BX344" s="143"/>
      <c r="BY344" s="144"/>
      <c r="BZ344" s="145"/>
      <c r="CA344" s="142" t="str">
        <f t="shared" si="483"/>
        <v/>
      </c>
      <c r="CB344" s="142"/>
      <c r="CC344" s="142" t="str">
        <f t="shared" si="484"/>
        <v/>
      </c>
      <c r="CD344" s="142"/>
      <c r="CE344" s="142" t="str">
        <f t="shared" si="485"/>
        <v/>
      </c>
      <c r="CF344" s="143"/>
      <c r="CI344" s="142" t="str">
        <f t="shared" si="486"/>
        <v/>
      </c>
      <c r="CJ344" s="142"/>
      <c r="CK344" s="142" t="str">
        <f t="shared" si="487"/>
        <v/>
      </c>
      <c r="CL344" s="142"/>
      <c r="CM344" s="142" t="str">
        <f t="shared" si="488"/>
        <v/>
      </c>
      <c r="CN344" s="143"/>
      <c r="EF344" s="146"/>
      <c r="EG344" s="146" t="str">
        <f t="shared" si="445"/>
        <v>Présence d'un badge et/ou comportement actif et/ou prise en charge immédiate et/ou tenue distinctive. L'auditeur contrôle l'item pour l'ensemble de l'équipe.Constat visuelNR</v>
      </c>
    </row>
    <row r="345" spans="1:137" s="136" customFormat="1" ht="36" customHeight="1" x14ac:dyDescent="0.25">
      <c r="B345" s="109" t="s">
        <v>58</v>
      </c>
      <c r="C345" s="405" t="s">
        <v>563</v>
      </c>
      <c r="D345" s="183" t="s">
        <v>564</v>
      </c>
      <c r="E345" s="109"/>
      <c r="F345" s="109">
        <v>0.35</v>
      </c>
      <c r="G345" s="109">
        <f t="shared" si="500"/>
        <v>2</v>
      </c>
      <c r="H345" s="274" t="s">
        <v>110</v>
      </c>
      <c r="I345" s="180" t="s">
        <v>221</v>
      </c>
      <c r="J345" s="138">
        <v>20</v>
      </c>
      <c r="K345" s="138">
        <f>IF(J345&lt;&gt;"",MAX(K$1:K344)+1,"")</f>
        <v>291</v>
      </c>
      <c r="L345" s="281" t="s">
        <v>567</v>
      </c>
      <c r="M345" s="290">
        <v>3</v>
      </c>
      <c r="N345" s="283" t="s">
        <v>0</v>
      </c>
      <c r="O345" s="351"/>
      <c r="P345" s="333" t="str">
        <f t="shared" si="467"/>
        <v/>
      </c>
      <c r="Q345" s="281" t="s">
        <v>568</v>
      </c>
      <c r="R345" s="281" t="s">
        <v>72</v>
      </c>
      <c r="S345" s="139"/>
      <c r="U345" s="140">
        <f t="shared" si="501"/>
        <v>3</v>
      </c>
      <c r="V345" s="140">
        <f>IF(N345="OUI",1,IF(N345="NON",0,IF(N345="Non Mesuré","",0)))</f>
        <v>1</v>
      </c>
      <c r="W345" s="140">
        <f t="shared" si="502"/>
        <v>3</v>
      </c>
      <c r="X345" s="140"/>
      <c r="Y345" s="140">
        <f t="shared" si="503"/>
        <v>0</v>
      </c>
      <c r="Z345" s="140"/>
      <c r="AA345" s="140">
        <f t="shared" si="504"/>
        <v>3</v>
      </c>
      <c r="AB345" s="140"/>
      <c r="AC345" s="141"/>
      <c r="AD345" s="141"/>
      <c r="AE345" s="142" t="str">
        <f t="shared" si="446"/>
        <v/>
      </c>
      <c r="AF345" s="142"/>
      <c r="AG345" s="142" t="str">
        <f t="shared" si="447"/>
        <v/>
      </c>
      <c r="AH345" s="142"/>
      <c r="AI345" s="142" t="str">
        <f t="shared" si="448"/>
        <v/>
      </c>
      <c r="AJ345" s="143"/>
      <c r="AK345" s="144"/>
      <c r="AL345" s="142"/>
      <c r="AM345" s="142">
        <f t="shared" si="449"/>
        <v>3</v>
      </c>
      <c r="AN345" s="142"/>
      <c r="AO345" s="142">
        <f t="shared" si="450"/>
        <v>0</v>
      </c>
      <c r="AP345" s="142"/>
      <c r="AQ345" s="142">
        <f t="shared" si="451"/>
        <v>3</v>
      </c>
      <c r="AR345" s="143"/>
      <c r="AS345" s="144"/>
      <c r="AT345" s="142"/>
      <c r="AU345" s="142" t="str">
        <f t="shared" si="452"/>
        <v/>
      </c>
      <c r="AV345" s="142"/>
      <c r="AW345" s="142" t="str">
        <f t="shared" si="453"/>
        <v/>
      </c>
      <c r="AX345" s="142"/>
      <c r="AY345" s="142" t="str">
        <f t="shared" si="454"/>
        <v/>
      </c>
      <c r="AZ345" s="143"/>
      <c r="BA345" s="144"/>
      <c r="BB345" s="142"/>
      <c r="BC345" s="142" t="str">
        <f t="shared" si="505"/>
        <v/>
      </c>
      <c r="BD345" s="142"/>
      <c r="BE345" s="142" t="str">
        <f t="shared" si="506"/>
        <v/>
      </c>
      <c r="BF345" s="142"/>
      <c r="BG345" s="142" t="str">
        <f t="shared" si="507"/>
        <v/>
      </c>
      <c r="BH345" s="143"/>
      <c r="BI345" s="144"/>
      <c r="BJ345" s="140"/>
      <c r="BK345" s="142" t="str">
        <f t="shared" si="508"/>
        <v/>
      </c>
      <c r="BL345" s="142"/>
      <c r="BM345" s="142" t="str">
        <f t="shared" si="509"/>
        <v/>
      </c>
      <c r="BN345" s="142"/>
      <c r="BO345" s="142" t="str">
        <f t="shared" si="510"/>
        <v/>
      </c>
      <c r="BP345" s="143"/>
      <c r="BQ345" s="144"/>
      <c r="BR345" s="140"/>
      <c r="BS345" s="142" t="str">
        <f t="shared" si="480"/>
        <v/>
      </c>
      <c r="BT345" s="142"/>
      <c r="BU345" s="142" t="str">
        <f t="shared" si="481"/>
        <v/>
      </c>
      <c r="BV345" s="142"/>
      <c r="BW345" s="142" t="str">
        <f t="shared" si="482"/>
        <v/>
      </c>
      <c r="BX345" s="143"/>
      <c r="BY345" s="144"/>
      <c r="BZ345" s="145"/>
      <c r="CA345" s="142" t="str">
        <f t="shared" si="483"/>
        <v/>
      </c>
      <c r="CB345" s="142"/>
      <c r="CC345" s="142" t="str">
        <f t="shared" si="484"/>
        <v/>
      </c>
      <c r="CD345" s="142"/>
      <c r="CE345" s="142" t="str">
        <f t="shared" si="485"/>
        <v/>
      </c>
      <c r="CF345" s="143"/>
      <c r="CI345" s="142" t="str">
        <f t="shared" si="486"/>
        <v/>
      </c>
      <c r="CJ345" s="142"/>
      <c r="CK345" s="142" t="str">
        <f t="shared" si="487"/>
        <v/>
      </c>
      <c r="CL345" s="142"/>
      <c r="CM345" s="142" t="str">
        <f t="shared" si="488"/>
        <v/>
      </c>
      <c r="CN345" s="143"/>
      <c r="EF345" s="146"/>
      <c r="EG345" s="146" t="str">
        <f t="shared" si="445"/>
        <v xml:space="preserve"> L'auditeur contrôle l'item pour l'ensemble de l'équipe. La tenue vestimentaire est cohérente avec le type de restauration.Constat visuelNR</v>
      </c>
    </row>
    <row r="346" spans="1:137" s="136" customFormat="1" ht="35.25" customHeight="1" x14ac:dyDescent="0.25">
      <c r="B346" s="109" t="s">
        <v>58</v>
      </c>
      <c r="C346" s="405" t="s">
        <v>563</v>
      </c>
      <c r="D346" s="183" t="s">
        <v>564</v>
      </c>
      <c r="E346" s="109"/>
      <c r="F346" s="109">
        <f>VLOOKUP(H346,Feuil1!A$1:B$5,2,0)</f>
        <v>0.35</v>
      </c>
      <c r="G346" s="109">
        <f t="shared" si="500"/>
        <v>2</v>
      </c>
      <c r="H346" s="274" t="s">
        <v>110</v>
      </c>
      <c r="I346" s="180" t="s">
        <v>227</v>
      </c>
      <c r="J346" s="138">
        <v>18</v>
      </c>
      <c r="K346" s="138">
        <f>IF(J346&lt;&gt;"",MAX(K$1:K345)+1,"")</f>
        <v>292</v>
      </c>
      <c r="L346" s="281" t="s">
        <v>569</v>
      </c>
      <c r="M346" s="290">
        <v>3</v>
      </c>
      <c r="N346" s="283" t="s">
        <v>0</v>
      </c>
      <c r="O346" s="351"/>
      <c r="P346" s="333" t="str">
        <f t="shared" si="467"/>
        <v/>
      </c>
      <c r="Q346" s="281"/>
      <c r="R346" s="344" t="s">
        <v>72</v>
      </c>
      <c r="S346" s="139"/>
      <c r="U346" s="140">
        <f t="shared" si="501"/>
        <v>3</v>
      </c>
      <c r="V346" s="140">
        <f>IF(N346="OUI",1,IF(N346="NON",0,IF(N346="Non Mesuré","",0)))</f>
        <v>1</v>
      </c>
      <c r="W346" s="140">
        <f t="shared" si="502"/>
        <v>3</v>
      </c>
      <c r="X346" s="140"/>
      <c r="Y346" s="140">
        <f t="shared" si="503"/>
        <v>0</v>
      </c>
      <c r="Z346" s="140"/>
      <c r="AA346" s="140">
        <f t="shared" si="504"/>
        <v>3</v>
      </c>
      <c r="AB346" s="140"/>
      <c r="AC346" s="141"/>
      <c r="AD346" s="141"/>
      <c r="AE346" s="142" t="str">
        <f t="shared" si="446"/>
        <v/>
      </c>
      <c r="AF346" s="142"/>
      <c r="AG346" s="142" t="str">
        <f t="shared" si="447"/>
        <v/>
      </c>
      <c r="AH346" s="142"/>
      <c r="AI346" s="142" t="str">
        <f t="shared" si="448"/>
        <v/>
      </c>
      <c r="AJ346" s="143"/>
      <c r="AK346" s="144"/>
      <c r="AL346" s="142"/>
      <c r="AM346" s="142">
        <f t="shared" si="449"/>
        <v>3</v>
      </c>
      <c r="AN346" s="142"/>
      <c r="AO346" s="142">
        <f t="shared" si="450"/>
        <v>0</v>
      </c>
      <c r="AP346" s="142"/>
      <c r="AQ346" s="142">
        <f t="shared" si="451"/>
        <v>3</v>
      </c>
      <c r="AR346" s="143"/>
      <c r="AS346" s="144"/>
      <c r="AT346" s="142"/>
      <c r="AU346" s="142" t="str">
        <f t="shared" si="452"/>
        <v/>
      </c>
      <c r="AV346" s="142"/>
      <c r="AW346" s="142" t="str">
        <f t="shared" si="453"/>
        <v/>
      </c>
      <c r="AX346" s="142"/>
      <c r="AY346" s="142" t="str">
        <f t="shared" si="454"/>
        <v/>
      </c>
      <c r="AZ346" s="143"/>
      <c r="BA346" s="144"/>
      <c r="BB346" s="142"/>
      <c r="BC346" s="142" t="str">
        <f t="shared" si="505"/>
        <v/>
      </c>
      <c r="BD346" s="142"/>
      <c r="BE346" s="142" t="str">
        <f t="shared" si="506"/>
        <v/>
      </c>
      <c r="BF346" s="142"/>
      <c r="BG346" s="142" t="str">
        <f t="shared" si="507"/>
        <v/>
      </c>
      <c r="BH346" s="143"/>
      <c r="BI346" s="144"/>
      <c r="BJ346" s="140"/>
      <c r="BK346" s="142" t="str">
        <f t="shared" si="508"/>
        <v/>
      </c>
      <c r="BL346" s="142"/>
      <c r="BM346" s="142" t="str">
        <f t="shared" si="509"/>
        <v/>
      </c>
      <c r="BN346" s="142"/>
      <c r="BO346" s="142" t="str">
        <f t="shared" si="510"/>
        <v/>
      </c>
      <c r="BP346" s="143"/>
      <c r="BQ346" s="144"/>
      <c r="BR346" s="140"/>
      <c r="BS346" s="142" t="str">
        <f t="shared" si="480"/>
        <v/>
      </c>
      <c r="BT346" s="142"/>
      <c r="BU346" s="142" t="str">
        <f t="shared" si="481"/>
        <v/>
      </c>
      <c r="BV346" s="142"/>
      <c r="BW346" s="142" t="str">
        <f t="shared" si="482"/>
        <v/>
      </c>
      <c r="BX346" s="143"/>
      <c r="BY346" s="144"/>
      <c r="BZ346" s="145"/>
      <c r="CA346" s="142" t="str">
        <f t="shared" si="483"/>
        <v/>
      </c>
      <c r="CB346" s="142"/>
      <c r="CC346" s="142" t="str">
        <f t="shared" si="484"/>
        <v/>
      </c>
      <c r="CD346" s="142"/>
      <c r="CE346" s="142" t="str">
        <f t="shared" si="485"/>
        <v/>
      </c>
      <c r="CF346" s="143"/>
      <c r="CI346" s="142" t="str">
        <f t="shared" si="486"/>
        <v/>
      </c>
      <c r="CJ346" s="142"/>
      <c r="CK346" s="142" t="str">
        <f t="shared" si="487"/>
        <v/>
      </c>
      <c r="CL346" s="142"/>
      <c r="CM346" s="142" t="str">
        <f t="shared" si="488"/>
        <v/>
      </c>
      <c r="CN346" s="143"/>
      <c r="EF346" s="146" t="s">
        <v>63</v>
      </c>
      <c r="EG346" s="146" t="str">
        <f t="shared" si="445"/>
        <v xml:space="preserve">
Constat visuel
NR</v>
      </c>
    </row>
    <row r="347" spans="1:137" s="136" customFormat="1" ht="21" customHeight="1" x14ac:dyDescent="0.25">
      <c r="B347" s="109" t="s">
        <v>58</v>
      </c>
      <c r="C347" s="405" t="s">
        <v>563</v>
      </c>
      <c r="D347" s="183" t="s">
        <v>564</v>
      </c>
      <c r="E347" s="109"/>
      <c r="F347" s="109">
        <v>0.35</v>
      </c>
      <c r="G347" s="109">
        <f t="shared" si="500"/>
        <v>2</v>
      </c>
      <c r="H347" s="274" t="s">
        <v>110</v>
      </c>
      <c r="I347" s="180" t="s">
        <v>218</v>
      </c>
      <c r="J347" s="138">
        <v>17</v>
      </c>
      <c r="K347" s="138">
        <f>IF(J347&lt;&gt;"",MAX(K$1:K346)+1,"")</f>
        <v>293</v>
      </c>
      <c r="L347" s="281" t="s">
        <v>570</v>
      </c>
      <c r="M347" s="290">
        <v>9</v>
      </c>
      <c r="N347" s="283" t="s">
        <v>75</v>
      </c>
      <c r="O347" s="351"/>
      <c r="P347" s="333" t="str">
        <f t="shared" si="467"/>
        <v/>
      </c>
      <c r="Q347" s="281" t="s">
        <v>571</v>
      </c>
      <c r="R347" s="344" t="s">
        <v>72</v>
      </c>
      <c r="S347" s="139"/>
      <c r="U347" s="140">
        <f t="shared" si="501"/>
        <v>9</v>
      </c>
      <c r="V347" s="140">
        <f>IF(N347="Très Satisfaisant",1,IF(N347="Satisfaisant",0.75,IF(N347="Insatisfaisant",0.25,IF(N347="Très Insatisfaisant",0,IF(N347="Non Mesuré","",0)))))</f>
        <v>1</v>
      </c>
      <c r="W347" s="140">
        <f t="shared" si="502"/>
        <v>9</v>
      </c>
      <c r="X347" s="140"/>
      <c r="Y347" s="140">
        <f t="shared" si="503"/>
        <v>0</v>
      </c>
      <c r="Z347" s="140"/>
      <c r="AA347" s="140">
        <f t="shared" si="504"/>
        <v>9</v>
      </c>
      <c r="AB347" s="140"/>
      <c r="AC347" s="141"/>
      <c r="AD347" s="141"/>
      <c r="AE347" s="142" t="str">
        <f t="shared" si="446"/>
        <v/>
      </c>
      <c r="AF347" s="142"/>
      <c r="AG347" s="142" t="str">
        <f t="shared" si="447"/>
        <v/>
      </c>
      <c r="AH347" s="142"/>
      <c r="AI347" s="142" t="str">
        <f t="shared" si="448"/>
        <v/>
      </c>
      <c r="AJ347" s="143"/>
      <c r="AK347" s="144"/>
      <c r="AL347" s="142"/>
      <c r="AM347" s="142">
        <f t="shared" si="449"/>
        <v>9</v>
      </c>
      <c r="AN347" s="142"/>
      <c r="AO347" s="142">
        <f t="shared" si="450"/>
        <v>0</v>
      </c>
      <c r="AP347" s="142"/>
      <c r="AQ347" s="142">
        <f t="shared" si="451"/>
        <v>9</v>
      </c>
      <c r="AR347" s="143"/>
      <c r="AS347" s="144"/>
      <c r="AT347" s="142"/>
      <c r="AU347" s="142" t="str">
        <f t="shared" si="452"/>
        <v/>
      </c>
      <c r="AV347" s="142"/>
      <c r="AW347" s="142" t="str">
        <f t="shared" si="453"/>
        <v/>
      </c>
      <c r="AX347" s="142"/>
      <c r="AY347" s="142" t="str">
        <f t="shared" si="454"/>
        <v/>
      </c>
      <c r="AZ347" s="143"/>
      <c r="BA347" s="144"/>
      <c r="BB347" s="142"/>
      <c r="BC347" s="142" t="str">
        <f t="shared" si="505"/>
        <v/>
      </c>
      <c r="BD347" s="142"/>
      <c r="BE347" s="142" t="str">
        <f t="shared" si="506"/>
        <v/>
      </c>
      <c r="BF347" s="142"/>
      <c r="BG347" s="142" t="str">
        <f t="shared" si="507"/>
        <v/>
      </c>
      <c r="BH347" s="143"/>
      <c r="BI347" s="144"/>
      <c r="BJ347" s="140"/>
      <c r="BK347" s="142" t="str">
        <f t="shared" si="508"/>
        <v/>
      </c>
      <c r="BL347" s="142"/>
      <c r="BM347" s="142" t="str">
        <f t="shared" si="509"/>
        <v/>
      </c>
      <c r="BN347" s="142"/>
      <c r="BO347" s="142" t="str">
        <f t="shared" si="510"/>
        <v/>
      </c>
      <c r="BP347" s="143"/>
      <c r="BQ347" s="144"/>
      <c r="BR347" s="140"/>
      <c r="BS347" s="142" t="str">
        <f t="shared" si="480"/>
        <v/>
      </c>
      <c r="BT347" s="142"/>
      <c r="BU347" s="142" t="str">
        <f t="shared" si="481"/>
        <v/>
      </c>
      <c r="BV347" s="142"/>
      <c r="BW347" s="142" t="str">
        <f t="shared" si="482"/>
        <v/>
      </c>
      <c r="BX347" s="143"/>
      <c r="BY347" s="144"/>
      <c r="BZ347" s="145"/>
      <c r="CA347" s="142" t="str">
        <f t="shared" si="483"/>
        <v/>
      </c>
      <c r="CB347" s="142"/>
      <c r="CC347" s="142" t="str">
        <f t="shared" si="484"/>
        <v/>
      </c>
      <c r="CD347" s="142"/>
      <c r="CE347" s="142" t="str">
        <f t="shared" si="485"/>
        <v/>
      </c>
      <c r="CF347" s="143"/>
      <c r="CI347" s="142" t="str">
        <f t="shared" si="486"/>
        <v/>
      </c>
      <c r="CJ347" s="142"/>
      <c r="CK347" s="142" t="str">
        <f t="shared" si="487"/>
        <v/>
      </c>
      <c r="CL347" s="142"/>
      <c r="CM347" s="142" t="str">
        <f t="shared" si="488"/>
        <v/>
      </c>
      <c r="CN347" s="143"/>
      <c r="EF347" s="146"/>
      <c r="EG347" s="146" t="str">
        <f t="shared" si="445"/>
        <v>Comportement souriant, ton aimable, etc. Constat visuelNR</v>
      </c>
    </row>
    <row r="348" spans="1:137" s="136" customFormat="1" ht="57" customHeight="1" x14ac:dyDescent="0.25">
      <c r="B348" s="109" t="s">
        <v>58</v>
      </c>
      <c r="C348" s="405" t="s">
        <v>563</v>
      </c>
      <c r="D348" s="183" t="s">
        <v>564</v>
      </c>
      <c r="E348" s="109"/>
      <c r="F348" s="109">
        <f>VLOOKUP(H348,Feuil1!A$1:B$5,2,0)</f>
        <v>0.35</v>
      </c>
      <c r="G348" s="109">
        <f t="shared" si="500"/>
        <v>2</v>
      </c>
      <c r="H348" s="274" t="s">
        <v>110</v>
      </c>
      <c r="I348" s="180" t="s">
        <v>227</v>
      </c>
      <c r="J348" s="138">
        <v>18</v>
      </c>
      <c r="K348" s="138">
        <f>IF(J348&lt;&gt;"",MAX(K$1:K347)+1,"")</f>
        <v>294</v>
      </c>
      <c r="L348" s="281" t="s">
        <v>572</v>
      </c>
      <c r="M348" s="290">
        <v>3</v>
      </c>
      <c r="N348" s="283" t="s">
        <v>0</v>
      </c>
      <c r="O348" s="351"/>
      <c r="P348" s="333" t="str">
        <f t="shared" si="467"/>
        <v/>
      </c>
      <c r="Q348" s="281" t="s">
        <v>573</v>
      </c>
      <c r="R348" s="344" t="s">
        <v>72</v>
      </c>
      <c r="S348" s="139"/>
      <c r="U348" s="140">
        <f t="shared" si="501"/>
        <v>3</v>
      </c>
      <c r="V348" s="140">
        <f>IF(N348="OUI",1,IF(N348="NON",0,IF(N348="Non Mesuré","",0)))</f>
        <v>1</v>
      </c>
      <c r="W348" s="140">
        <f t="shared" si="502"/>
        <v>3</v>
      </c>
      <c r="X348" s="140"/>
      <c r="Y348" s="140">
        <f t="shared" si="503"/>
        <v>0</v>
      </c>
      <c r="Z348" s="140"/>
      <c r="AA348" s="140">
        <f t="shared" si="504"/>
        <v>3</v>
      </c>
      <c r="AB348" s="140"/>
      <c r="AC348" s="141"/>
      <c r="AD348" s="141"/>
      <c r="AE348" s="142" t="str">
        <f t="shared" si="446"/>
        <v/>
      </c>
      <c r="AF348" s="142"/>
      <c r="AG348" s="142" t="str">
        <f t="shared" si="447"/>
        <v/>
      </c>
      <c r="AH348" s="142"/>
      <c r="AI348" s="142" t="str">
        <f t="shared" si="448"/>
        <v/>
      </c>
      <c r="AJ348" s="143"/>
      <c r="AK348" s="144"/>
      <c r="AL348" s="142"/>
      <c r="AM348" s="142">
        <f t="shared" si="449"/>
        <v>3</v>
      </c>
      <c r="AN348" s="142"/>
      <c r="AO348" s="142">
        <f t="shared" si="450"/>
        <v>0</v>
      </c>
      <c r="AP348" s="142"/>
      <c r="AQ348" s="142">
        <f t="shared" si="451"/>
        <v>3</v>
      </c>
      <c r="AR348" s="143"/>
      <c r="AS348" s="144"/>
      <c r="AT348" s="142"/>
      <c r="AU348" s="142" t="str">
        <f t="shared" si="452"/>
        <v/>
      </c>
      <c r="AV348" s="142"/>
      <c r="AW348" s="142" t="str">
        <f t="shared" si="453"/>
        <v/>
      </c>
      <c r="AX348" s="142"/>
      <c r="AY348" s="142" t="str">
        <f t="shared" si="454"/>
        <v/>
      </c>
      <c r="AZ348" s="143"/>
      <c r="BA348" s="144"/>
      <c r="BB348" s="142"/>
      <c r="BC348" s="142" t="str">
        <f t="shared" si="505"/>
        <v/>
      </c>
      <c r="BD348" s="142"/>
      <c r="BE348" s="142" t="str">
        <f t="shared" si="506"/>
        <v/>
      </c>
      <c r="BF348" s="142"/>
      <c r="BG348" s="142" t="str">
        <f t="shared" si="507"/>
        <v/>
      </c>
      <c r="BH348" s="143"/>
      <c r="BI348" s="144"/>
      <c r="BJ348" s="140"/>
      <c r="BK348" s="142" t="str">
        <f t="shared" si="508"/>
        <v/>
      </c>
      <c r="BL348" s="142"/>
      <c r="BM348" s="142" t="str">
        <f t="shared" si="509"/>
        <v/>
      </c>
      <c r="BN348" s="142"/>
      <c r="BO348" s="142" t="str">
        <f t="shared" si="510"/>
        <v/>
      </c>
      <c r="BP348" s="143"/>
      <c r="BQ348" s="144"/>
      <c r="BR348" s="140"/>
      <c r="BS348" s="142" t="str">
        <f t="shared" si="480"/>
        <v/>
      </c>
      <c r="BT348" s="142"/>
      <c r="BU348" s="142" t="str">
        <f t="shared" si="481"/>
        <v/>
      </c>
      <c r="BV348" s="142"/>
      <c r="BW348" s="142" t="str">
        <f t="shared" si="482"/>
        <v/>
      </c>
      <c r="BX348" s="143"/>
      <c r="BY348" s="144"/>
      <c r="BZ348" s="145"/>
      <c r="CA348" s="142" t="str">
        <f t="shared" si="483"/>
        <v/>
      </c>
      <c r="CB348" s="142"/>
      <c r="CC348" s="142" t="str">
        <f t="shared" si="484"/>
        <v/>
      </c>
      <c r="CD348" s="142"/>
      <c r="CE348" s="142" t="str">
        <f t="shared" si="485"/>
        <v/>
      </c>
      <c r="CF348" s="143"/>
      <c r="CI348" s="142" t="str">
        <f t="shared" si="486"/>
        <v/>
      </c>
      <c r="CJ348" s="142"/>
      <c r="CK348" s="142" t="str">
        <f t="shared" si="487"/>
        <v/>
      </c>
      <c r="CL348" s="142"/>
      <c r="CM348" s="142" t="str">
        <f t="shared" si="488"/>
        <v/>
      </c>
      <c r="CN348" s="143"/>
      <c r="EF348" s="146" t="s">
        <v>63</v>
      </c>
      <c r="EG348" s="146" t="str">
        <f t="shared" si="445"/>
        <v>Signe, invitation à patienter…
Constat visuel
NR</v>
      </c>
    </row>
    <row r="349" spans="1:137" s="136" customFormat="1" ht="36" customHeight="1" x14ac:dyDescent="0.25">
      <c r="B349" s="109" t="s">
        <v>58</v>
      </c>
      <c r="C349" s="405" t="s">
        <v>563</v>
      </c>
      <c r="D349" s="183" t="s">
        <v>564</v>
      </c>
      <c r="E349" s="109"/>
      <c r="F349" s="109">
        <f>VLOOKUP(H349,Feuil1!A$1:B$5,2,0)</f>
        <v>0.35</v>
      </c>
      <c r="G349" s="109">
        <f t="shared" si="500"/>
        <v>2</v>
      </c>
      <c r="H349" s="274" t="s">
        <v>110</v>
      </c>
      <c r="I349" s="180" t="s">
        <v>227</v>
      </c>
      <c r="J349" s="138">
        <v>18</v>
      </c>
      <c r="K349" s="138">
        <f>IF(J349&lt;&gt;"",MAX(K$1:K348)+1,"")</f>
        <v>295</v>
      </c>
      <c r="L349" s="281" t="s">
        <v>574</v>
      </c>
      <c r="M349" s="290">
        <v>3</v>
      </c>
      <c r="N349" s="283" t="s">
        <v>0</v>
      </c>
      <c r="O349" s="351"/>
      <c r="P349" s="333" t="str">
        <f t="shared" si="467"/>
        <v/>
      </c>
      <c r="Q349" s="281" t="s">
        <v>830</v>
      </c>
      <c r="R349" s="344" t="s">
        <v>72</v>
      </c>
      <c r="S349" s="139"/>
      <c r="U349" s="140">
        <f t="shared" si="501"/>
        <v>3</v>
      </c>
      <c r="V349" s="140">
        <f>IF(N349="OUI",1,IF(N349="NON",0,IF(N349="Non Mesuré","",0)))</f>
        <v>1</v>
      </c>
      <c r="W349" s="140">
        <f t="shared" si="502"/>
        <v>3</v>
      </c>
      <c r="X349" s="140"/>
      <c r="Y349" s="140">
        <f t="shared" si="503"/>
        <v>0</v>
      </c>
      <c r="Z349" s="140"/>
      <c r="AA349" s="140">
        <f t="shared" si="504"/>
        <v>3</v>
      </c>
      <c r="AB349" s="140"/>
      <c r="AC349" s="141"/>
      <c r="AD349" s="141"/>
      <c r="AE349" s="142" t="str">
        <f t="shared" si="446"/>
        <v/>
      </c>
      <c r="AF349" s="142"/>
      <c r="AG349" s="142" t="str">
        <f t="shared" si="447"/>
        <v/>
      </c>
      <c r="AH349" s="142"/>
      <c r="AI349" s="142" t="str">
        <f t="shared" si="448"/>
        <v/>
      </c>
      <c r="AJ349" s="143"/>
      <c r="AK349" s="144"/>
      <c r="AL349" s="142"/>
      <c r="AM349" s="142">
        <f t="shared" si="449"/>
        <v>3</v>
      </c>
      <c r="AN349" s="142"/>
      <c r="AO349" s="142">
        <f t="shared" si="450"/>
        <v>0</v>
      </c>
      <c r="AP349" s="142"/>
      <c r="AQ349" s="142">
        <f t="shared" si="451"/>
        <v>3</v>
      </c>
      <c r="AR349" s="143"/>
      <c r="AS349" s="144"/>
      <c r="AT349" s="142"/>
      <c r="AU349" s="142" t="str">
        <f t="shared" si="452"/>
        <v/>
      </c>
      <c r="AV349" s="142"/>
      <c r="AW349" s="142" t="str">
        <f t="shared" si="453"/>
        <v/>
      </c>
      <c r="AX349" s="142"/>
      <c r="AY349" s="142" t="str">
        <f t="shared" si="454"/>
        <v/>
      </c>
      <c r="AZ349" s="143"/>
      <c r="BA349" s="144"/>
      <c r="BB349" s="142"/>
      <c r="BC349" s="142" t="str">
        <f t="shared" si="505"/>
        <v/>
      </c>
      <c r="BD349" s="142"/>
      <c r="BE349" s="142" t="str">
        <f t="shared" si="506"/>
        <v/>
      </c>
      <c r="BF349" s="142"/>
      <c r="BG349" s="142" t="str">
        <f t="shared" si="507"/>
        <v/>
      </c>
      <c r="BH349" s="143"/>
      <c r="BI349" s="144"/>
      <c r="BJ349" s="140"/>
      <c r="BK349" s="142" t="str">
        <f t="shared" si="508"/>
        <v/>
      </c>
      <c r="BL349" s="142"/>
      <c r="BM349" s="142" t="str">
        <f t="shared" si="509"/>
        <v/>
      </c>
      <c r="BN349" s="142"/>
      <c r="BO349" s="142" t="str">
        <f t="shared" si="510"/>
        <v/>
      </c>
      <c r="BP349" s="143"/>
      <c r="BQ349" s="144"/>
      <c r="BR349" s="140"/>
      <c r="BS349" s="142" t="str">
        <f t="shared" si="480"/>
        <v/>
      </c>
      <c r="BT349" s="142"/>
      <c r="BU349" s="142" t="str">
        <f t="shared" si="481"/>
        <v/>
      </c>
      <c r="BV349" s="142"/>
      <c r="BW349" s="142" t="str">
        <f t="shared" si="482"/>
        <v/>
      </c>
      <c r="BX349" s="143"/>
      <c r="BY349" s="144"/>
      <c r="BZ349" s="145"/>
      <c r="CA349" s="142" t="str">
        <f t="shared" si="483"/>
        <v/>
      </c>
      <c r="CB349" s="142"/>
      <c r="CC349" s="142" t="str">
        <f t="shared" si="484"/>
        <v/>
      </c>
      <c r="CD349" s="142"/>
      <c r="CE349" s="142" t="str">
        <f t="shared" si="485"/>
        <v/>
      </c>
      <c r="CF349" s="143"/>
      <c r="CI349" s="142" t="str">
        <f t="shared" si="486"/>
        <v/>
      </c>
      <c r="CJ349" s="142"/>
      <c r="CK349" s="142" t="str">
        <f t="shared" si="487"/>
        <v/>
      </c>
      <c r="CL349" s="142"/>
      <c r="CM349" s="142" t="str">
        <f t="shared" si="488"/>
        <v/>
      </c>
      <c r="CN349" s="143"/>
      <c r="EF349" s="146" t="s">
        <v>63</v>
      </c>
      <c r="EG349" s="146" t="str">
        <f t="shared" si="445"/>
        <v>NM si non observé. Réactivité par rapport à la clientèle familiale, clientèle en situation de handicap, etc.
Constat visuel
NR</v>
      </c>
    </row>
    <row r="350" spans="1:137" s="136" customFormat="1" ht="36" customHeight="1" x14ac:dyDescent="0.25">
      <c r="B350" s="109" t="s">
        <v>58</v>
      </c>
      <c r="C350" s="405" t="s">
        <v>563</v>
      </c>
      <c r="D350" s="183" t="s">
        <v>564</v>
      </c>
      <c r="E350" s="109"/>
      <c r="F350" s="109">
        <v>0.35</v>
      </c>
      <c r="G350" s="109">
        <f t="shared" si="500"/>
        <v>2</v>
      </c>
      <c r="H350" s="274" t="s">
        <v>110</v>
      </c>
      <c r="I350" s="180" t="s">
        <v>227</v>
      </c>
      <c r="J350" s="138">
        <v>18</v>
      </c>
      <c r="K350" s="138">
        <f>IF(J350&lt;&gt;"",MAX(K$1:K349)+1,"")</f>
        <v>296</v>
      </c>
      <c r="L350" s="281" t="s">
        <v>575</v>
      </c>
      <c r="M350" s="290">
        <v>3</v>
      </c>
      <c r="N350" s="283" t="s">
        <v>0</v>
      </c>
      <c r="O350" s="351"/>
      <c r="P350" s="333" t="str">
        <f t="shared" si="467"/>
        <v/>
      </c>
      <c r="Q350" s="281" t="s">
        <v>576</v>
      </c>
      <c r="R350" s="344" t="s">
        <v>72</v>
      </c>
      <c r="S350" s="139"/>
      <c r="U350" s="140">
        <f t="shared" si="501"/>
        <v>3</v>
      </c>
      <c r="V350" s="140">
        <f>IF(N350="OUI",1,IF(N350="NON",0,IF(N350="Non Mesuré","",0)))</f>
        <v>1</v>
      </c>
      <c r="W350" s="140">
        <f t="shared" si="502"/>
        <v>3</v>
      </c>
      <c r="X350" s="140"/>
      <c r="Y350" s="140">
        <f t="shared" si="503"/>
        <v>0</v>
      </c>
      <c r="Z350" s="140"/>
      <c r="AA350" s="140">
        <f t="shared" si="504"/>
        <v>3</v>
      </c>
      <c r="AB350" s="140"/>
      <c r="AC350" s="141"/>
      <c r="AD350" s="141"/>
      <c r="AE350" s="142" t="str">
        <f t="shared" si="446"/>
        <v/>
      </c>
      <c r="AF350" s="142"/>
      <c r="AG350" s="142" t="str">
        <f t="shared" si="447"/>
        <v/>
      </c>
      <c r="AH350" s="142"/>
      <c r="AI350" s="142" t="str">
        <f t="shared" si="448"/>
        <v/>
      </c>
      <c r="AJ350" s="143"/>
      <c r="AK350" s="144"/>
      <c r="AL350" s="142"/>
      <c r="AM350" s="142">
        <f t="shared" si="449"/>
        <v>3</v>
      </c>
      <c r="AN350" s="142"/>
      <c r="AO350" s="142">
        <f t="shared" si="450"/>
        <v>0</v>
      </c>
      <c r="AP350" s="142"/>
      <c r="AQ350" s="142">
        <f t="shared" si="451"/>
        <v>3</v>
      </c>
      <c r="AR350" s="143"/>
      <c r="AS350" s="144"/>
      <c r="AT350" s="142"/>
      <c r="AU350" s="142" t="str">
        <f t="shared" si="452"/>
        <v/>
      </c>
      <c r="AV350" s="142"/>
      <c r="AW350" s="142" t="str">
        <f t="shared" si="453"/>
        <v/>
      </c>
      <c r="AX350" s="142"/>
      <c r="AY350" s="142" t="str">
        <f t="shared" si="454"/>
        <v/>
      </c>
      <c r="AZ350" s="143"/>
      <c r="BA350" s="144"/>
      <c r="BB350" s="142"/>
      <c r="BC350" s="142" t="str">
        <f t="shared" si="505"/>
        <v/>
      </c>
      <c r="BD350" s="142"/>
      <c r="BE350" s="142" t="str">
        <f t="shared" si="506"/>
        <v/>
      </c>
      <c r="BF350" s="142"/>
      <c r="BG350" s="142" t="str">
        <f t="shared" si="507"/>
        <v/>
      </c>
      <c r="BH350" s="143"/>
      <c r="BI350" s="144"/>
      <c r="BJ350" s="140"/>
      <c r="BK350" s="142" t="str">
        <f t="shared" si="508"/>
        <v/>
      </c>
      <c r="BL350" s="142"/>
      <c r="BM350" s="142" t="str">
        <f t="shared" si="509"/>
        <v/>
      </c>
      <c r="BN350" s="142"/>
      <c r="BO350" s="142" t="str">
        <f t="shared" si="510"/>
        <v/>
      </c>
      <c r="BP350" s="143"/>
      <c r="BQ350" s="144"/>
      <c r="BR350" s="140"/>
      <c r="BS350" s="142" t="str">
        <f t="shared" si="480"/>
        <v/>
      </c>
      <c r="BT350" s="142"/>
      <c r="BU350" s="142" t="str">
        <f t="shared" si="481"/>
        <v/>
      </c>
      <c r="BV350" s="142"/>
      <c r="BW350" s="142" t="str">
        <f t="shared" si="482"/>
        <v/>
      </c>
      <c r="BX350" s="143"/>
      <c r="BY350" s="144"/>
      <c r="BZ350" s="145"/>
      <c r="CA350" s="142" t="str">
        <f t="shared" si="483"/>
        <v/>
      </c>
      <c r="CB350" s="142"/>
      <c r="CC350" s="142" t="str">
        <f t="shared" si="484"/>
        <v/>
      </c>
      <c r="CD350" s="142"/>
      <c r="CE350" s="142" t="str">
        <f t="shared" si="485"/>
        <v/>
      </c>
      <c r="CF350" s="143"/>
      <c r="CI350" s="142" t="str">
        <f t="shared" si="486"/>
        <v/>
      </c>
      <c r="CJ350" s="142"/>
      <c r="CK350" s="142" t="str">
        <f t="shared" si="487"/>
        <v/>
      </c>
      <c r="CL350" s="142"/>
      <c r="CM350" s="142" t="str">
        <f t="shared" si="488"/>
        <v/>
      </c>
      <c r="CN350" s="143"/>
      <c r="EF350" s="146"/>
      <c r="EG350" s="146" t="str">
        <f t="shared" si="445"/>
        <v>NM si pas de réservation. Vérification du nom, du nombre de personnes, éventuellement le choix de la table (terrasse…).Constat visuelNR</v>
      </c>
    </row>
    <row r="351" spans="1:137" s="136" customFormat="1" ht="21" customHeight="1" x14ac:dyDescent="0.25">
      <c r="B351" s="109" t="s">
        <v>58</v>
      </c>
      <c r="C351" s="405" t="s">
        <v>563</v>
      </c>
      <c r="D351" s="183" t="s">
        <v>564</v>
      </c>
      <c r="E351" s="109"/>
      <c r="F351" s="109">
        <f>VLOOKUP(H351,Feuil1!A$1:B$5,2,0)</f>
        <v>0.35</v>
      </c>
      <c r="G351" s="109">
        <f t="shared" si="500"/>
        <v>2</v>
      </c>
      <c r="H351" s="274" t="s">
        <v>110</v>
      </c>
      <c r="I351" s="180" t="s">
        <v>577</v>
      </c>
      <c r="J351" s="138">
        <v>80</v>
      </c>
      <c r="K351" s="138">
        <f>IF(J351&lt;&gt;"",MAX(K$1:K350)+1,"")</f>
        <v>297</v>
      </c>
      <c r="L351" s="281" t="s">
        <v>578</v>
      </c>
      <c r="M351" s="290">
        <v>3</v>
      </c>
      <c r="N351" s="283" t="s">
        <v>0</v>
      </c>
      <c r="O351" s="351"/>
      <c r="P351" s="333" t="str">
        <f t="shared" si="467"/>
        <v/>
      </c>
      <c r="Q351" s="281"/>
      <c r="R351" s="344" t="s">
        <v>72</v>
      </c>
      <c r="S351" s="139"/>
      <c r="U351" s="140">
        <f t="shared" si="501"/>
        <v>3</v>
      </c>
      <c r="V351" s="140">
        <f>IF(N351="OUI",1,IF(N351="NON",0,IF(N351="Non Mesuré","",0)))</f>
        <v>1</v>
      </c>
      <c r="W351" s="140">
        <f t="shared" si="502"/>
        <v>3</v>
      </c>
      <c r="X351" s="140"/>
      <c r="Y351" s="140">
        <f t="shared" si="503"/>
        <v>0</v>
      </c>
      <c r="Z351" s="140"/>
      <c r="AA351" s="140">
        <f t="shared" si="504"/>
        <v>3</v>
      </c>
      <c r="AB351" s="140"/>
      <c r="AC351" s="141"/>
      <c r="AD351" s="141"/>
      <c r="AE351" s="142" t="str">
        <f t="shared" si="446"/>
        <v/>
      </c>
      <c r="AF351" s="142"/>
      <c r="AG351" s="142" t="str">
        <f t="shared" si="447"/>
        <v/>
      </c>
      <c r="AH351" s="142"/>
      <c r="AI351" s="142" t="str">
        <f t="shared" si="448"/>
        <v/>
      </c>
      <c r="AJ351" s="143"/>
      <c r="AK351" s="144"/>
      <c r="AL351" s="142"/>
      <c r="AM351" s="142">
        <f t="shared" si="449"/>
        <v>3</v>
      </c>
      <c r="AN351" s="142"/>
      <c r="AO351" s="142">
        <f t="shared" si="450"/>
        <v>0</v>
      </c>
      <c r="AP351" s="142"/>
      <c r="AQ351" s="142">
        <f t="shared" si="451"/>
        <v>3</v>
      </c>
      <c r="AR351" s="143"/>
      <c r="AS351" s="144"/>
      <c r="AT351" s="142"/>
      <c r="AU351" s="142" t="str">
        <f t="shared" si="452"/>
        <v/>
      </c>
      <c r="AV351" s="142"/>
      <c r="AW351" s="142" t="str">
        <f t="shared" si="453"/>
        <v/>
      </c>
      <c r="AX351" s="142"/>
      <c r="AY351" s="142" t="str">
        <f t="shared" si="454"/>
        <v/>
      </c>
      <c r="AZ351" s="143"/>
      <c r="BA351" s="144"/>
      <c r="BB351" s="142"/>
      <c r="BC351" s="142" t="str">
        <f t="shared" si="505"/>
        <v/>
      </c>
      <c r="BD351" s="142"/>
      <c r="BE351" s="142" t="str">
        <f t="shared" si="506"/>
        <v/>
      </c>
      <c r="BF351" s="142"/>
      <c r="BG351" s="142" t="str">
        <f t="shared" si="507"/>
        <v/>
      </c>
      <c r="BH351" s="143"/>
      <c r="BI351" s="144"/>
      <c r="BJ351" s="140"/>
      <c r="BK351" s="142" t="str">
        <f t="shared" si="508"/>
        <v/>
      </c>
      <c r="BL351" s="142"/>
      <c r="BM351" s="142" t="str">
        <f t="shared" si="509"/>
        <v/>
      </c>
      <c r="BN351" s="142"/>
      <c r="BO351" s="142" t="str">
        <f t="shared" si="510"/>
        <v/>
      </c>
      <c r="BP351" s="143"/>
      <c r="BQ351" s="144"/>
      <c r="BR351" s="140"/>
      <c r="BS351" s="142" t="str">
        <f t="shared" si="480"/>
        <v/>
      </c>
      <c r="BT351" s="142"/>
      <c r="BU351" s="142" t="str">
        <f t="shared" si="481"/>
        <v/>
      </c>
      <c r="BV351" s="142"/>
      <c r="BW351" s="142" t="str">
        <f t="shared" si="482"/>
        <v/>
      </c>
      <c r="BX351" s="143"/>
      <c r="BY351" s="144"/>
      <c r="BZ351" s="145"/>
      <c r="CA351" s="142" t="str">
        <f t="shared" si="483"/>
        <v/>
      </c>
      <c r="CB351" s="142"/>
      <c r="CC351" s="142" t="str">
        <f t="shared" si="484"/>
        <v/>
      </c>
      <c r="CD351" s="142"/>
      <c r="CE351" s="142" t="str">
        <f t="shared" si="485"/>
        <v/>
      </c>
      <c r="CF351" s="143"/>
      <c r="CI351" s="142" t="str">
        <f t="shared" si="486"/>
        <v/>
      </c>
      <c r="CJ351" s="142"/>
      <c r="CK351" s="142" t="str">
        <f t="shared" si="487"/>
        <v/>
      </c>
      <c r="CL351" s="142"/>
      <c r="CM351" s="142" t="str">
        <f t="shared" si="488"/>
        <v/>
      </c>
      <c r="CN351" s="143"/>
      <c r="EF351" s="146" t="s">
        <v>63</v>
      </c>
      <c r="EG351" s="146" t="str">
        <f t="shared" si="445"/>
        <v xml:space="preserve">
Constat visuel
NR</v>
      </c>
    </row>
    <row r="352" spans="1:137" s="136" customFormat="1" ht="45" customHeight="1" x14ac:dyDescent="0.25">
      <c r="B352" s="109" t="s">
        <v>58</v>
      </c>
      <c r="C352" s="405" t="s">
        <v>563</v>
      </c>
      <c r="D352" s="183" t="s">
        <v>564</v>
      </c>
      <c r="E352" s="109"/>
      <c r="F352" s="109">
        <v>0.35</v>
      </c>
      <c r="G352" s="109">
        <f t="shared" si="500"/>
        <v>2</v>
      </c>
      <c r="H352" s="274" t="s">
        <v>110</v>
      </c>
      <c r="I352" s="180" t="s">
        <v>579</v>
      </c>
      <c r="J352" s="138">
        <v>83</v>
      </c>
      <c r="K352" s="138">
        <f>IF(J352&lt;&gt;"",MAX(K$1:K351)+1,"")</f>
        <v>298</v>
      </c>
      <c r="L352" s="334" t="s">
        <v>580</v>
      </c>
      <c r="M352" s="335">
        <v>3</v>
      </c>
      <c r="N352" s="336" t="s">
        <v>0</v>
      </c>
      <c r="O352" s="352"/>
      <c r="P352" s="337" t="str">
        <f t="shared" si="467"/>
        <v/>
      </c>
      <c r="Q352" s="334" t="s">
        <v>581</v>
      </c>
      <c r="R352" s="345" t="s">
        <v>72</v>
      </c>
      <c r="S352" s="139"/>
      <c r="U352" s="140">
        <f t="shared" si="501"/>
        <v>3</v>
      </c>
      <c r="V352" s="140">
        <f>IF(N352="OUI",1,IF(N352="NON",0,IF(N352="Non Mesuré","",0)))</f>
        <v>1</v>
      </c>
      <c r="W352" s="140">
        <f t="shared" si="502"/>
        <v>3</v>
      </c>
      <c r="X352" s="140"/>
      <c r="Y352" s="140">
        <f t="shared" si="503"/>
        <v>0</v>
      </c>
      <c r="Z352" s="140"/>
      <c r="AA352" s="140">
        <f t="shared" si="504"/>
        <v>3</v>
      </c>
      <c r="AB352" s="140"/>
      <c r="AC352" s="141"/>
      <c r="AD352" s="141"/>
      <c r="AE352" s="142" t="str">
        <f t="shared" si="446"/>
        <v/>
      </c>
      <c r="AF352" s="142"/>
      <c r="AG352" s="142" t="str">
        <f t="shared" si="447"/>
        <v/>
      </c>
      <c r="AH352" s="142"/>
      <c r="AI352" s="142" t="str">
        <f t="shared" si="448"/>
        <v/>
      </c>
      <c r="AJ352" s="143"/>
      <c r="AK352" s="144"/>
      <c r="AL352" s="142"/>
      <c r="AM352" s="142">
        <f t="shared" si="449"/>
        <v>3</v>
      </c>
      <c r="AN352" s="142"/>
      <c r="AO352" s="142">
        <f t="shared" si="450"/>
        <v>0</v>
      </c>
      <c r="AP352" s="142"/>
      <c r="AQ352" s="142">
        <f t="shared" si="451"/>
        <v>3</v>
      </c>
      <c r="AR352" s="143"/>
      <c r="AS352" s="144"/>
      <c r="AT352" s="142"/>
      <c r="AU352" s="142" t="str">
        <f t="shared" si="452"/>
        <v/>
      </c>
      <c r="AV352" s="142"/>
      <c r="AW352" s="142" t="str">
        <f t="shared" si="453"/>
        <v/>
      </c>
      <c r="AX352" s="142"/>
      <c r="AY352" s="142" t="str">
        <f t="shared" si="454"/>
        <v/>
      </c>
      <c r="AZ352" s="143"/>
      <c r="BA352" s="144"/>
      <c r="BB352" s="142"/>
      <c r="BC352" s="142" t="str">
        <f t="shared" si="505"/>
        <v/>
      </c>
      <c r="BD352" s="142"/>
      <c r="BE352" s="142" t="str">
        <f t="shared" si="506"/>
        <v/>
      </c>
      <c r="BF352" s="142"/>
      <c r="BG352" s="142" t="str">
        <f t="shared" si="507"/>
        <v/>
      </c>
      <c r="BH352" s="143"/>
      <c r="BI352" s="144"/>
      <c r="BJ352" s="140"/>
      <c r="BK352" s="142" t="str">
        <f t="shared" si="508"/>
        <v/>
      </c>
      <c r="BL352" s="142"/>
      <c r="BM352" s="142" t="str">
        <f t="shared" si="509"/>
        <v/>
      </c>
      <c r="BN352" s="142"/>
      <c r="BO352" s="142" t="str">
        <f t="shared" si="510"/>
        <v/>
      </c>
      <c r="BP352" s="143"/>
      <c r="BQ352" s="144"/>
      <c r="BR352" s="140"/>
      <c r="BS352" s="142" t="str">
        <f t="shared" si="480"/>
        <v/>
      </c>
      <c r="BT352" s="142"/>
      <c r="BU352" s="142" t="str">
        <f t="shared" si="481"/>
        <v/>
      </c>
      <c r="BV352" s="142"/>
      <c r="BW352" s="142" t="str">
        <f t="shared" si="482"/>
        <v/>
      </c>
      <c r="BX352" s="143"/>
      <c r="BY352" s="144"/>
      <c r="BZ352" s="145"/>
      <c r="CA352" s="142" t="str">
        <f t="shared" si="483"/>
        <v/>
      </c>
      <c r="CB352" s="142"/>
      <c r="CC352" s="142" t="str">
        <f t="shared" si="484"/>
        <v/>
      </c>
      <c r="CD352" s="142"/>
      <c r="CE352" s="142" t="str">
        <f t="shared" si="485"/>
        <v/>
      </c>
      <c r="CF352" s="143"/>
      <c r="CI352" s="142" t="str">
        <f t="shared" si="486"/>
        <v/>
      </c>
      <c r="CJ352" s="142"/>
      <c r="CK352" s="142" t="str">
        <f t="shared" si="487"/>
        <v/>
      </c>
      <c r="CL352" s="142"/>
      <c r="CM352" s="142" t="str">
        <f t="shared" si="488"/>
        <v/>
      </c>
      <c r="CN352" s="143"/>
      <c r="EF352" s="146"/>
      <c r="EG352" s="146" t="str">
        <f t="shared" si="445"/>
        <v>Moins de 5 minutes sauf affluence exceptionnelle. Les plats en rupture sont annoncés spontanément, ainsi que les solutions alternatives.Constat visuelNR</v>
      </c>
    </row>
    <row r="353" spans="1:137" s="157" customFormat="1" ht="27.75" customHeight="1" x14ac:dyDescent="0.25">
      <c r="B353" s="107"/>
      <c r="C353" s="405" t="s">
        <v>563</v>
      </c>
      <c r="D353" s="107"/>
      <c r="E353" s="107"/>
      <c r="F353" s="109" t="e">
        <f>VLOOKUP(H353,Feuil1!A$1:B$5,2,0)</f>
        <v>#N/A</v>
      </c>
      <c r="G353" s="107"/>
      <c r="H353" s="276"/>
      <c r="I353" s="198"/>
      <c r="J353" s="149"/>
      <c r="K353" s="131" t="str">
        <f>IF(J353&lt;&gt;"",MAX(K$1:K352)+1,"")</f>
        <v/>
      </c>
      <c r="L353" s="183" t="s">
        <v>582</v>
      </c>
      <c r="M353" s="132"/>
      <c r="N353" s="267"/>
      <c r="O353" s="440"/>
      <c r="P353" s="325" t="str">
        <f t="shared" si="467"/>
        <v/>
      </c>
      <c r="Q353" s="184"/>
      <c r="R353" s="184"/>
      <c r="S353" s="184"/>
      <c r="U353" s="150"/>
      <c r="V353" s="150"/>
      <c r="W353" s="150"/>
      <c r="X353" s="150"/>
      <c r="Y353" s="150"/>
      <c r="Z353" s="150"/>
      <c r="AA353" s="150"/>
      <c r="AB353" s="150"/>
      <c r="AC353" s="152"/>
      <c r="AD353" s="152"/>
      <c r="AE353" s="142" t="str">
        <f t="shared" si="446"/>
        <v/>
      </c>
      <c r="AF353" s="142"/>
      <c r="AG353" s="142" t="str">
        <f t="shared" si="447"/>
        <v/>
      </c>
      <c r="AH353" s="142"/>
      <c r="AI353" s="142" t="str">
        <f t="shared" si="448"/>
        <v/>
      </c>
      <c r="AJ353" s="143"/>
      <c r="AK353" s="155"/>
      <c r="AL353" s="153"/>
      <c r="AM353" s="142" t="str">
        <f t="shared" si="449"/>
        <v/>
      </c>
      <c r="AN353" s="142"/>
      <c r="AO353" s="142" t="str">
        <f t="shared" si="450"/>
        <v/>
      </c>
      <c r="AP353" s="142"/>
      <c r="AQ353" s="142" t="str">
        <f t="shared" si="451"/>
        <v/>
      </c>
      <c r="AR353" s="143"/>
      <c r="AS353" s="155"/>
      <c r="AT353" s="153"/>
      <c r="AU353" s="142" t="str">
        <f t="shared" si="452"/>
        <v/>
      </c>
      <c r="AV353" s="142"/>
      <c r="AW353" s="142" t="str">
        <f t="shared" si="453"/>
        <v/>
      </c>
      <c r="AX353" s="142"/>
      <c r="AY353" s="142" t="str">
        <f t="shared" si="454"/>
        <v/>
      </c>
      <c r="AZ353" s="143"/>
      <c r="BA353" s="155"/>
      <c r="BB353" s="153"/>
      <c r="BC353" s="153"/>
      <c r="BD353" s="153"/>
      <c r="BE353" s="153"/>
      <c r="BF353" s="153"/>
      <c r="BG353" s="153"/>
      <c r="BH353" s="154"/>
      <c r="BI353" s="155"/>
      <c r="BJ353" s="150"/>
      <c r="BK353" s="153"/>
      <c r="BL353" s="153"/>
      <c r="BM353" s="153"/>
      <c r="BN353" s="153"/>
      <c r="BO353" s="153"/>
      <c r="BP353" s="154"/>
      <c r="BQ353" s="155"/>
      <c r="BR353" s="150"/>
      <c r="BS353" s="153" t="str">
        <f t="shared" ref="BS353:BS378" si="511">IF(A353=31,W353,"")</f>
        <v/>
      </c>
      <c r="BT353" s="153"/>
      <c r="BU353" s="153" t="str">
        <f t="shared" ref="BU353:BU378" si="512">IF(A353=31,Y353,"")</f>
        <v/>
      </c>
      <c r="BV353" s="153"/>
      <c r="BW353" s="153" t="str">
        <f t="shared" ref="BW353:BW378" si="513">IF(A353=31,AA353,"")</f>
        <v/>
      </c>
      <c r="BX353" s="154"/>
      <c r="BY353" s="155"/>
      <c r="BZ353" s="156"/>
      <c r="CA353" s="153" t="str">
        <f t="shared" ref="CA353:CA378" si="514">IF(A353=32,W353,"")</f>
        <v/>
      </c>
      <c r="CB353" s="153"/>
      <c r="CC353" s="153" t="str">
        <f t="shared" ref="CC353:CC378" si="515">IF(A353=32,Y353,"")</f>
        <v/>
      </c>
      <c r="CD353" s="153"/>
      <c r="CE353" s="153" t="str">
        <f t="shared" ref="CE353:CE378" si="516">IF(A353=32,AA353,"")</f>
        <v/>
      </c>
      <c r="CF353" s="154"/>
      <c r="CI353" s="153" t="str">
        <f t="shared" ref="CI353:CI378" si="517">IF(A353=33,W353,"")</f>
        <v/>
      </c>
      <c r="CJ353" s="153"/>
      <c r="CK353" s="153" t="str">
        <f t="shared" ref="CK353:CK378" si="518">IF(A353=33,Y353,"")</f>
        <v/>
      </c>
      <c r="CL353" s="153"/>
      <c r="CM353" s="153" t="str">
        <f t="shared" ref="CM353:CM378" si="519">IF(A353=33,AA353,"")</f>
        <v/>
      </c>
      <c r="CN353" s="154"/>
      <c r="EF353" s="146" t="s">
        <v>63</v>
      </c>
      <c r="EG353" s="146" t="str">
        <f t="shared" si="445"/>
        <v xml:space="preserve">
</v>
      </c>
    </row>
    <row r="354" spans="1:137" s="186" customFormat="1" ht="33" customHeight="1" x14ac:dyDescent="0.25">
      <c r="B354" s="109" t="s">
        <v>68</v>
      </c>
      <c r="C354" s="405" t="s">
        <v>563</v>
      </c>
      <c r="D354" s="183" t="s">
        <v>582</v>
      </c>
      <c r="E354" s="109"/>
      <c r="F354" s="109">
        <f>VLOOKUP(H354,Feuil1!A$1:B$5,2,0)</f>
        <v>0.2</v>
      </c>
      <c r="G354" s="109">
        <f t="shared" ref="G354:G362" si="520">IF(H354="Information et Communication",1,IF(H354="Savoir-faire Savoir-être",2,IF(H354="Confort et hygiène",3,IF(H354="Qualité de la prestation",5,IF(H354="Développement Durable",4)))))</f>
        <v>5</v>
      </c>
      <c r="H354" s="277" t="s">
        <v>168</v>
      </c>
      <c r="I354" s="180" t="s">
        <v>354</v>
      </c>
      <c r="J354" s="138">
        <v>86</v>
      </c>
      <c r="K354" s="138">
        <f>IF(J354&lt;&gt;"",MAX(K$1:K353)+1,"")</f>
        <v>299</v>
      </c>
      <c r="L354" s="329" t="s">
        <v>943</v>
      </c>
      <c r="M354" s="330">
        <v>3</v>
      </c>
      <c r="N354" s="331" t="s">
        <v>0</v>
      </c>
      <c r="O354" s="439"/>
      <c r="P354" s="332" t="str">
        <f t="shared" si="467"/>
        <v/>
      </c>
      <c r="Q354" s="462" t="s">
        <v>583</v>
      </c>
      <c r="R354" s="462" t="s">
        <v>72</v>
      </c>
      <c r="S354" s="139"/>
      <c r="U354" s="140">
        <f t="shared" ref="U354:U362" si="521">M354</f>
        <v>3</v>
      </c>
      <c r="V354" s="140">
        <f t="shared" ref="V354:V362" si="522">IF(N354="OUI",1,IF(N354="NON",0,IF(N354="Non Mesuré","",0)))</f>
        <v>1</v>
      </c>
      <c r="W354" s="140">
        <f t="shared" ref="W354:W362" si="523">IF(N354&lt;&gt;"Non Mesuré",U354*V354,"")</f>
        <v>3</v>
      </c>
      <c r="X354" s="140"/>
      <c r="Y354" s="140">
        <f t="shared" ref="Y354:Y362" si="524">IF(N354="Non Mesuré",U354,0)</f>
        <v>0</v>
      </c>
      <c r="Z354" s="140"/>
      <c r="AA354" s="140">
        <f t="shared" ref="AA354:AA362" si="525">U354-Y354</f>
        <v>3</v>
      </c>
      <c r="AB354" s="140"/>
      <c r="AC354" s="141"/>
      <c r="AD354" s="141"/>
      <c r="AE354" s="142" t="str">
        <f t="shared" si="446"/>
        <v/>
      </c>
      <c r="AF354" s="142"/>
      <c r="AG354" s="142" t="str">
        <f t="shared" si="447"/>
        <v/>
      </c>
      <c r="AH354" s="142"/>
      <c r="AI354" s="142" t="str">
        <f t="shared" si="448"/>
        <v/>
      </c>
      <c r="AJ354" s="143"/>
      <c r="AK354" s="144"/>
      <c r="AL354" s="142"/>
      <c r="AM354" s="142" t="str">
        <f t="shared" si="449"/>
        <v/>
      </c>
      <c r="AN354" s="142"/>
      <c r="AO354" s="142" t="str">
        <f t="shared" si="450"/>
        <v/>
      </c>
      <c r="AP354" s="142"/>
      <c r="AQ354" s="142" t="str">
        <f t="shared" si="451"/>
        <v/>
      </c>
      <c r="AR354" s="143"/>
      <c r="AS354" s="144"/>
      <c r="AT354" s="142"/>
      <c r="AU354" s="142" t="str">
        <f t="shared" si="452"/>
        <v/>
      </c>
      <c r="AV354" s="142"/>
      <c r="AW354" s="142" t="str">
        <f t="shared" si="453"/>
        <v/>
      </c>
      <c r="AX354" s="142"/>
      <c r="AY354" s="142" t="str">
        <f t="shared" si="454"/>
        <v/>
      </c>
      <c r="AZ354" s="143"/>
      <c r="BA354" s="144"/>
      <c r="BB354" s="142"/>
      <c r="BC354" s="142" t="str">
        <f t="shared" ref="BC354:BC362" si="526">IF(G354=4,W354,"")</f>
        <v/>
      </c>
      <c r="BD354" s="142"/>
      <c r="BE354" s="142" t="str">
        <f t="shared" ref="BE354:BE362" si="527">IF(G354=4,Y354,"")</f>
        <v/>
      </c>
      <c r="BF354" s="142"/>
      <c r="BG354" s="142" t="str">
        <f t="shared" ref="BG354:BG362" si="528">IF(G354=4,AA354,"")</f>
        <v/>
      </c>
      <c r="BH354" s="143"/>
      <c r="BI354" s="144"/>
      <c r="BJ354" s="140"/>
      <c r="BK354" s="142">
        <f t="shared" ref="BK354:BK362" si="529">IF(G354=5,W354,"")</f>
        <v>3</v>
      </c>
      <c r="BL354" s="142"/>
      <c r="BM354" s="142">
        <f t="shared" ref="BM354:BM362" si="530">IF(G354=5,Y354,"")</f>
        <v>0</v>
      </c>
      <c r="BN354" s="142"/>
      <c r="BO354" s="142">
        <f t="shared" ref="BO354:BO362" si="531">IF(G354=5,AA354,"")</f>
        <v>3</v>
      </c>
      <c r="BP354" s="143"/>
      <c r="BQ354" s="144"/>
      <c r="BR354" s="140"/>
      <c r="BS354" s="142" t="str">
        <f t="shared" si="511"/>
        <v/>
      </c>
      <c r="BT354" s="142"/>
      <c r="BU354" s="142" t="str">
        <f t="shared" si="512"/>
        <v/>
      </c>
      <c r="BV354" s="142"/>
      <c r="BW354" s="142" t="str">
        <f t="shared" si="513"/>
        <v/>
      </c>
      <c r="BX354" s="143"/>
      <c r="BY354" s="144"/>
      <c r="BZ354" s="145"/>
      <c r="CA354" s="142" t="str">
        <f t="shared" si="514"/>
        <v/>
      </c>
      <c r="CB354" s="142"/>
      <c r="CC354" s="142" t="str">
        <f t="shared" si="515"/>
        <v/>
      </c>
      <c r="CD354" s="142"/>
      <c r="CE354" s="142" t="str">
        <f t="shared" si="516"/>
        <v/>
      </c>
      <c r="CF354" s="143"/>
      <c r="CG354" s="136"/>
      <c r="CH354" s="136"/>
      <c r="CI354" s="142" t="str">
        <f t="shared" si="517"/>
        <v/>
      </c>
      <c r="CJ354" s="142"/>
      <c r="CK354" s="142" t="str">
        <f t="shared" si="518"/>
        <v/>
      </c>
      <c r="CL354" s="142"/>
      <c r="CM354" s="142" t="str">
        <f t="shared" si="519"/>
        <v/>
      </c>
      <c r="CN354" s="143"/>
      <c r="CO354" s="136"/>
      <c r="EF354" s="146" t="s">
        <v>63</v>
      </c>
      <c r="EG354" s="146" t="str">
        <f t="shared" si="445"/>
        <v>Tous les supports sont acceptés.
Constat visuel
R</v>
      </c>
    </row>
    <row r="355" spans="1:137" s="186" customFormat="1" ht="20.25" customHeight="1" x14ac:dyDescent="0.25">
      <c r="B355" s="109" t="s">
        <v>68</v>
      </c>
      <c r="C355" s="405" t="s">
        <v>563</v>
      </c>
      <c r="D355" s="183" t="s">
        <v>582</v>
      </c>
      <c r="E355" s="109"/>
      <c r="F355" s="109">
        <f>VLOOKUP(H355,Feuil1!A$1:B$5,2,0)</f>
        <v>0.2</v>
      </c>
      <c r="G355" s="109">
        <f t="shared" si="520"/>
        <v>5</v>
      </c>
      <c r="H355" s="277" t="s">
        <v>168</v>
      </c>
      <c r="I355" s="180" t="s">
        <v>354</v>
      </c>
      <c r="J355" s="138">
        <v>86</v>
      </c>
      <c r="K355" s="138">
        <f>IF(J355&lt;&gt;"",MAX(K$1:K354)+1,"")</f>
        <v>300</v>
      </c>
      <c r="L355" s="281" t="s">
        <v>584</v>
      </c>
      <c r="M355" s="290">
        <v>1</v>
      </c>
      <c r="N355" s="283" t="s">
        <v>0</v>
      </c>
      <c r="O355" s="351"/>
      <c r="P355" s="333" t="str">
        <f t="shared" si="467"/>
        <v/>
      </c>
      <c r="Q355" s="446"/>
      <c r="R355" s="446" t="s">
        <v>72</v>
      </c>
      <c r="S355" s="139"/>
      <c r="U355" s="140">
        <f t="shared" si="521"/>
        <v>1</v>
      </c>
      <c r="V355" s="140">
        <f t="shared" si="522"/>
        <v>1</v>
      </c>
      <c r="W355" s="140">
        <f t="shared" si="523"/>
        <v>1</v>
      </c>
      <c r="X355" s="140"/>
      <c r="Y355" s="140">
        <f t="shared" si="524"/>
        <v>0</v>
      </c>
      <c r="Z355" s="140"/>
      <c r="AA355" s="140">
        <f t="shared" si="525"/>
        <v>1</v>
      </c>
      <c r="AB355" s="115"/>
      <c r="AC355" s="181"/>
      <c r="AD355" s="181"/>
      <c r="AE355" s="142" t="str">
        <f t="shared" si="446"/>
        <v/>
      </c>
      <c r="AF355" s="142"/>
      <c r="AG355" s="142" t="str">
        <f t="shared" si="447"/>
        <v/>
      </c>
      <c r="AH355" s="142"/>
      <c r="AI355" s="142" t="str">
        <f t="shared" si="448"/>
        <v/>
      </c>
      <c r="AJ355" s="143"/>
      <c r="AK355" s="144"/>
      <c r="AL355" s="142"/>
      <c r="AM355" s="142" t="str">
        <f t="shared" si="449"/>
        <v/>
      </c>
      <c r="AN355" s="142"/>
      <c r="AO355" s="142" t="str">
        <f t="shared" si="450"/>
        <v/>
      </c>
      <c r="AP355" s="142"/>
      <c r="AQ355" s="142" t="str">
        <f t="shared" si="451"/>
        <v/>
      </c>
      <c r="AR355" s="143"/>
      <c r="AS355" s="144"/>
      <c r="AT355" s="142"/>
      <c r="AU355" s="142" t="str">
        <f t="shared" si="452"/>
        <v/>
      </c>
      <c r="AV355" s="142"/>
      <c r="AW355" s="142" t="str">
        <f t="shared" si="453"/>
        <v/>
      </c>
      <c r="AX355" s="142"/>
      <c r="AY355" s="142" t="str">
        <f t="shared" si="454"/>
        <v/>
      </c>
      <c r="AZ355" s="143"/>
      <c r="BA355" s="144"/>
      <c r="BB355" s="142"/>
      <c r="BC355" s="142" t="str">
        <f t="shared" si="526"/>
        <v/>
      </c>
      <c r="BD355" s="142"/>
      <c r="BE355" s="142" t="str">
        <f t="shared" si="527"/>
        <v/>
      </c>
      <c r="BF355" s="142"/>
      <c r="BG355" s="142" t="str">
        <f t="shared" si="528"/>
        <v/>
      </c>
      <c r="BH355" s="143"/>
      <c r="BI355" s="144"/>
      <c r="BJ355" s="140"/>
      <c r="BK355" s="142">
        <f t="shared" si="529"/>
        <v>1</v>
      </c>
      <c r="BL355" s="142"/>
      <c r="BM355" s="142">
        <f t="shared" si="530"/>
        <v>0</v>
      </c>
      <c r="BN355" s="142"/>
      <c r="BO355" s="142">
        <f t="shared" si="531"/>
        <v>1</v>
      </c>
      <c r="BP355" s="143"/>
      <c r="BQ355" s="144"/>
      <c r="BR355" s="140"/>
      <c r="BS355" s="142" t="str">
        <f t="shared" si="511"/>
        <v/>
      </c>
      <c r="BT355" s="142"/>
      <c r="BU355" s="142" t="str">
        <f t="shared" si="512"/>
        <v/>
      </c>
      <c r="BV355" s="142"/>
      <c r="BW355" s="142" t="str">
        <f t="shared" si="513"/>
        <v/>
      </c>
      <c r="BX355" s="143"/>
      <c r="BY355" s="144"/>
      <c r="BZ355" s="145"/>
      <c r="CA355" s="142" t="str">
        <f t="shared" si="514"/>
        <v/>
      </c>
      <c r="CB355" s="142"/>
      <c r="CC355" s="142" t="str">
        <f t="shared" si="515"/>
        <v/>
      </c>
      <c r="CD355" s="142"/>
      <c r="CE355" s="142" t="str">
        <f t="shared" si="516"/>
        <v/>
      </c>
      <c r="CF355" s="143"/>
      <c r="CG355" s="136"/>
      <c r="CH355" s="136"/>
      <c r="CI355" s="142" t="str">
        <f t="shared" si="517"/>
        <v/>
      </c>
      <c r="CJ355" s="142"/>
      <c r="CK355" s="142" t="str">
        <f t="shared" si="518"/>
        <v/>
      </c>
      <c r="CL355" s="142"/>
      <c r="CM355" s="142" t="str">
        <f t="shared" si="519"/>
        <v/>
      </c>
      <c r="CN355" s="143"/>
      <c r="CO355" s="136"/>
      <c r="EF355" s="146" t="s">
        <v>63</v>
      </c>
      <c r="EG355" s="146" t="str">
        <f t="shared" si="445"/>
        <v xml:space="preserve">
Constat visuel
R</v>
      </c>
    </row>
    <row r="356" spans="1:137" s="186" customFormat="1" ht="66.75" customHeight="1" x14ac:dyDescent="0.25">
      <c r="B356" s="109" t="s">
        <v>68</v>
      </c>
      <c r="C356" s="405" t="s">
        <v>563</v>
      </c>
      <c r="D356" s="183" t="s">
        <v>582</v>
      </c>
      <c r="E356" s="109"/>
      <c r="F356" s="109">
        <f>VLOOKUP(H356,Feuil1!A$1:B$5,2,0)</f>
        <v>0.1</v>
      </c>
      <c r="G356" s="109">
        <f t="shared" si="520"/>
        <v>1</v>
      </c>
      <c r="H356" s="139" t="s">
        <v>59</v>
      </c>
      <c r="I356" s="180" t="s">
        <v>533</v>
      </c>
      <c r="J356" s="138">
        <v>81</v>
      </c>
      <c r="K356" s="138">
        <f>IF(J356&lt;&gt;"",MAX(K$1:K355)+1,"")</f>
        <v>301</v>
      </c>
      <c r="L356" s="281" t="s">
        <v>944</v>
      </c>
      <c r="M356" s="290">
        <v>1</v>
      </c>
      <c r="N356" s="283" t="s">
        <v>0</v>
      </c>
      <c r="O356" s="351"/>
      <c r="P356" s="333" t="str">
        <f t="shared" si="467"/>
        <v/>
      </c>
      <c r="Q356" s="446" t="s">
        <v>945</v>
      </c>
      <c r="R356" s="446" t="s">
        <v>72</v>
      </c>
      <c r="S356" s="139"/>
      <c r="U356" s="140">
        <f t="shared" si="521"/>
        <v>1</v>
      </c>
      <c r="V356" s="140">
        <f t="shared" si="522"/>
        <v>1</v>
      </c>
      <c r="W356" s="140">
        <f t="shared" si="523"/>
        <v>1</v>
      </c>
      <c r="X356" s="140"/>
      <c r="Y356" s="140">
        <f t="shared" si="524"/>
        <v>0</v>
      </c>
      <c r="Z356" s="140"/>
      <c r="AA356" s="140">
        <f t="shared" si="525"/>
        <v>1</v>
      </c>
      <c r="AB356" s="115"/>
      <c r="AC356" s="181"/>
      <c r="AD356" s="181"/>
      <c r="AE356" s="142">
        <f t="shared" si="446"/>
        <v>1</v>
      </c>
      <c r="AF356" s="142"/>
      <c r="AG356" s="142">
        <f t="shared" si="447"/>
        <v>0</v>
      </c>
      <c r="AH356" s="142"/>
      <c r="AI356" s="142">
        <f t="shared" si="448"/>
        <v>1</v>
      </c>
      <c r="AJ356" s="143"/>
      <c r="AK356" s="144"/>
      <c r="AL356" s="142"/>
      <c r="AM356" s="142" t="str">
        <f t="shared" si="449"/>
        <v/>
      </c>
      <c r="AN356" s="142"/>
      <c r="AO356" s="142" t="str">
        <f t="shared" si="450"/>
        <v/>
      </c>
      <c r="AP356" s="142"/>
      <c r="AQ356" s="142" t="str">
        <f t="shared" si="451"/>
        <v/>
      </c>
      <c r="AR356" s="143"/>
      <c r="AS356" s="144"/>
      <c r="AT356" s="142"/>
      <c r="AU356" s="142" t="str">
        <f t="shared" si="452"/>
        <v/>
      </c>
      <c r="AV356" s="142"/>
      <c r="AW356" s="142" t="str">
        <f t="shared" si="453"/>
        <v/>
      </c>
      <c r="AX356" s="142"/>
      <c r="AY356" s="142" t="str">
        <f t="shared" si="454"/>
        <v/>
      </c>
      <c r="AZ356" s="143"/>
      <c r="BA356" s="144"/>
      <c r="BB356" s="142"/>
      <c r="BC356" s="142" t="str">
        <f t="shared" si="526"/>
        <v/>
      </c>
      <c r="BD356" s="142"/>
      <c r="BE356" s="142" t="str">
        <f t="shared" si="527"/>
        <v/>
      </c>
      <c r="BF356" s="142"/>
      <c r="BG356" s="142" t="str">
        <f t="shared" si="528"/>
        <v/>
      </c>
      <c r="BH356" s="143"/>
      <c r="BI356" s="144"/>
      <c r="BJ356" s="140"/>
      <c r="BK356" s="142" t="str">
        <f t="shared" si="529"/>
        <v/>
      </c>
      <c r="BL356" s="142"/>
      <c r="BM356" s="142" t="str">
        <f t="shared" si="530"/>
        <v/>
      </c>
      <c r="BN356" s="142"/>
      <c r="BO356" s="142" t="str">
        <f t="shared" si="531"/>
        <v/>
      </c>
      <c r="BP356" s="143"/>
      <c r="BQ356" s="144"/>
      <c r="BR356" s="140"/>
      <c r="BS356" s="142" t="str">
        <f t="shared" si="511"/>
        <v/>
      </c>
      <c r="BT356" s="142"/>
      <c r="BU356" s="142" t="str">
        <f t="shared" si="512"/>
        <v/>
      </c>
      <c r="BV356" s="142"/>
      <c r="BW356" s="142" t="str">
        <f t="shared" si="513"/>
        <v/>
      </c>
      <c r="BX356" s="143"/>
      <c r="BY356" s="144"/>
      <c r="BZ356" s="145"/>
      <c r="CA356" s="142" t="str">
        <f t="shared" si="514"/>
        <v/>
      </c>
      <c r="CB356" s="142"/>
      <c r="CC356" s="142" t="str">
        <f t="shared" si="515"/>
        <v/>
      </c>
      <c r="CD356" s="142"/>
      <c r="CE356" s="142" t="str">
        <f t="shared" si="516"/>
        <v/>
      </c>
      <c r="CF356" s="143"/>
      <c r="CG356" s="136"/>
      <c r="CH356" s="136"/>
      <c r="CI356" s="142" t="str">
        <f t="shared" si="517"/>
        <v/>
      </c>
      <c r="CJ356" s="142"/>
      <c r="CK356" s="142" t="str">
        <f t="shared" si="518"/>
        <v/>
      </c>
      <c r="CL356" s="142"/>
      <c r="CM356" s="142" t="str">
        <f t="shared" si="519"/>
        <v/>
      </c>
      <c r="CN356" s="143"/>
      <c r="CO356" s="136"/>
      <c r="EF356" s="146" t="s">
        <v>63</v>
      </c>
      <c r="EG356" s="146" t="str">
        <f t="shared" si="445"/>
        <v>NM si pas de carte. Prendre en compte également les ardoises, si elles remplacent les cartes (calligraphie, propres et non abîmées, non surchargées ni raturées).Présence des mentions obligatoires (prix net et service compris, cl etc..)  et application de la mention "Fait maison"
Constat visuel
R</v>
      </c>
    </row>
    <row r="357" spans="1:137" s="186" customFormat="1" ht="39.75" customHeight="1" x14ac:dyDescent="0.25">
      <c r="B357" s="109" t="s">
        <v>58</v>
      </c>
      <c r="C357" s="405" t="s">
        <v>563</v>
      </c>
      <c r="D357" s="183" t="s">
        <v>582</v>
      </c>
      <c r="E357" s="109"/>
      <c r="F357" s="109">
        <f>VLOOKUP(H357,Feuil1!A$1:B$5,2,0)</f>
        <v>0.1</v>
      </c>
      <c r="G357" s="109">
        <f t="shared" si="520"/>
        <v>1</v>
      </c>
      <c r="H357" s="139" t="s">
        <v>59</v>
      </c>
      <c r="I357" s="180" t="s">
        <v>533</v>
      </c>
      <c r="J357" s="138">
        <v>81</v>
      </c>
      <c r="K357" s="138">
        <f>IF(J357&lt;&gt;"",MAX(K$1:K356)+1,"")</f>
        <v>302</v>
      </c>
      <c r="L357" s="281" t="s">
        <v>585</v>
      </c>
      <c r="M357" s="290">
        <v>1</v>
      </c>
      <c r="N357" s="283" t="s">
        <v>0</v>
      </c>
      <c r="O357" s="351"/>
      <c r="P357" s="333" t="str">
        <f t="shared" si="467"/>
        <v/>
      </c>
      <c r="Q357" s="446" t="s">
        <v>586</v>
      </c>
      <c r="R357" s="446" t="s">
        <v>72</v>
      </c>
      <c r="S357" s="139"/>
      <c r="U357" s="140">
        <f t="shared" si="521"/>
        <v>1</v>
      </c>
      <c r="V357" s="140">
        <f t="shared" si="522"/>
        <v>1</v>
      </c>
      <c r="W357" s="140">
        <f t="shared" si="523"/>
        <v>1</v>
      </c>
      <c r="X357" s="140"/>
      <c r="Y357" s="140">
        <f t="shared" si="524"/>
        <v>0</v>
      </c>
      <c r="Z357" s="140"/>
      <c r="AA357" s="140">
        <f t="shared" si="525"/>
        <v>1</v>
      </c>
      <c r="AB357" s="140"/>
      <c r="AC357" s="124"/>
      <c r="AD357" s="181"/>
      <c r="AE357" s="142">
        <f t="shared" si="446"/>
        <v>1</v>
      </c>
      <c r="AF357" s="142"/>
      <c r="AG357" s="142">
        <f t="shared" si="447"/>
        <v>0</v>
      </c>
      <c r="AH357" s="142"/>
      <c r="AI357" s="142">
        <f t="shared" si="448"/>
        <v>1</v>
      </c>
      <c r="AJ357" s="143"/>
      <c r="AK357" s="144"/>
      <c r="AL357" s="142"/>
      <c r="AM357" s="142" t="str">
        <f t="shared" si="449"/>
        <v/>
      </c>
      <c r="AN357" s="142"/>
      <c r="AO357" s="142" t="str">
        <f t="shared" si="450"/>
        <v/>
      </c>
      <c r="AP357" s="142"/>
      <c r="AQ357" s="142" t="str">
        <f t="shared" si="451"/>
        <v/>
      </c>
      <c r="AR357" s="143"/>
      <c r="AS357" s="144"/>
      <c r="AT357" s="142"/>
      <c r="AU357" s="142" t="str">
        <f t="shared" si="452"/>
        <v/>
      </c>
      <c r="AV357" s="142"/>
      <c r="AW357" s="142" t="str">
        <f t="shared" si="453"/>
        <v/>
      </c>
      <c r="AX357" s="142"/>
      <c r="AY357" s="142" t="str">
        <f t="shared" si="454"/>
        <v/>
      </c>
      <c r="AZ357" s="143"/>
      <c r="BA357" s="144"/>
      <c r="BB357" s="142"/>
      <c r="BC357" s="142" t="str">
        <f t="shared" si="526"/>
        <v/>
      </c>
      <c r="BD357" s="142"/>
      <c r="BE357" s="142" t="str">
        <f t="shared" si="527"/>
        <v/>
      </c>
      <c r="BF357" s="142"/>
      <c r="BG357" s="142" t="str">
        <f t="shared" si="528"/>
        <v/>
      </c>
      <c r="BH357" s="143"/>
      <c r="BI357" s="144"/>
      <c r="BJ357" s="140"/>
      <c r="BK357" s="142" t="str">
        <f t="shared" si="529"/>
        <v/>
      </c>
      <c r="BL357" s="142"/>
      <c r="BM357" s="142" t="str">
        <f t="shared" si="530"/>
        <v/>
      </c>
      <c r="BN357" s="142"/>
      <c r="BO357" s="142" t="str">
        <f t="shared" si="531"/>
        <v/>
      </c>
      <c r="BP357" s="143"/>
      <c r="BQ357" s="144"/>
      <c r="BR357" s="140"/>
      <c r="BS357" s="142" t="str">
        <f t="shared" si="511"/>
        <v/>
      </c>
      <c r="BT357" s="142"/>
      <c r="BU357" s="142" t="str">
        <f t="shared" si="512"/>
        <v/>
      </c>
      <c r="BV357" s="142"/>
      <c r="BW357" s="142" t="str">
        <f t="shared" si="513"/>
        <v/>
      </c>
      <c r="BX357" s="143"/>
      <c r="BY357" s="144"/>
      <c r="BZ357" s="145"/>
      <c r="CA357" s="142" t="str">
        <f t="shared" si="514"/>
        <v/>
      </c>
      <c r="CB357" s="142"/>
      <c r="CC357" s="142" t="str">
        <f t="shared" si="515"/>
        <v/>
      </c>
      <c r="CD357" s="142"/>
      <c r="CE357" s="142" t="str">
        <f t="shared" si="516"/>
        <v/>
      </c>
      <c r="CF357" s="143"/>
      <c r="CG357" s="136"/>
      <c r="CH357" s="136"/>
      <c r="CI357" s="142" t="str">
        <f t="shared" si="517"/>
        <v/>
      </c>
      <c r="CJ357" s="142"/>
      <c r="CK357" s="142" t="str">
        <f t="shared" si="518"/>
        <v/>
      </c>
      <c r="CL357" s="142"/>
      <c r="CM357" s="142" t="str">
        <f t="shared" si="519"/>
        <v/>
      </c>
      <c r="CN357" s="143"/>
      <c r="CO357" s="136"/>
      <c r="EF357" s="146" t="s">
        <v>63</v>
      </c>
      <c r="EG357" s="146" t="str">
        <f t="shared" si="445"/>
        <v>NM si non existants. La valorisation sur la carte peut être sous forme de : chapitre spécifique, astérisque au regard des plats concernés…
Constat visuel
NR</v>
      </c>
    </row>
    <row r="358" spans="1:137" s="186" customFormat="1" ht="50.25" customHeight="1" x14ac:dyDescent="0.25">
      <c r="B358" s="109" t="s">
        <v>68</v>
      </c>
      <c r="C358" s="405" t="s">
        <v>563</v>
      </c>
      <c r="D358" s="183" t="s">
        <v>582</v>
      </c>
      <c r="E358" s="109"/>
      <c r="F358" s="109">
        <f>VLOOKUP(H358,Feuil1!A$1:B$5,2,0)</f>
        <v>0.1</v>
      </c>
      <c r="G358" s="109">
        <f t="shared" si="520"/>
        <v>1</v>
      </c>
      <c r="H358" s="139" t="s">
        <v>59</v>
      </c>
      <c r="I358" s="180" t="s">
        <v>533</v>
      </c>
      <c r="J358" s="138">
        <v>81</v>
      </c>
      <c r="K358" s="138">
        <f>IF(J358&lt;&gt;"",MAX(K$1:K357)+1,"")</f>
        <v>303</v>
      </c>
      <c r="L358" s="281" t="s">
        <v>587</v>
      </c>
      <c r="M358" s="347">
        <v>1</v>
      </c>
      <c r="N358" s="283" t="s">
        <v>0</v>
      </c>
      <c r="O358" s="351"/>
      <c r="P358" s="333" t="str">
        <f t="shared" si="467"/>
        <v/>
      </c>
      <c r="Q358" s="446" t="s">
        <v>586</v>
      </c>
      <c r="R358" s="446" t="s">
        <v>72</v>
      </c>
      <c r="S358" s="139"/>
      <c r="U358" s="140">
        <f t="shared" si="521"/>
        <v>1</v>
      </c>
      <c r="V358" s="140">
        <f t="shared" si="522"/>
        <v>1</v>
      </c>
      <c r="W358" s="140">
        <f t="shared" si="523"/>
        <v>1</v>
      </c>
      <c r="X358" s="140"/>
      <c r="Y358" s="140">
        <f t="shared" si="524"/>
        <v>0</v>
      </c>
      <c r="Z358" s="140"/>
      <c r="AA358" s="140">
        <f t="shared" si="525"/>
        <v>1</v>
      </c>
      <c r="AB358" s="115"/>
      <c r="AC358" s="181"/>
      <c r="AD358" s="181"/>
      <c r="AE358" s="142">
        <f t="shared" si="446"/>
        <v>1</v>
      </c>
      <c r="AF358" s="142"/>
      <c r="AG358" s="142">
        <f t="shared" si="447"/>
        <v>0</v>
      </c>
      <c r="AH358" s="142"/>
      <c r="AI358" s="142">
        <f t="shared" si="448"/>
        <v>1</v>
      </c>
      <c r="AJ358" s="143"/>
      <c r="AK358" s="144"/>
      <c r="AL358" s="142"/>
      <c r="AM358" s="142" t="str">
        <f t="shared" si="449"/>
        <v/>
      </c>
      <c r="AN358" s="142"/>
      <c r="AO358" s="142" t="str">
        <f t="shared" si="450"/>
        <v/>
      </c>
      <c r="AP358" s="142"/>
      <c r="AQ358" s="142" t="str">
        <f t="shared" si="451"/>
        <v/>
      </c>
      <c r="AR358" s="143"/>
      <c r="AS358" s="144"/>
      <c r="AT358" s="142"/>
      <c r="AU358" s="142" t="str">
        <f t="shared" si="452"/>
        <v/>
      </c>
      <c r="AV358" s="142"/>
      <c r="AW358" s="142" t="str">
        <f t="shared" si="453"/>
        <v/>
      </c>
      <c r="AX358" s="142"/>
      <c r="AY358" s="142" t="str">
        <f t="shared" si="454"/>
        <v/>
      </c>
      <c r="AZ358" s="143"/>
      <c r="BA358" s="144"/>
      <c r="BB358" s="142"/>
      <c r="BC358" s="142" t="str">
        <f t="shared" si="526"/>
        <v/>
      </c>
      <c r="BD358" s="142"/>
      <c r="BE358" s="142" t="str">
        <f t="shared" si="527"/>
        <v/>
      </c>
      <c r="BF358" s="142"/>
      <c r="BG358" s="142" t="str">
        <f t="shared" si="528"/>
        <v/>
      </c>
      <c r="BH358" s="143"/>
      <c r="BI358" s="144"/>
      <c r="BJ358" s="140"/>
      <c r="BK358" s="142" t="str">
        <f t="shared" si="529"/>
        <v/>
      </c>
      <c r="BL358" s="142"/>
      <c r="BM358" s="142" t="str">
        <f t="shared" si="530"/>
        <v/>
      </c>
      <c r="BN358" s="142"/>
      <c r="BO358" s="142" t="str">
        <f t="shared" si="531"/>
        <v/>
      </c>
      <c r="BP358" s="143"/>
      <c r="BQ358" s="144"/>
      <c r="BR358" s="140"/>
      <c r="BS358" s="142" t="str">
        <f t="shared" si="511"/>
        <v/>
      </c>
      <c r="BT358" s="142"/>
      <c r="BU358" s="142" t="str">
        <f t="shared" si="512"/>
        <v/>
      </c>
      <c r="BV358" s="142"/>
      <c r="BW358" s="142" t="str">
        <f t="shared" si="513"/>
        <v/>
      </c>
      <c r="BX358" s="143"/>
      <c r="BY358" s="144"/>
      <c r="BZ358" s="145"/>
      <c r="CA358" s="142" t="str">
        <f t="shared" si="514"/>
        <v/>
      </c>
      <c r="CB358" s="142"/>
      <c r="CC358" s="142" t="str">
        <f t="shared" si="515"/>
        <v/>
      </c>
      <c r="CD358" s="142"/>
      <c r="CE358" s="142" t="str">
        <f t="shared" si="516"/>
        <v/>
      </c>
      <c r="CF358" s="143"/>
      <c r="CG358" s="136"/>
      <c r="CH358" s="136"/>
      <c r="CI358" s="142" t="str">
        <f t="shared" si="517"/>
        <v/>
      </c>
      <c r="CJ358" s="142"/>
      <c r="CK358" s="142" t="str">
        <f t="shared" si="518"/>
        <v/>
      </c>
      <c r="CL358" s="142"/>
      <c r="CM358" s="142" t="str">
        <f t="shared" si="519"/>
        <v/>
      </c>
      <c r="CN358" s="143"/>
      <c r="CO358" s="136"/>
      <c r="EF358" s="146" t="s">
        <v>63</v>
      </c>
      <c r="EG358" s="146" t="str">
        <f t="shared" si="445"/>
        <v>NM si non existants. La valorisation sur la carte peut être sous forme de : chapitre spécifique, astérisque au regard des plats concernés…
Constat visuel
R</v>
      </c>
    </row>
    <row r="359" spans="1:137" s="186" customFormat="1" ht="35.25" customHeight="1" x14ac:dyDescent="0.25">
      <c r="B359" s="109" t="s">
        <v>58</v>
      </c>
      <c r="C359" s="405" t="s">
        <v>563</v>
      </c>
      <c r="D359" s="183" t="s">
        <v>582</v>
      </c>
      <c r="E359" s="109"/>
      <c r="F359" s="109">
        <f>VLOOKUP(H359,Feuil1!A$1:B$5,2,0)</f>
        <v>0.2</v>
      </c>
      <c r="G359" s="109">
        <f t="shared" si="520"/>
        <v>5</v>
      </c>
      <c r="H359" s="277" t="s">
        <v>168</v>
      </c>
      <c r="I359" s="180" t="s">
        <v>354</v>
      </c>
      <c r="J359" s="138">
        <v>86</v>
      </c>
      <c r="K359" s="138">
        <f>IF(J359&lt;&gt;"",MAX(K$1:K358)+1,"")</f>
        <v>304</v>
      </c>
      <c r="L359" s="281" t="s">
        <v>929</v>
      </c>
      <c r="M359" s="347">
        <v>3</v>
      </c>
      <c r="N359" s="283" t="s">
        <v>0</v>
      </c>
      <c r="O359" s="351"/>
      <c r="P359" s="333" t="str">
        <f t="shared" si="467"/>
        <v/>
      </c>
      <c r="Q359" s="446" t="s">
        <v>588</v>
      </c>
      <c r="R359" s="446" t="s">
        <v>72</v>
      </c>
      <c r="S359" s="139"/>
      <c r="U359" s="140">
        <f t="shared" si="521"/>
        <v>3</v>
      </c>
      <c r="V359" s="140">
        <f t="shared" si="522"/>
        <v>1</v>
      </c>
      <c r="W359" s="140">
        <f t="shared" si="523"/>
        <v>3</v>
      </c>
      <c r="X359" s="140"/>
      <c r="Y359" s="140">
        <f t="shared" si="524"/>
        <v>0</v>
      </c>
      <c r="Z359" s="140"/>
      <c r="AA359" s="140">
        <f t="shared" si="525"/>
        <v>3</v>
      </c>
      <c r="AB359" s="115"/>
      <c r="AC359" s="181"/>
      <c r="AD359" s="181"/>
      <c r="AE359" s="142" t="str">
        <f t="shared" si="446"/>
        <v/>
      </c>
      <c r="AF359" s="142"/>
      <c r="AG359" s="142" t="str">
        <f t="shared" si="447"/>
        <v/>
      </c>
      <c r="AH359" s="142"/>
      <c r="AI359" s="142" t="str">
        <f t="shared" si="448"/>
        <v/>
      </c>
      <c r="AJ359" s="143"/>
      <c r="AK359" s="144"/>
      <c r="AL359" s="142"/>
      <c r="AM359" s="142" t="str">
        <f t="shared" si="449"/>
        <v/>
      </c>
      <c r="AN359" s="142"/>
      <c r="AO359" s="142" t="str">
        <f t="shared" si="450"/>
        <v/>
      </c>
      <c r="AP359" s="142"/>
      <c r="AQ359" s="142" t="str">
        <f t="shared" si="451"/>
        <v/>
      </c>
      <c r="AR359" s="143"/>
      <c r="AS359" s="144"/>
      <c r="AT359" s="142"/>
      <c r="AU359" s="142" t="str">
        <f t="shared" si="452"/>
        <v/>
      </c>
      <c r="AV359" s="142"/>
      <c r="AW359" s="142" t="str">
        <f t="shared" si="453"/>
        <v/>
      </c>
      <c r="AX359" s="142"/>
      <c r="AY359" s="142" t="str">
        <f t="shared" si="454"/>
        <v/>
      </c>
      <c r="AZ359" s="143"/>
      <c r="BA359" s="144"/>
      <c r="BB359" s="142"/>
      <c r="BC359" s="142" t="str">
        <f t="shared" si="526"/>
        <v/>
      </c>
      <c r="BD359" s="142"/>
      <c r="BE359" s="142" t="str">
        <f t="shared" si="527"/>
        <v/>
      </c>
      <c r="BF359" s="142"/>
      <c r="BG359" s="142" t="str">
        <f t="shared" si="528"/>
        <v/>
      </c>
      <c r="BH359" s="143"/>
      <c r="BI359" s="144"/>
      <c r="BJ359" s="140"/>
      <c r="BK359" s="142">
        <f t="shared" si="529"/>
        <v>3</v>
      </c>
      <c r="BL359" s="142"/>
      <c r="BM359" s="142">
        <f t="shared" si="530"/>
        <v>0</v>
      </c>
      <c r="BN359" s="142"/>
      <c r="BO359" s="142">
        <f t="shared" si="531"/>
        <v>3</v>
      </c>
      <c r="BP359" s="143"/>
      <c r="BQ359" s="144"/>
      <c r="BR359" s="140"/>
      <c r="BS359" s="142" t="str">
        <f t="shared" si="511"/>
        <v/>
      </c>
      <c r="BT359" s="142"/>
      <c r="BU359" s="142" t="str">
        <f t="shared" si="512"/>
        <v/>
      </c>
      <c r="BV359" s="142"/>
      <c r="BW359" s="142" t="str">
        <f t="shared" si="513"/>
        <v/>
      </c>
      <c r="BX359" s="143"/>
      <c r="BY359" s="144"/>
      <c r="BZ359" s="145"/>
      <c r="CA359" s="142" t="str">
        <f t="shared" si="514"/>
        <v/>
      </c>
      <c r="CB359" s="142"/>
      <c r="CC359" s="142" t="str">
        <f t="shared" si="515"/>
        <v/>
      </c>
      <c r="CD359" s="142"/>
      <c r="CE359" s="142" t="str">
        <f t="shared" si="516"/>
        <v/>
      </c>
      <c r="CF359" s="143"/>
      <c r="CG359" s="136"/>
      <c r="CH359" s="136"/>
      <c r="CI359" s="142" t="str">
        <f t="shared" si="517"/>
        <v/>
      </c>
      <c r="CJ359" s="142"/>
      <c r="CK359" s="142" t="str">
        <f t="shared" si="518"/>
        <v/>
      </c>
      <c r="CL359" s="142"/>
      <c r="CM359" s="142" t="str">
        <f t="shared" si="519"/>
        <v/>
      </c>
      <c r="CN359" s="143"/>
      <c r="CO359" s="136"/>
      <c r="EF359" s="146" t="s">
        <v>63</v>
      </c>
      <c r="EG359" s="146" t="str">
        <f t="shared" ref="EG359:EG378" si="532">CONCATENATE(Q359,EF359,R359,EF359,B359)</f>
        <v>Au moins d'une entrée.
Constat visuel
NR</v>
      </c>
    </row>
    <row r="360" spans="1:137" s="186" customFormat="1" ht="37.5" customHeight="1" x14ac:dyDescent="0.25">
      <c r="B360" s="109" t="s">
        <v>58</v>
      </c>
      <c r="C360" s="405" t="s">
        <v>563</v>
      </c>
      <c r="D360" s="183" t="s">
        <v>582</v>
      </c>
      <c r="E360" s="109"/>
      <c r="F360" s="109">
        <f>VLOOKUP(H360,Feuil1!A$1:B$5,2,0)</f>
        <v>0.2</v>
      </c>
      <c r="G360" s="109">
        <f t="shared" si="520"/>
        <v>5</v>
      </c>
      <c r="H360" s="277" t="s">
        <v>168</v>
      </c>
      <c r="I360" s="180" t="s">
        <v>354</v>
      </c>
      <c r="J360" s="138">
        <v>86</v>
      </c>
      <c r="K360" s="138">
        <f>IF(J360&lt;&gt;"",MAX(K$1:K359)+1,"")</f>
        <v>305</v>
      </c>
      <c r="L360" s="281" t="s">
        <v>930</v>
      </c>
      <c r="M360" s="347">
        <v>3</v>
      </c>
      <c r="N360" s="283" t="s">
        <v>0</v>
      </c>
      <c r="O360" s="351"/>
      <c r="P360" s="333" t="str">
        <f t="shared" si="467"/>
        <v/>
      </c>
      <c r="Q360" s="446"/>
      <c r="R360" s="446" t="s">
        <v>72</v>
      </c>
      <c r="S360" s="139"/>
      <c r="U360" s="140">
        <f t="shared" si="521"/>
        <v>3</v>
      </c>
      <c r="V360" s="140">
        <f t="shared" si="522"/>
        <v>1</v>
      </c>
      <c r="W360" s="140">
        <f t="shared" si="523"/>
        <v>3</v>
      </c>
      <c r="X360" s="140"/>
      <c r="Y360" s="140">
        <f t="shared" si="524"/>
        <v>0</v>
      </c>
      <c r="Z360" s="140"/>
      <c r="AA360" s="140">
        <f t="shared" si="525"/>
        <v>3</v>
      </c>
      <c r="AB360" s="115"/>
      <c r="AC360" s="181"/>
      <c r="AD360" s="181"/>
      <c r="AE360" s="142" t="str">
        <f t="shared" si="446"/>
        <v/>
      </c>
      <c r="AF360" s="142"/>
      <c r="AG360" s="142" t="str">
        <f t="shared" si="447"/>
        <v/>
      </c>
      <c r="AH360" s="142"/>
      <c r="AI360" s="142" t="str">
        <f t="shared" si="448"/>
        <v/>
      </c>
      <c r="AJ360" s="143"/>
      <c r="AK360" s="144"/>
      <c r="AL360" s="142"/>
      <c r="AM360" s="142" t="str">
        <f t="shared" si="449"/>
        <v/>
      </c>
      <c r="AN360" s="142"/>
      <c r="AO360" s="142" t="str">
        <f t="shared" si="450"/>
        <v/>
      </c>
      <c r="AP360" s="142"/>
      <c r="AQ360" s="142" t="str">
        <f t="shared" si="451"/>
        <v/>
      </c>
      <c r="AR360" s="143"/>
      <c r="AS360" s="144"/>
      <c r="AT360" s="142"/>
      <c r="AU360" s="142" t="str">
        <f t="shared" si="452"/>
        <v/>
      </c>
      <c r="AV360" s="142"/>
      <c r="AW360" s="142" t="str">
        <f t="shared" si="453"/>
        <v/>
      </c>
      <c r="AX360" s="142"/>
      <c r="AY360" s="142" t="str">
        <f t="shared" si="454"/>
        <v/>
      </c>
      <c r="AZ360" s="143"/>
      <c r="BA360" s="144"/>
      <c r="BB360" s="142"/>
      <c r="BC360" s="142" t="str">
        <f t="shared" si="526"/>
        <v/>
      </c>
      <c r="BD360" s="142"/>
      <c r="BE360" s="142" t="str">
        <f t="shared" si="527"/>
        <v/>
      </c>
      <c r="BF360" s="142"/>
      <c r="BG360" s="142" t="str">
        <f t="shared" si="528"/>
        <v/>
      </c>
      <c r="BH360" s="143"/>
      <c r="BI360" s="144"/>
      <c r="BJ360" s="140"/>
      <c r="BK360" s="142">
        <f t="shared" si="529"/>
        <v>3</v>
      </c>
      <c r="BL360" s="142"/>
      <c r="BM360" s="142">
        <f t="shared" si="530"/>
        <v>0</v>
      </c>
      <c r="BN360" s="142"/>
      <c r="BO360" s="142">
        <f t="shared" si="531"/>
        <v>3</v>
      </c>
      <c r="BP360" s="143"/>
      <c r="BQ360" s="144"/>
      <c r="BR360" s="140"/>
      <c r="BS360" s="142" t="str">
        <f t="shared" si="511"/>
        <v/>
      </c>
      <c r="BT360" s="142"/>
      <c r="BU360" s="142" t="str">
        <f t="shared" si="512"/>
        <v/>
      </c>
      <c r="BV360" s="142"/>
      <c r="BW360" s="142" t="str">
        <f t="shared" si="513"/>
        <v/>
      </c>
      <c r="BX360" s="143"/>
      <c r="BY360" s="144"/>
      <c r="BZ360" s="145"/>
      <c r="CA360" s="142" t="str">
        <f t="shared" si="514"/>
        <v/>
      </c>
      <c r="CB360" s="142"/>
      <c r="CC360" s="142" t="str">
        <f t="shared" si="515"/>
        <v/>
      </c>
      <c r="CD360" s="142"/>
      <c r="CE360" s="142" t="str">
        <f t="shared" si="516"/>
        <v/>
      </c>
      <c r="CF360" s="143"/>
      <c r="CG360" s="136"/>
      <c r="CH360" s="136"/>
      <c r="CI360" s="142" t="str">
        <f t="shared" si="517"/>
        <v/>
      </c>
      <c r="CJ360" s="142"/>
      <c r="CK360" s="142" t="str">
        <f t="shared" si="518"/>
        <v/>
      </c>
      <c r="CL360" s="142"/>
      <c r="CM360" s="142" t="str">
        <f t="shared" si="519"/>
        <v/>
      </c>
      <c r="CN360" s="143"/>
      <c r="CO360" s="136"/>
      <c r="EF360" s="146" t="s">
        <v>63</v>
      </c>
      <c r="EG360" s="146" t="str">
        <f t="shared" si="532"/>
        <v xml:space="preserve">
Constat visuel
NR</v>
      </c>
    </row>
    <row r="361" spans="1:137" s="186" customFormat="1" ht="37.5" customHeight="1" x14ac:dyDescent="0.25">
      <c r="A361" s="179"/>
      <c r="B361" s="179" t="s">
        <v>58</v>
      </c>
      <c r="C361" s="405" t="s">
        <v>563</v>
      </c>
      <c r="D361" s="183" t="s">
        <v>582</v>
      </c>
      <c r="E361" s="107"/>
      <c r="F361" s="130">
        <v>0.2</v>
      </c>
      <c r="G361" s="179">
        <f t="shared" si="520"/>
        <v>5</v>
      </c>
      <c r="H361" s="277" t="s">
        <v>168</v>
      </c>
      <c r="I361" s="180" t="s">
        <v>354</v>
      </c>
      <c r="J361" s="138">
        <v>59</v>
      </c>
      <c r="K361" s="138">
        <f>IF(J361&lt;&gt;"",MAX(K$1:K360)+1,"")</f>
        <v>306</v>
      </c>
      <c r="L361" s="348" t="s">
        <v>931</v>
      </c>
      <c r="M361" s="290">
        <v>3</v>
      </c>
      <c r="N361" s="283" t="s">
        <v>0</v>
      </c>
      <c r="O361" s="284"/>
      <c r="P361" s="333" t="str">
        <f t="shared" si="467"/>
        <v/>
      </c>
      <c r="Q361" s="446"/>
      <c r="R361" s="470" t="s">
        <v>72</v>
      </c>
      <c r="S361" s="139"/>
      <c r="U361" s="140">
        <f t="shared" si="521"/>
        <v>3</v>
      </c>
      <c r="V361" s="140">
        <f t="shared" si="522"/>
        <v>1</v>
      </c>
      <c r="W361" s="140">
        <f t="shared" si="523"/>
        <v>3</v>
      </c>
      <c r="X361" s="140"/>
      <c r="Y361" s="140">
        <f t="shared" si="524"/>
        <v>0</v>
      </c>
      <c r="Z361" s="140"/>
      <c r="AA361" s="140">
        <f t="shared" si="525"/>
        <v>3</v>
      </c>
      <c r="AB361" s="140"/>
      <c r="AC361" s="141"/>
      <c r="AD361" s="141"/>
      <c r="AE361" s="142" t="str">
        <f t="shared" si="446"/>
        <v/>
      </c>
      <c r="AF361" s="142"/>
      <c r="AG361" s="142" t="str">
        <f t="shared" si="447"/>
        <v/>
      </c>
      <c r="AH361" s="142"/>
      <c r="AI361" s="142" t="str">
        <f t="shared" si="448"/>
        <v/>
      </c>
      <c r="AJ361" s="143"/>
      <c r="AK361" s="144"/>
      <c r="AL361" s="142"/>
      <c r="AM361" s="142" t="str">
        <f t="shared" si="449"/>
        <v/>
      </c>
      <c r="AN361" s="142"/>
      <c r="AO361" s="142" t="str">
        <f t="shared" si="450"/>
        <v/>
      </c>
      <c r="AP361" s="142"/>
      <c r="AQ361" s="142" t="str">
        <f t="shared" si="451"/>
        <v/>
      </c>
      <c r="AR361" s="143"/>
      <c r="AS361" s="144"/>
      <c r="AT361" s="142"/>
      <c r="AU361" s="142" t="str">
        <f t="shared" si="452"/>
        <v/>
      </c>
      <c r="AV361" s="142"/>
      <c r="AW361" s="142" t="str">
        <f t="shared" si="453"/>
        <v/>
      </c>
      <c r="AX361" s="142"/>
      <c r="AY361" s="142" t="str">
        <f t="shared" si="454"/>
        <v/>
      </c>
      <c r="AZ361" s="143"/>
      <c r="BA361" s="144"/>
      <c r="BB361" s="142"/>
      <c r="BC361" s="142" t="str">
        <f t="shared" si="526"/>
        <v/>
      </c>
      <c r="BD361" s="142"/>
      <c r="BE361" s="142" t="str">
        <f t="shared" si="527"/>
        <v/>
      </c>
      <c r="BF361" s="142"/>
      <c r="BG361" s="142" t="str">
        <f t="shared" si="528"/>
        <v/>
      </c>
      <c r="BH361" s="143"/>
      <c r="BI361" s="144"/>
      <c r="BJ361" s="140"/>
      <c r="BK361" s="142">
        <f t="shared" si="529"/>
        <v>3</v>
      </c>
      <c r="BL361" s="142"/>
      <c r="BM361" s="142">
        <f t="shared" si="530"/>
        <v>0</v>
      </c>
      <c r="BN361" s="142"/>
      <c r="BO361" s="142">
        <f t="shared" si="531"/>
        <v>3</v>
      </c>
      <c r="BP361" s="143"/>
      <c r="BQ361" s="144"/>
      <c r="BR361" s="140"/>
      <c r="BS361" s="142" t="str">
        <f t="shared" si="511"/>
        <v/>
      </c>
      <c r="BT361" s="142"/>
      <c r="BU361" s="142" t="str">
        <f t="shared" si="512"/>
        <v/>
      </c>
      <c r="BV361" s="142"/>
      <c r="BW361" s="142" t="str">
        <f t="shared" si="513"/>
        <v/>
      </c>
      <c r="BX361" s="143"/>
      <c r="BY361" s="144"/>
      <c r="BZ361" s="145"/>
      <c r="CA361" s="142" t="str">
        <f t="shared" si="514"/>
        <v/>
      </c>
      <c r="CB361" s="142"/>
      <c r="CC361" s="142" t="str">
        <f t="shared" si="515"/>
        <v/>
      </c>
      <c r="CD361" s="142"/>
      <c r="CE361" s="142" t="str">
        <f t="shared" si="516"/>
        <v/>
      </c>
      <c r="CF361" s="143"/>
      <c r="CG361" s="136"/>
      <c r="CH361" s="136"/>
      <c r="CI361" s="142" t="str">
        <f t="shared" si="517"/>
        <v/>
      </c>
      <c r="CJ361" s="142"/>
      <c r="CK361" s="142" t="str">
        <f t="shared" si="518"/>
        <v/>
      </c>
      <c r="CL361" s="142"/>
      <c r="CM361" s="142" t="str">
        <f t="shared" si="519"/>
        <v/>
      </c>
      <c r="CN361" s="143"/>
      <c r="CO361" s="136"/>
      <c r="EG361" s="146" t="str">
        <f t="shared" si="532"/>
        <v>Constat visuelNR</v>
      </c>
    </row>
    <row r="362" spans="1:137" s="186" customFormat="1" ht="20.25" customHeight="1" x14ac:dyDescent="0.25">
      <c r="B362" s="109" t="s">
        <v>68</v>
      </c>
      <c r="C362" s="405" t="s">
        <v>563</v>
      </c>
      <c r="D362" s="183" t="s">
        <v>582</v>
      </c>
      <c r="E362" s="109"/>
      <c r="F362" s="109">
        <f>VLOOKUP(H362,Feuil1!A$1:B$5,2,0)</f>
        <v>0.1</v>
      </c>
      <c r="G362" s="109">
        <f t="shared" si="520"/>
        <v>1</v>
      </c>
      <c r="H362" s="139" t="s">
        <v>59</v>
      </c>
      <c r="I362" s="180" t="s">
        <v>536</v>
      </c>
      <c r="J362" s="138">
        <v>107</v>
      </c>
      <c r="K362" s="138">
        <f>IF(J362&lt;&gt;"",MAX(K$1:K361)+1,"")</f>
        <v>307</v>
      </c>
      <c r="L362" s="281" t="s">
        <v>536</v>
      </c>
      <c r="M362" s="290">
        <v>3</v>
      </c>
      <c r="N362" s="283" t="s">
        <v>0</v>
      </c>
      <c r="O362" s="351"/>
      <c r="P362" s="333" t="str">
        <f t="shared" si="467"/>
        <v/>
      </c>
      <c r="Q362" s="446" t="s">
        <v>828</v>
      </c>
      <c r="R362" s="446" t="s">
        <v>72</v>
      </c>
      <c r="S362" s="139"/>
      <c r="U362" s="140">
        <f t="shared" si="521"/>
        <v>3</v>
      </c>
      <c r="V362" s="140">
        <f t="shared" si="522"/>
        <v>1</v>
      </c>
      <c r="W362" s="140">
        <f t="shared" si="523"/>
        <v>3</v>
      </c>
      <c r="X362" s="140"/>
      <c r="Y362" s="140">
        <f t="shared" si="524"/>
        <v>0</v>
      </c>
      <c r="Z362" s="140"/>
      <c r="AA362" s="140">
        <f t="shared" si="525"/>
        <v>3</v>
      </c>
      <c r="AB362" s="140"/>
      <c r="AC362" s="141"/>
      <c r="AD362" s="141"/>
      <c r="AE362" s="142">
        <f t="shared" si="446"/>
        <v>3</v>
      </c>
      <c r="AF362" s="142"/>
      <c r="AG362" s="142">
        <f t="shared" si="447"/>
        <v>0</v>
      </c>
      <c r="AH362" s="142"/>
      <c r="AI362" s="142">
        <f t="shared" si="448"/>
        <v>3</v>
      </c>
      <c r="AJ362" s="143"/>
      <c r="AK362" s="144"/>
      <c r="AL362" s="142"/>
      <c r="AM362" s="142" t="str">
        <f t="shared" si="449"/>
        <v/>
      </c>
      <c r="AN362" s="142"/>
      <c r="AO362" s="142" t="str">
        <f t="shared" si="450"/>
        <v/>
      </c>
      <c r="AP362" s="142"/>
      <c r="AQ362" s="142" t="str">
        <f t="shared" si="451"/>
        <v/>
      </c>
      <c r="AR362" s="143"/>
      <c r="AS362" s="144"/>
      <c r="AT362" s="142"/>
      <c r="AU362" s="142" t="str">
        <f t="shared" si="452"/>
        <v/>
      </c>
      <c r="AV362" s="142"/>
      <c r="AW362" s="142" t="str">
        <f t="shared" si="453"/>
        <v/>
      </c>
      <c r="AX362" s="142"/>
      <c r="AY362" s="142" t="str">
        <f t="shared" si="454"/>
        <v/>
      </c>
      <c r="AZ362" s="143"/>
      <c r="BA362" s="144"/>
      <c r="BB362" s="142"/>
      <c r="BC362" s="142" t="str">
        <f t="shared" si="526"/>
        <v/>
      </c>
      <c r="BD362" s="142"/>
      <c r="BE362" s="142" t="str">
        <f t="shared" si="527"/>
        <v/>
      </c>
      <c r="BF362" s="142"/>
      <c r="BG362" s="142" t="str">
        <f t="shared" si="528"/>
        <v/>
      </c>
      <c r="BH362" s="143"/>
      <c r="BI362" s="144"/>
      <c r="BJ362" s="140"/>
      <c r="BK362" s="142" t="str">
        <f t="shared" si="529"/>
        <v/>
      </c>
      <c r="BL362" s="142"/>
      <c r="BM362" s="142" t="str">
        <f t="shared" si="530"/>
        <v/>
      </c>
      <c r="BN362" s="142"/>
      <c r="BO362" s="142" t="str">
        <f t="shared" si="531"/>
        <v/>
      </c>
      <c r="BP362" s="143"/>
      <c r="BQ362" s="144"/>
      <c r="BR362" s="140"/>
      <c r="BS362" s="142" t="str">
        <f t="shared" si="511"/>
        <v/>
      </c>
      <c r="BT362" s="142"/>
      <c r="BU362" s="142" t="str">
        <f t="shared" si="512"/>
        <v/>
      </c>
      <c r="BV362" s="142"/>
      <c r="BW362" s="142" t="str">
        <f t="shared" si="513"/>
        <v/>
      </c>
      <c r="BX362" s="143"/>
      <c r="BY362" s="144"/>
      <c r="BZ362" s="145"/>
      <c r="CA362" s="142" t="str">
        <f t="shared" si="514"/>
        <v/>
      </c>
      <c r="CB362" s="142"/>
      <c r="CC362" s="142" t="str">
        <f t="shared" si="515"/>
        <v/>
      </c>
      <c r="CD362" s="142"/>
      <c r="CE362" s="142" t="str">
        <f t="shared" si="516"/>
        <v/>
      </c>
      <c r="CF362" s="143"/>
      <c r="CG362" s="136"/>
      <c r="CH362" s="136"/>
      <c r="CI362" s="142" t="str">
        <f t="shared" si="517"/>
        <v/>
      </c>
      <c r="CJ362" s="142"/>
      <c r="CK362" s="142" t="str">
        <f t="shared" si="518"/>
        <v/>
      </c>
      <c r="CL362" s="142"/>
      <c r="CM362" s="142" t="str">
        <f t="shared" si="519"/>
        <v/>
      </c>
      <c r="CN362" s="143"/>
      <c r="CO362" s="136"/>
      <c r="EF362" s="146" t="s">
        <v>63</v>
      </c>
      <c r="EG362" s="146" t="str">
        <f t="shared" si="532"/>
        <v>La langue étrangère correspond au bassin touristique émetteur
Constat visuel
R</v>
      </c>
    </row>
    <row r="363" spans="1:137" s="186" customFormat="1" ht="30" customHeight="1" x14ac:dyDescent="0.25">
      <c r="B363" s="109" t="s">
        <v>68</v>
      </c>
      <c r="C363" s="405" t="s">
        <v>563</v>
      </c>
      <c r="D363" s="183" t="s">
        <v>582</v>
      </c>
      <c r="E363" s="109"/>
      <c r="F363" s="109">
        <f>VLOOKUP(H363,Feuil1!A$1:B$5,2,0)</f>
        <v>0.1</v>
      </c>
      <c r="G363" s="109">
        <f>IF(H363="Information et Communication",1,IF(H363="Savoir-faire Savoir-être",2,IF(H363="Confort et hygiène",3,IF(H363="Qualité de la prestation",5,IF(H363="Développement Durable",4)))))</f>
        <v>1</v>
      </c>
      <c r="H363" s="139" t="s">
        <v>59</v>
      </c>
      <c r="I363" s="180" t="s">
        <v>536</v>
      </c>
      <c r="J363" s="138">
        <v>107</v>
      </c>
      <c r="K363" s="138">
        <f>IF(J363&lt;&gt;"",MAX(K$1:K362)+1,"")</f>
        <v>308</v>
      </c>
      <c r="L363" s="334" t="s">
        <v>829</v>
      </c>
      <c r="M363" s="335">
        <v>3</v>
      </c>
      <c r="N363" s="336" t="s">
        <v>0</v>
      </c>
      <c r="O363" s="352"/>
      <c r="P363" s="337" t="str">
        <f>IF(ISERROR(SEARCH("Pas de NM possible",Q363)),"","oui")</f>
        <v/>
      </c>
      <c r="Q363" s="374" t="s">
        <v>915</v>
      </c>
      <c r="R363" s="374" t="s">
        <v>72</v>
      </c>
      <c r="S363" s="139"/>
      <c r="U363" s="140">
        <f>M363</f>
        <v>3</v>
      </c>
      <c r="V363" s="140">
        <f>IF(N363="OUI",1,IF(N363="NON",0,IF(N363="Non Mesuré","",0)))</f>
        <v>1</v>
      </c>
      <c r="W363" s="140">
        <f>IF(N363&lt;&gt;"Non Mesuré",U363*V363,"")</f>
        <v>3</v>
      </c>
      <c r="X363" s="140"/>
      <c r="Y363" s="140">
        <f>IF(N363="Non Mesuré",U363,0)</f>
        <v>0</v>
      </c>
      <c r="Z363" s="140"/>
      <c r="AA363" s="140">
        <f>U363-Y363</f>
        <v>3</v>
      </c>
      <c r="AB363" s="140"/>
      <c r="AC363" s="141"/>
      <c r="AD363" s="141"/>
      <c r="AE363" s="142">
        <f t="shared" ref="AE363:AE426" si="533">IF(G363=1,W363,"")</f>
        <v>3</v>
      </c>
      <c r="AF363" s="142"/>
      <c r="AG363" s="142">
        <f t="shared" ref="AG363:AG426" si="534">IF(G363=1,Y363,"")</f>
        <v>0</v>
      </c>
      <c r="AH363" s="142"/>
      <c r="AI363" s="142">
        <f t="shared" ref="AI363:AI426" si="535">IF(G363=1,AA363,"")</f>
        <v>3</v>
      </c>
      <c r="AJ363" s="143"/>
      <c r="AK363" s="144"/>
      <c r="AL363" s="142"/>
      <c r="AM363" s="142" t="str">
        <f t="shared" ref="AM363:AM426" si="536">IF(G363=2,W363,"")</f>
        <v/>
      </c>
      <c r="AN363" s="142"/>
      <c r="AO363" s="142" t="str">
        <f t="shared" ref="AO363:AO426" si="537">IF(G363=2,Y363,"")</f>
        <v/>
      </c>
      <c r="AP363" s="142"/>
      <c r="AQ363" s="142" t="str">
        <f t="shared" ref="AQ363:AQ426" si="538">IF(G363=2,AA363,"")</f>
        <v/>
      </c>
      <c r="AR363" s="143"/>
      <c r="AS363" s="144"/>
      <c r="AT363" s="142"/>
      <c r="AU363" s="142" t="str">
        <f t="shared" si="452"/>
        <v/>
      </c>
      <c r="AV363" s="142"/>
      <c r="AW363" s="142" t="str">
        <f t="shared" si="453"/>
        <v/>
      </c>
      <c r="AX363" s="142"/>
      <c r="AY363" s="142" t="str">
        <f t="shared" si="454"/>
        <v/>
      </c>
      <c r="AZ363" s="143"/>
      <c r="BA363" s="144"/>
      <c r="BB363" s="142"/>
      <c r="BC363" s="142" t="str">
        <f>IF(G363=4,W363,"")</f>
        <v/>
      </c>
      <c r="BD363" s="142"/>
      <c r="BE363" s="142" t="str">
        <f>IF(G363=4,Y363,"")</f>
        <v/>
      </c>
      <c r="BF363" s="142"/>
      <c r="BG363" s="142" t="str">
        <f>IF(G363=4,AA363,"")</f>
        <v/>
      </c>
      <c r="BH363" s="143"/>
      <c r="BI363" s="144"/>
      <c r="BJ363" s="140"/>
      <c r="BK363" s="142" t="str">
        <f>IF(G363=5,W363,"")</f>
        <v/>
      </c>
      <c r="BL363" s="142"/>
      <c r="BM363" s="142" t="str">
        <f>IF(G363=5,Y363,"")</f>
        <v/>
      </c>
      <c r="BN363" s="142"/>
      <c r="BO363" s="142" t="str">
        <f>IF(G363=5,AA363,"")</f>
        <v/>
      </c>
      <c r="BP363" s="143"/>
      <c r="BQ363" s="144"/>
      <c r="BR363" s="140"/>
      <c r="BS363" s="142" t="str">
        <f>IF(A363=31,W363,"")</f>
        <v/>
      </c>
      <c r="BT363" s="142"/>
      <c r="BU363" s="142" t="str">
        <f>IF(A363=31,Y363,"")</f>
        <v/>
      </c>
      <c r="BV363" s="142"/>
      <c r="BW363" s="142" t="str">
        <f>IF(A363=31,AA363,"")</f>
        <v/>
      </c>
      <c r="BX363" s="143"/>
      <c r="BY363" s="144"/>
      <c r="BZ363" s="145"/>
      <c r="CA363" s="142" t="str">
        <f>IF(A363=32,W363,"")</f>
        <v/>
      </c>
      <c r="CB363" s="142"/>
      <c r="CC363" s="142" t="str">
        <f>IF(A363=32,Y363,"")</f>
        <v/>
      </c>
      <c r="CD363" s="142"/>
      <c r="CE363" s="142" t="str">
        <f>IF(A363=32,AA363,"")</f>
        <v/>
      </c>
      <c r="CF363" s="143"/>
      <c r="CG363" s="136"/>
      <c r="CH363" s="136"/>
      <c r="CI363" s="142" t="str">
        <f>IF(A363=33,W363,"")</f>
        <v/>
      </c>
      <c r="CJ363" s="142"/>
      <c r="CK363" s="142" t="str">
        <f>IF(A363=33,Y363,"")</f>
        <v/>
      </c>
      <c r="CL363" s="142"/>
      <c r="CM363" s="142" t="str">
        <f>IF(A363=33,AA363,"")</f>
        <v/>
      </c>
      <c r="CN363" s="143"/>
      <c r="CO363" s="136"/>
      <c r="EF363" s="146" t="s">
        <v>63</v>
      </c>
      <c r="EG363" s="146" t="str">
        <f>CONCATENATE(Q363,EF363,R363,EF363,B363)</f>
        <v>Bonus - Noter NM si non vérifié.
Constat visuel
R</v>
      </c>
    </row>
    <row r="364" spans="1:137" s="127" customFormat="1" ht="25.5" customHeight="1" x14ac:dyDescent="0.25">
      <c r="B364" s="128"/>
      <c r="C364" s="405" t="s">
        <v>563</v>
      </c>
      <c r="D364" s="183"/>
      <c r="E364" s="128"/>
      <c r="F364" s="109" t="e">
        <f>VLOOKUP(H364,Feuil1!A$1:B$5,2,0)</f>
        <v>#N/A</v>
      </c>
      <c r="G364" s="107"/>
      <c r="H364" s="129"/>
      <c r="I364" s="198"/>
      <c r="J364" s="149"/>
      <c r="K364" s="131" t="str">
        <f>IF(J364&lt;&gt;"",MAX(K$1:K363)+1,"")</f>
        <v/>
      </c>
      <c r="L364" s="183" t="s">
        <v>589</v>
      </c>
      <c r="M364" s="132"/>
      <c r="N364" s="267"/>
      <c r="O364" s="440"/>
      <c r="P364" s="325" t="str">
        <f t="shared" si="467"/>
        <v/>
      </c>
      <c r="Q364" s="184"/>
      <c r="R364" s="184"/>
      <c r="S364" s="184"/>
      <c r="U364" s="150"/>
      <c r="V364" s="150"/>
      <c r="W364" s="150"/>
      <c r="X364" s="150"/>
      <c r="Y364" s="150"/>
      <c r="Z364" s="150"/>
      <c r="AA364" s="150"/>
      <c r="AB364" s="150"/>
      <c r="AC364" s="152"/>
      <c r="AD364" s="152"/>
      <c r="AE364" s="142" t="str">
        <f t="shared" si="533"/>
        <v/>
      </c>
      <c r="AF364" s="142"/>
      <c r="AG364" s="142" t="str">
        <f t="shared" si="534"/>
        <v/>
      </c>
      <c r="AH364" s="142"/>
      <c r="AI364" s="142" t="str">
        <f t="shared" si="535"/>
        <v/>
      </c>
      <c r="AJ364" s="143"/>
      <c r="AK364" s="155"/>
      <c r="AL364" s="153"/>
      <c r="AM364" s="142" t="str">
        <f t="shared" si="536"/>
        <v/>
      </c>
      <c r="AN364" s="142"/>
      <c r="AO364" s="142" t="str">
        <f t="shared" si="537"/>
        <v/>
      </c>
      <c r="AP364" s="142"/>
      <c r="AQ364" s="142" t="str">
        <f t="shared" si="538"/>
        <v/>
      </c>
      <c r="AR364" s="143"/>
      <c r="AS364" s="155"/>
      <c r="AT364" s="153"/>
      <c r="AU364" s="142" t="str">
        <f t="shared" ref="AU364:AU427" si="539">IF(G364=3,W364,"")</f>
        <v/>
      </c>
      <c r="AV364" s="142"/>
      <c r="AW364" s="142" t="str">
        <f t="shared" ref="AW364:AW427" si="540">IF(G364=3,Y364,"")</f>
        <v/>
      </c>
      <c r="AX364" s="142"/>
      <c r="AY364" s="142" t="str">
        <f t="shared" ref="AY364:AY427" si="541">IF(G364=3,AA364,"")</f>
        <v/>
      </c>
      <c r="AZ364" s="143"/>
      <c r="BA364" s="155"/>
      <c r="BB364" s="153"/>
      <c r="BC364" s="153"/>
      <c r="BD364" s="153"/>
      <c r="BE364" s="153"/>
      <c r="BF364" s="153"/>
      <c r="BG364" s="153"/>
      <c r="BH364" s="154"/>
      <c r="BI364" s="155"/>
      <c r="BJ364" s="150"/>
      <c r="BK364" s="153"/>
      <c r="BL364" s="153"/>
      <c r="BM364" s="153"/>
      <c r="BN364" s="153"/>
      <c r="BO364" s="153"/>
      <c r="BP364" s="154"/>
      <c r="BQ364" s="155"/>
      <c r="BR364" s="150"/>
      <c r="BS364" s="153" t="str">
        <f t="shared" si="511"/>
        <v/>
      </c>
      <c r="BT364" s="153"/>
      <c r="BU364" s="153" t="str">
        <f t="shared" si="512"/>
        <v/>
      </c>
      <c r="BV364" s="153"/>
      <c r="BW364" s="153" t="str">
        <f t="shared" si="513"/>
        <v/>
      </c>
      <c r="BX364" s="154"/>
      <c r="BY364" s="155"/>
      <c r="BZ364" s="156"/>
      <c r="CA364" s="153" t="str">
        <f t="shared" si="514"/>
        <v/>
      </c>
      <c r="CB364" s="153"/>
      <c r="CC364" s="153" t="str">
        <f t="shared" si="515"/>
        <v/>
      </c>
      <c r="CD364" s="153"/>
      <c r="CE364" s="153" t="str">
        <f t="shared" si="516"/>
        <v/>
      </c>
      <c r="CF364" s="154"/>
      <c r="CG364" s="157"/>
      <c r="CH364" s="157"/>
      <c r="CI364" s="153" t="str">
        <f t="shared" si="517"/>
        <v/>
      </c>
      <c r="CJ364" s="153"/>
      <c r="CK364" s="153" t="str">
        <f t="shared" si="518"/>
        <v/>
      </c>
      <c r="CL364" s="153"/>
      <c r="CM364" s="153" t="str">
        <f t="shared" si="519"/>
        <v/>
      </c>
      <c r="CN364" s="154"/>
      <c r="CO364" s="157"/>
      <c r="EF364" s="146" t="s">
        <v>63</v>
      </c>
      <c r="EG364" s="146" t="str">
        <f t="shared" si="532"/>
        <v xml:space="preserve">
</v>
      </c>
    </row>
    <row r="365" spans="1:137" s="186" customFormat="1" ht="20.25" customHeight="1" x14ac:dyDescent="0.25">
      <c r="B365" s="109" t="s">
        <v>58</v>
      </c>
      <c r="C365" s="405" t="s">
        <v>563</v>
      </c>
      <c r="D365" s="183" t="s">
        <v>589</v>
      </c>
      <c r="E365" s="109"/>
      <c r="F365" s="109">
        <f>VLOOKUP(H365,Feuil1!A$1:B$5,2,0)</f>
        <v>0.35</v>
      </c>
      <c r="G365" s="109">
        <f>IF(H365="Information et Communication",1,IF(H365="Savoir-faire Savoir-être",2,IF(H365="Confort et hygiène",3,IF(H365="Qualité de la prestation",5,IF(H365="Développement Durable",4)))))</f>
        <v>2</v>
      </c>
      <c r="H365" s="271" t="s">
        <v>110</v>
      </c>
      <c r="I365" s="180" t="s">
        <v>579</v>
      </c>
      <c r="J365" s="138">
        <v>83</v>
      </c>
      <c r="K365" s="138">
        <f>IF(J365&lt;&gt;"",MAX(K$1:K364)+1,"")</f>
        <v>309</v>
      </c>
      <c r="L365" s="329" t="s">
        <v>590</v>
      </c>
      <c r="M365" s="330">
        <v>3</v>
      </c>
      <c r="N365" s="331" t="s">
        <v>0</v>
      </c>
      <c r="O365" s="439"/>
      <c r="P365" s="332" t="str">
        <f t="shared" si="467"/>
        <v/>
      </c>
      <c r="Q365" s="329" t="s">
        <v>591</v>
      </c>
      <c r="R365" s="343" t="s">
        <v>72</v>
      </c>
      <c r="S365" s="139"/>
      <c r="U365" s="140">
        <f>M365</f>
        <v>3</v>
      </c>
      <c r="V365" s="140">
        <f>IF(N365="OUI",1,IF(N365="NON",0,IF(N365="Non Mesuré","",0)))</f>
        <v>1</v>
      </c>
      <c r="W365" s="140">
        <f>IF(N365&lt;&gt;"Non Mesuré",U365*V365,"")</f>
        <v>3</v>
      </c>
      <c r="X365" s="140"/>
      <c r="Y365" s="140">
        <f>IF(N365="Non Mesuré",U365,0)</f>
        <v>0</v>
      </c>
      <c r="Z365" s="140"/>
      <c r="AA365" s="140">
        <f>U365-Y365</f>
        <v>3</v>
      </c>
      <c r="AB365" s="140"/>
      <c r="AC365" s="141"/>
      <c r="AD365" s="141"/>
      <c r="AE365" s="142" t="str">
        <f t="shared" si="533"/>
        <v/>
      </c>
      <c r="AF365" s="142"/>
      <c r="AG365" s="142" t="str">
        <f t="shared" si="534"/>
        <v/>
      </c>
      <c r="AH365" s="142"/>
      <c r="AI365" s="142" t="str">
        <f t="shared" si="535"/>
        <v/>
      </c>
      <c r="AJ365" s="143"/>
      <c r="AK365" s="144"/>
      <c r="AL365" s="142"/>
      <c r="AM365" s="142">
        <f t="shared" si="536"/>
        <v>3</v>
      </c>
      <c r="AN365" s="142"/>
      <c r="AO365" s="142">
        <f t="shared" si="537"/>
        <v>0</v>
      </c>
      <c r="AP365" s="142"/>
      <c r="AQ365" s="142">
        <f t="shared" si="538"/>
        <v>3</v>
      </c>
      <c r="AR365" s="143"/>
      <c r="AS365" s="144"/>
      <c r="AT365" s="142"/>
      <c r="AU365" s="142" t="str">
        <f t="shared" si="539"/>
        <v/>
      </c>
      <c r="AV365" s="142"/>
      <c r="AW365" s="142" t="str">
        <f t="shared" si="540"/>
        <v/>
      </c>
      <c r="AX365" s="142"/>
      <c r="AY365" s="142" t="str">
        <f t="shared" si="541"/>
        <v/>
      </c>
      <c r="AZ365" s="143"/>
      <c r="BA365" s="144"/>
      <c r="BB365" s="142"/>
      <c r="BC365" s="142" t="str">
        <f>IF(G365=4,W365,"")</f>
        <v/>
      </c>
      <c r="BD365" s="142"/>
      <c r="BE365" s="142" t="str">
        <f>IF(G365=4,Y365,"")</f>
        <v/>
      </c>
      <c r="BF365" s="142"/>
      <c r="BG365" s="142" t="str">
        <f>IF(G365=4,AA365,"")</f>
        <v/>
      </c>
      <c r="BH365" s="143"/>
      <c r="BI365" s="144"/>
      <c r="BJ365" s="140"/>
      <c r="BK365" s="142" t="str">
        <f>IF(G365=5,W365,"")</f>
        <v/>
      </c>
      <c r="BL365" s="142"/>
      <c r="BM365" s="142" t="str">
        <f>IF(G365=5,Y365,"")</f>
        <v/>
      </c>
      <c r="BN365" s="142"/>
      <c r="BO365" s="142" t="str">
        <f>IF(G365=5,AA365,"")</f>
        <v/>
      </c>
      <c r="BP365" s="143"/>
      <c r="BQ365" s="144"/>
      <c r="BR365" s="140"/>
      <c r="BS365" s="142" t="str">
        <f t="shared" si="511"/>
        <v/>
      </c>
      <c r="BT365" s="142"/>
      <c r="BU365" s="142" t="str">
        <f t="shared" si="512"/>
        <v/>
      </c>
      <c r="BV365" s="142"/>
      <c r="BW365" s="142" t="str">
        <f t="shared" si="513"/>
        <v/>
      </c>
      <c r="BX365" s="143"/>
      <c r="BY365" s="144"/>
      <c r="BZ365" s="145"/>
      <c r="CA365" s="142" t="str">
        <f t="shared" si="514"/>
        <v/>
      </c>
      <c r="CB365" s="142"/>
      <c r="CC365" s="142" t="str">
        <f t="shared" si="515"/>
        <v/>
      </c>
      <c r="CD365" s="142"/>
      <c r="CE365" s="142" t="str">
        <f t="shared" si="516"/>
        <v/>
      </c>
      <c r="CF365" s="143"/>
      <c r="CG365" s="136"/>
      <c r="CH365" s="136"/>
      <c r="CI365" s="142" t="str">
        <f t="shared" si="517"/>
        <v/>
      </c>
      <c r="CJ365" s="142"/>
      <c r="CK365" s="142" t="str">
        <f t="shared" si="518"/>
        <v/>
      </c>
      <c r="CL365" s="142"/>
      <c r="CM365" s="142" t="str">
        <f t="shared" si="519"/>
        <v/>
      </c>
      <c r="CN365" s="143"/>
      <c r="CO365" s="136"/>
      <c r="EF365" s="146" t="s">
        <v>63</v>
      </c>
      <c r="EG365" s="146" t="str">
        <f t="shared" si="532"/>
        <v>Interrogation sur la cuisson des viandes, proposition d'une boisson...
Constat visuel
NR</v>
      </c>
    </row>
    <row r="366" spans="1:137" s="186" customFormat="1" ht="72" customHeight="1" x14ac:dyDescent="0.25">
      <c r="B366" s="109" t="s">
        <v>58</v>
      </c>
      <c r="C366" s="405" t="s">
        <v>563</v>
      </c>
      <c r="D366" s="183" t="s">
        <v>589</v>
      </c>
      <c r="E366" s="109"/>
      <c r="F366" s="109">
        <f>VLOOKUP(H366,Feuil1!A$1:B$5,2,0)</f>
        <v>0.35</v>
      </c>
      <c r="G366" s="109">
        <f>IF(H366="Information et Communication",1,IF(H366="Savoir-faire Savoir-être",2,IF(H366="Confort et hygiène",3,IF(H366="Qualité de la prestation",5,IF(H366="Développement Durable",4)))))</f>
        <v>2</v>
      </c>
      <c r="H366" s="271" t="s">
        <v>110</v>
      </c>
      <c r="I366" s="180" t="s">
        <v>592</v>
      </c>
      <c r="J366" s="138">
        <v>82</v>
      </c>
      <c r="K366" s="138">
        <f>IF(J366&lt;&gt;"",MAX(K$1:K365)+1,"")</f>
        <v>310</v>
      </c>
      <c r="L366" s="281" t="s">
        <v>593</v>
      </c>
      <c r="M366" s="290">
        <v>3</v>
      </c>
      <c r="N366" s="283" t="s">
        <v>0</v>
      </c>
      <c r="O366" s="351"/>
      <c r="P366" s="333" t="str">
        <f t="shared" si="467"/>
        <v/>
      </c>
      <c r="Q366" s="281" t="s">
        <v>812</v>
      </c>
      <c r="R366" s="344" t="s">
        <v>72</v>
      </c>
      <c r="S366" s="139"/>
      <c r="U366" s="140">
        <f>M366</f>
        <v>3</v>
      </c>
      <c r="V366" s="140">
        <f>IF(N366="OUI",1,IF(N366="NON",0,IF(N366="Non Mesuré","",0)))</f>
        <v>1</v>
      </c>
      <c r="W366" s="140">
        <f>IF(N366&lt;&gt;"Non Mesuré",U366*V366,"")</f>
        <v>3</v>
      </c>
      <c r="X366" s="140"/>
      <c r="Y366" s="140">
        <f>IF(N366="Non Mesuré",U366,0)</f>
        <v>0</v>
      </c>
      <c r="Z366" s="140"/>
      <c r="AA366" s="140">
        <f>U366-Y366</f>
        <v>3</v>
      </c>
      <c r="AB366" s="115"/>
      <c r="AC366" s="181"/>
      <c r="AD366" s="181"/>
      <c r="AE366" s="142" t="str">
        <f t="shared" si="533"/>
        <v/>
      </c>
      <c r="AF366" s="142"/>
      <c r="AG366" s="142" t="str">
        <f t="shared" si="534"/>
        <v/>
      </c>
      <c r="AH366" s="142"/>
      <c r="AI366" s="142" t="str">
        <f t="shared" si="535"/>
        <v/>
      </c>
      <c r="AJ366" s="143"/>
      <c r="AK366" s="144"/>
      <c r="AL366" s="142"/>
      <c r="AM366" s="142">
        <f t="shared" si="536"/>
        <v>3</v>
      </c>
      <c r="AN366" s="142"/>
      <c r="AO366" s="142">
        <f t="shared" si="537"/>
        <v>0</v>
      </c>
      <c r="AP366" s="142"/>
      <c r="AQ366" s="142">
        <f t="shared" si="538"/>
        <v>3</v>
      </c>
      <c r="AR366" s="143"/>
      <c r="AS366" s="144"/>
      <c r="AT366" s="142"/>
      <c r="AU366" s="142" t="str">
        <f t="shared" si="539"/>
        <v/>
      </c>
      <c r="AV366" s="142"/>
      <c r="AW366" s="142" t="str">
        <f t="shared" si="540"/>
        <v/>
      </c>
      <c r="AX366" s="142"/>
      <c r="AY366" s="142" t="str">
        <f t="shared" si="541"/>
        <v/>
      </c>
      <c r="AZ366" s="143"/>
      <c r="BA366" s="144"/>
      <c r="BB366" s="142"/>
      <c r="BC366" s="142" t="str">
        <f>IF(G366=4,W366,"")</f>
        <v/>
      </c>
      <c r="BD366" s="142"/>
      <c r="BE366" s="142" t="str">
        <f>IF(G366=4,Y366,"")</f>
        <v/>
      </c>
      <c r="BF366" s="142"/>
      <c r="BG366" s="142" t="str">
        <f>IF(G366=4,AA366,"")</f>
        <v/>
      </c>
      <c r="BH366" s="143"/>
      <c r="BI366" s="144"/>
      <c r="BJ366" s="140"/>
      <c r="BK366" s="142" t="str">
        <f>IF(G366=5,W366,"")</f>
        <v/>
      </c>
      <c r="BL366" s="142"/>
      <c r="BM366" s="142" t="str">
        <f>IF(G366=5,Y366,"")</f>
        <v/>
      </c>
      <c r="BN366" s="142"/>
      <c r="BO366" s="142" t="str">
        <f>IF(G366=5,AA366,"")</f>
        <v/>
      </c>
      <c r="BP366" s="143"/>
      <c r="BQ366" s="144"/>
      <c r="BR366" s="140"/>
      <c r="BS366" s="142" t="str">
        <f t="shared" si="511"/>
        <v/>
      </c>
      <c r="BT366" s="142"/>
      <c r="BU366" s="142" t="str">
        <f t="shared" si="512"/>
        <v/>
      </c>
      <c r="BV366" s="142"/>
      <c r="BW366" s="142" t="str">
        <f t="shared" si="513"/>
        <v/>
      </c>
      <c r="BX366" s="143"/>
      <c r="BY366" s="144"/>
      <c r="BZ366" s="145"/>
      <c r="CA366" s="142" t="str">
        <f t="shared" si="514"/>
        <v/>
      </c>
      <c r="CB366" s="142"/>
      <c r="CC366" s="142" t="str">
        <f t="shared" si="515"/>
        <v/>
      </c>
      <c r="CD366" s="142"/>
      <c r="CE366" s="142" t="str">
        <f t="shared" si="516"/>
        <v/>
      </c>
      <c r="CF366" s="143"/>
      <c r="CG366" s="136"/>
      <c r="CH366" s="136"/>
      <c r="CI366" s="142" t="str">
        <f t="shared" si="517"/>
        <v/>
      </c>
      <c r="CJ366" s="142"/>
      <c r="CK366" s="142" t="str">
        <f t="shared" si="518"/>
        <v/>
      </c>
      <c r="CL366" s="142"/>
      <c r="CM366" s="142" t="str">
        <f t="shared" si="519"/>
        <v/>
      </c>
      <c r="CN366" s="143"/>
      <c r="CO366" s="136"/>
      <c r="EF366" s="146" t="s">
        <v>63</v>
      </c>
      <c r="EG366" s="146" t="str">
        <f t="shared" si="532"/>
        <v>Si méconnaissance ou impossibilité de réponse, l'aide peut être sollicitée auprès d'un autre membre du personnel. L'auditeur pose au moins une question sur l'origine ou la confection d'un plat, sur les vins proposés en favorisant les produits locaux/ plats de la gastronomie locale
Constat visuel
NR</v>
      </c>
    </row>
    <row r="367" spans="1:137" s="186" customFormat="1" ht="62.25" customHeight="1" x14ac:dyDescent="0.25">
      <c r="B367" s="109" t="s">
        <v>58</v>
      </c>
      <c r="C367" s="405" t="s">
        <v>563</v>
      </c>
      <c r="D367" s="183" t="s">
        <v>589</v>
      </c>
      <c r="E367" s="109"/>
      <c r="F367" s="109">
        <f>VLOOKUP(H367,Feuil1!A$1:B$5,2,0)</f>
        <v>0.35</v>
      </c>
      <c r="G367" s="109">
        <f>IF(H367="Information et Communication",1,IF(H367="Savoir-faire Savoir-être",2,IF(H367="Confort et hygiène",3,IF(H367="Qualité de la prestation",5,IF(H367="Développement Durable",4)))))</f>
        <v>2</v>
      </c>
      <c r="H367" s="271" t="s">
        <v>110</v>
      </c>
      <c r="I367" s="180" t="s">
        <v>594</v>
      </c>
      <c r="J367" s="138">
        <v>84</v>
      </c>
      <c r="K367" s="138">
        <f>IF(J367&lt;&gt;"",MAX(K$1:K366)+1,"")</f>
        <v>311</v>
      </c>
      <c r="L367" s="281" t="s">
        <v>595</v>
      </c>
      <c r="M367" s="290">
        <v>3</v>
      </c>
      <c r="N367" s="283" t="s">
        <v>0</v>
      </c>
      <c r="O367" s="351"/>
      <c r="P367" s="333" t="str">
        <f t="shared" si="467"/>
        <v/>
      </c>
      <c r="Q367" s="281" t="s">
        <v>596</v>
      </c>
      <c r="R367" s="344" t="s">
        <v>72</v>
      </c>
      <c r="S367" s="139"/>
      <c r="U367" s="140">
        <f>M367</f>
        <v>3</v>
      </c>
      <c r="V367" s="140">
        <f>IF(N367="OUI",1,IF(N367="NON",0,IF(N367="Non Mesuré","",0)))</f>
        <v>1</v>
      </c>
      <c r="W367" s="140">
        <f>IF(N367&lt;&gt;"Non Mesuré",U367*V367,"")</f>
        <v>3</v>
      </c>
      <c r="X367" s="140"/>
      <c r="Y367" s="140">
        <f>IF(N367="Non Mesuré",U367,0)</f>
        <v>0</v>
      </c>
      <c r="Z367" s="140"/>
      <c r="AA367" s="140">
        <f>U367-Y367</f>
        <v>3</v>
      </c>
      <c r="AB367" s="140"/>
      <c r="AC367" s="141"/>
      <c r="AD367" s="141"/>
      <c r="AE367" s="142" t="str">
        <f t="shared" si="533"/>
        <v/>
      </c>
      <c r="AF367" s="142"/>
      <c r="AG367" s="142" t="str">
        <f t="shared" si="534"/>
        <v/>
      </c>
      <c r="AH367" s="142"/>
      <c r="AI367" s="142" t="str">
        <f t="shared" si="535"/>
        <v/>
      </c>
      <c r="AJ367" s="143"/>
      <c r="AK367" s="144"/>
      <c r="AL367" s="142"/>
      <c r="AM367" s="142">
        <f t="shared" si="536"/>
        <v>3</v>
      </c>
      <c r="AN367" s="142"/>
      <c r="AO367" s="142">
        <f t="shared" si="537"/>
        <v>0</v>
      </c>
      <c r="AP367" s="142"/>
      <c r="AQ367" s="142">
        <f t="shared" si="538"/>
        <v>3</v>
      </c>
      <c r="AR367" s="143"/>
      <c r="AS367" s="144"/>
      <c r="AT367" s="142"/>
      <c r="AU367" s="142" t="str">
        <f t="shared" si="539"/>
        <v/>
      </c>
      <c r="AV367" s="142"/>
      <c r="AW367" s="142" t="str">
        <f t="shared" si="540"/>
        <v/>
      </c>
      <c r="AX367" s="142"/>
      <c r="AY367" s="142" t="str">
        <f t="shared" si="541"/>
        <v/>
      </c>
      <c r="AZ367" s="143"/>
      <c r="BA367" s="144"/>
      <c r="BB367" s="142"/>
      <c r="BC367" s="142" t="str">
        <f>IF(G367=4,W367,"")</f>
        <v/>
      </c>
      <c r="BD367" s="142"/>
      <c r="BE367" s="142" t="str">
        <f>IF(G367=4,Y367,"")</f>
        <v/>
      </c>
      <c r="BF367" s="142"/>
      <c r="BG367" s="142" t="str">
        <f>IF(G367=4,AA367,"")</f>
        <v/>
      </c>
      <c r="BH367" s="143"/>
      <c r="BI367" s="144"/>
      <c r="BJ367" s="140"/>
      <c r="BK367" s="142" t="str">
        <f>IF(G367=5,W367,"")</f>
        <v/>
      </c>
      <c r="BL367" s="142"/>
      <c r="BM367" s="142" t="str">
        <f>IF(G367=5,Y367,"")</f>
        <v/>
      </c>
      <c r="BN367" s="142"/>
      <c r="BO367" s="142" t="str">
        <f>IF(G367=5,AA367,"")</f>
        <v/>
      </c>
      <c r="BP367" s="143"/>
      <c r="BQ367" s="144"/>
      <c r="BR367" s="140"/>
      <c r="BS367" s="142" t="str">
        <f t="shared" si="511"/>
        <v/>
      </c>
      <c r="BT367" s="142"/>
      <c r="BU367" s="142" t="str">
        <f t="shared" si="512"/>
        <v/>
      </c>
      <c r="BV367" s="142"/>
      <c r="BW367" s="142" t="str">
        <f t="shared" si="513"/>
        <v/>
      </c>
      <c r="BX367" s="143"/>
      <c r="BY367" s="144"/>
      <c r="BZ367" s="145"/>
      <c r="CA367" s="142" t="str">
        <f t="shared" si="514"/>
        <v/>
      </c>
      <c r="CB367" s="142"/>
      <c r="CC367" s="142" t="str">
        <f t="shared" si="515"/>
        <v/>
      </c>
      <c r="CD367" s="142"/>
      <c r="CE367" s="142" t="str">
        <f t="shared" si="516"/>
        <v/>
      </c>
      <c r="CF367" s="143"/>
      <c r="CG367" s="136"/>
      <c r="CH367" s="136"/>
      <c r="CI367" s="142" t="str">
        <f t="shared" si="517"/>
        <v/>
      </c>
      <c r="CJ367" s="142"/>
      <c r="CK367" s="142" t="str">
        <f t="shared" si="518"/>
        <v/>
      </c>
      <c r="CL367" s="142"/>
      <c r="CM367" s="142" t="str">
        <f t="shared" si="519"/>
        <v/>
      </c>
      <c r="CN367" s="143"/>
      <c r="CO367" s="136"/>
      <c r="EF367" s="146" t="s">
        <v>63</v>
      </c>
      <c r="EG367" s="146" t="str">
        <f t="shared" si="532"/>
        <v>L'auditeur vérifie le bon respect de la cuisson de la viande. Si absence de viande, l'auditeur formule une demande du type : changement de garniture, temps de préparation, etc.
Constat visuel
NR</v>
      </c>
    </row>
    <row r="368" spans="1:137" s="186" customFormat="1" ht="28.5" customHeight="1" x14ac:dyDescent="0.25">
      <c r="B368" s="109" t="s">
        <v>58</v>
      </c>
      <c r="C368" s="405" t="s">
        <v>563</v>
      </c>
      <c r="D368" s="183" t="s">
        <v>589</v>
      </c>
      <c r="E368" s="109"/>
      <c r="F368" s="109">
        <f>VLOOKUP(H368,Feuil1!A$1:B$5,2,0)</f>
        <v>0.35</v>
      </c>
      <c r="G368" s="109">
        <f>IF(H368="Information et Communication",1,IF(H368="Savoir-faire Savoir-être",2,IF(H368="Confort et hygiène",3,IF(H368="Qualité de la prestation",5,IF(H368="Développement Durable",4)))))</f>
        <v>2</v>
      </c>
      <c r="H368" s="271" t="s">
        <v>110</v>
      </c>
      <c r="I368" s="180" t="s">
        <v>579</v>
      </c>
      <c r="J368" s="138">
        <v>83</v>
      </c>
      <c r="K368" s="138">
        <f>IF(J368&lt;&gt;"",MAX(K$1:K367)+1,"")</f>
        <v>312</v>
      </c>
      <c r="L368" s="374" t="s">
        <v>597</v>
      </c>
      <c r="M368" s="375">
        <v>3</v>
      </c>
      <c r="N368" s="373" t="s">
        <v>0</v>
      </c>
      <c r="O368" s="441"/>
      <c r="P368" s="376" t="str">
        <f t="shared" si="467"/>
        <v/>
      </c>
      <c r="Q368" s="374"/>
      <c r="R368" s="384" t="s">
        <v>72</v>
      </c>
      <c r="S368" s="139"/>
      <c r="U368" s="140">
        <f>M368</f>
        <v>3</v>
      </c>
      <c r="V368" s="140">
        <f>IF(N368="OUI",1,IF(N368="NON",0,IF(N368="Non Mesuré","",0)))</f>
        <v>1</v>
      </c>
      <c r="W368" s="140">
        <f>IF(N368&lt;&gt;"Non Mesuré",U368*V368,"")</f>
        <v>3</v>
      </c>
      <c r="X368" s="140"/>
      <c r="Y368" s="140">
        <f>IF(N368="Non Mesuré",U368,0)</f>
        <v>0</v>
      </c>
      <c r="Z368" s="140"/>
      <c r="AA368" s="140">
        <f>U368-Y368</f>
        <v>3</v>
      </c>
      <c r="AB368" s="140"/>
      <c r="AC368" s="141"/>
      <c r="AD368" s="141"/>
      <c r="AE368" s="142" t="str">
        <f t="shared" si="533"/>
        <v/>
      </c>
      <c r="AF368" s="142"/>
      <c r="AG368" s="142" t="str">
        <f t="shared" si="534"/>
        <v/>
      </c>
      <c r="AH368" s="142"/>
      <c r="AI368" s="142" t="str">
        <f t="shared" si="535"/>
        <v/>
      </c>
      <c r="AJ368" s="143"/>
      <c r="AK368" s="144"/>
      <c r="AL368" s="142"/>
      <c r="AM368" s="142">
        <f t="shared" si="536"/>
        <v>3</v>
      </c>
      <c r="AN368" s="142"/>
      <c r="AO368" s="142">
        <f t="shared" si="537"/>
        <v>0</v>
      </c>
      <c r="AP368" s="142"/>
      <c r="AQ368" s="142">
        <f t="shared" si="538"/>
        <v>3</v>
      </c>
      <c r="AR368" s="143"/>
      <c r="AS368" s="144"/>
      <c r="AT368" s="142"/>
      <c r="AU368" s="142" t="str">
        <f t="shared" si="539"/>
        <v/>
      </c>
      <c r="AV368" s="142"/>
      <c r="AW368" s="142" t="str">
        <f t="shared" si="540"/>
        <v/>
      </c>
      <c r="AX368" s="142"/>
      <c r="AY368" s="142" t="str">
        <f t="shared" si="541"/>
        <v/>
      </c>
      <c r="AZ368" s="143"/>
      <c r="BA368" s="144"/>
      <c r="BB368" s="142"/>
      <c r="BC368" s="142" t="str">
        <f>IF(G368=4,W368,"")</f>
        <v/>
      </c>
      <c r="BD368" s="142"/>
      <c r="BE368" s="142" t="str">
        <f>IF(G368=4,Y368,"")</f>
        <v/>
      </c>
      <c r="BF368" s="142"/>
      <c r="BG368" s="142" t="str">
        <f>IF(G368=4,AA368,"")</f>
        <v/>
      </c>
      <c r="BH368" s="143"/>
      <c r="BI368" s="144"/>
      <c r="BJ368" s="140"/>
      <c r="BK368" s="142" t="str">
        <f>IF(G368=5,W368,"")</f>
        <v/>
      </c>
      <c r="BL368" s="142"/>
      <c r="BM368" s="142" t="str">
        <f>IF(G368=5,Y368,"")</f>
        <v/>
      </c>
      <c r="BN368" s="142"/>
      <c r="BO368" s="142" t="str">
        <f>IF(G368=5,AA368,"")</f>
        <v/>
      </c>
      <c r="BP368" s="143"/>
      <c r="BQ368" s="144"/>
      <c r="BR368" s="140"/>
      <c r="BS368" s="142" t="str">
        <f t="shared" si="511"/>
        <v/>
      </c>
      <c r="BT368" s="142"/>
      <c r="BU368" s="142" t="str">
        <f t="shared" si="512"/>
        <v/>
      </c>
      <c r="BV368" s="142"/>
      <c r="BW368" s="142" t="str">
        <f t="shared" si="513"/>
        <v/>
      </c>
      <c r="BX368" s="143"/>
      <c r="BY368" s="144"/>
      <c r="BZ368" s="145"/>
      <c r="CA368" s="142" t="str">
        <f t="shared" si="514"/>
        <v/>
      </c>
      <c r="CB368" s="142"/>
      <c r="CC368" s="142" t="str">
        <f t="shared" si="515"/>
        <v/>
      </c>
      <c r="CD368" s="142"/>
      <c r="CE368" s="142" t="str">
        <f t="shared" si="516"/>
        <v/>
      </c>
      <c r="CF368" s="143"/>
      <c r="CG368" s="136"/>
      <c r="CH368" s="136"/>
      <c r="CI368" s="142" t="str">
        <f t="shared" si="517"/>
        <v/>
      </c>
      <c r="CJ368" s="142"/>
      <c r="CK368" s="142" t="str">
        <f t="shared" si="518"/>
        <v/>
      </c>
      <c r="CL368" s="142"/>
      <c r="CM368" s="142" t="str">
        <f t="shared" si="519"/>
        <v/>
      </c>
      <c r="CN368" s="143"/>
      <c r="CO368" s="136"/>
      <c r="EF368" s="146" t="s">
        <v>63</v>
      </c>
      <c r="EG368" s="146" t="str">
        <f t="shared" si="532"/>
        <v xml:space="preserve">
Constat visuel
NR</v>
      </c>
    </row>
    <row r="369" spans="1:138" s="186" customFormat="1" ht="30" customHeight="1" x14ac:dyDescent="0.2">
      <c r="B369" s="109"/>
      <c r="C369" s="405" t="s">
        <v>563</v>
      </c>
      <c r="D369" s="109"/>
      <c r="E369" s="109"/>
      <c r="F369" s="109" t="e">
        <f>VLOOKUP(H369,Feuil1!A$1:B$5,2,0)</f>
        <v>#N/A</v>
      </c>
      <c r="G369" s="109"/>
      <c r="H369" s="139"/>
      <c r="I369" s="180"/>
      <c r="J369" s="138"/>
      <c r="K369" s="428" t="str">
        <f>IF(J369&lt;&gt;"",MAX(K$1:K368)+1,"")</f>
        <v/>
      </c>
      <c r="L369" s="429" t="s">
        <v>563</v>
      </c>
      <c r="M369" s="430" t="s">
        <v>31</v>
      </c>
      <c r="N369" s="431" t="s">
        <v>32</v>
      </c>
      <c r="O369" s="434" t="s">
        <v>33</v>
      </c>
      <c r="P369" s="432" t="str">
        <f t="shared" si="467"/>
        <v/>
      </c>
      <c r="Q369" s="428" t="s">
        <v>34</v>
      </c>
      <c r="R369" s="428" t="s">
        <v>809</v>
      </c>
      <c r="S369" s="139"/>
      <c r="U369" s="140"/>
      <c r="V369" s="140"/>
      <c r="W369" s="140"/>
      <c r="X369" s="140"/>
      <c r="Y369" s="140"/>
      <c r="Z369" s="140"/>
      <c r="AA369" s="140"/>
      <c r="AB369" s="140"/>
      <c r="AC369" s="141"/>
      <c r="AD369" s="141"/>
      <c r="AE369" s="142" t="str">
        <f t="shared" si="533"/>
        <v/>
      </c>
      <c r="AF369" s="142"/>
      <c r="AG369" s="142" t="str">
        <f t="shared" si="534"/>
        <v/>
      </c>
      <c r="AH369" s="142"/>
      <c r="AI369" s="142" t="str">
        <f t="shared" si="535"/>
        <v/>
      </c>
      <c r="AJ369" s="143"/>
      <c r="AK369" s="144"/>
      <c r="AL369" s="142"/>
      <c r="AM369" s="142" t="str">
        <f t="shared" si="536"/>
        <v/>
      </c>
      <c r="AN369" s="142"/>
      <c r="AO369" s="142" t="str">
        <f t="shared" si="537"/>
        <v/>
      </c>
      <c r="AP369" s="142"/>
      <c r="AQ369" s="142" t="str">
        <f t="shared" si="538"/>
        <v/>
      </c>
      <c r="AR369" s="143"/>
      <c r="AS369" s="144"/>
      <c r="AT369" s="142"/>
      <c r="AU369" s="142" t="str">
        <f t="shared" si="539"/>
        <v/>
      </c>
      <c r="AV369" s="142"/>
      <c r="AW369" s="142" t="str">
        <f t="shared" si="540"/>
        <v/>
      </c>
      <c r="AX369" s="142"/>
      <c r="AY369" s="142" t="str">
        <f t="shared" si="541"/>
        <v/>
      </c>
      <c r="AZ369" s="143"/>
      <c r="BA369" s="144"/>
      <c r="BB369" s="142"/>
      <c r="BC369" s="142"/>
      <c r="BD369" s="142"/>
      <c r="BE369" s="142"/>
      <c r="BF369" s="142"/>
      <c r="BG369" s="142"/>
      <c r="BH369" s="143"/>
      <c r="BI369" s="144"/>
      <c r="BJ369" s="140"/>
      <c r="BK369" s="142"/>
      <c r="BL369" s="142"/>
      <c r="BM369" s="142"/>
      <c r="BN369" s="142"/>
      <c r="BO369" s="142"/>
      <c r="BP369" s="143"/>
      <c r="BQ369" s="144"/>
      <c r="BR369" s="140"/>
      <c r="BS369" s="142"/>
      <c r="BT369" s="142"/>
      <c r="BU369" s="142"/>
      <c r="BV369" s="142"/>
      <c r="BW369" s="142"/>
      <c r="BX369" s="143"/>
      <c r="BY369" s="144"/>
      <c r="BZ369" s="145"/>
      <c r="CA369" s="142"/>
      <c r="CB369" s="142"/>
      <c r="CC369" s="142"/>
      <c r="CD369" s="142"/>
      <c r="CE369" s="142"/>
      <c r="CF369" s="143"/>
      <c r="CG369" s="136"/>
      <c r="CH369" s="136"/>
      <c r="CI369" s="142"/>
      <c r="CJ369" s="142"/>
      <c r="CK369" s="142"/>
      <c r="CL369" s="142"/>
      <c r="CM369" s="142"/>
      <c r="CN369" s="143"/>
      <c r="CO369" s="136"/>
      <c r="EF369" s="146" t="s">
        <v>63</v>
      </c>
      <c r="EG369" s="146" t="str">
        <f>CONCATENATE(Q369,EF369,R369,EF369,B369)</f>
        <v xml:space="preserve">Guide d'interprétation
Type de constat
</v>
      </c>
    </row>
    <row r="370" spans="1:138" s="127" customFormat="1" ht="26.25" customHeight="1" x14ac:dyDescent="0.25">
      <c r="B370" s="128"/>
      <c r="C370" s="405" t="s">
        <v>563</v>
      </c>
      <c r="D370" s="128"/>
      <c r="E370" s="128"/>
      <c r="F370" s="109" t="e">
        <f>VLOOKUP(H370,Feuil1!A$1:B$5,2,0)</f>
        <v>#N/A</v>
      </c>
      <c r="G370" s="107"/>
      <c r="H370" s="129"/>
      <c r="I370" s="198"/>
      <c r="J370" s="149"/>
      <c r="K370" s="131" t="str">
        <f>IF(J370&lt;&gt;"",MAX(K$1:K369)+1,"")</f>
        <v/>
      </c>
      <c r="L370" s="183" t="s">
        <v>598</v>
      </c>
      <c r="M370" s="132"/>
      <c r="N370" s="267"/>
      <c r="O370" s="440"/>
      <c r="P370" s="325" t="str">
        <f t="shared" si="467"/>
        <v/>
      </c>
      <c r="Q370" s="184"/>
      <c r="R370" s="184"/>
      <c r="S370" s="184"/>
      <c r="U370" s="150"/>
      <c r="V370" s="150"/>
      <c r="W370" s="150"/>
      <c r="X370" s="150"/>
      <c r="Y370" s="150"/>
      <c r="Z370" s="150"/>
      <c r="AA370" s="150"/>
      <c r="AB370" s="150"/>
      <c r="AC370" s="152"/>
      <c r="AD370" s="152"/>
      <c r="AE370" s="142" t="str">
        <f t="shared" si="533"/>
        <v/>
      </c>
      <c r="AF370" s="142"/>
      <c r="AG370" s="142" t="str">
        <f t="shared" si="534"/>
        <v/>
      </c>
      <c r="AH370" s="142"/>
      <c r="AI370" s="142" t="str">
        <f t="shared" si="535"/>
        <v/>
      </c>
      <c r="AJ370" s="143"/>
      <c r="AK370" s="155"/>
      <c r="AL370" s="153"/>
      <c r="AM370" s="142" t="str">
        <f t="shared" si="536"/>
        <v/>
      </c>
      <c r="AN370" s="142"/>
      <c r="AO370" s="142" t="str">
        <f t="shared" si="537"/>
        <v/>
      </c>
      <c r="AP370" s="142"/>
      <c r="AQ370" s="142" t="str">
        <f t="shared" si="538"/>
        <v/>
      </c>
      <c r="AR370" s="143"/>
      <c r="AS370" s="155"/>
      <c r="AT370" s="153"/>
      <c r="AU370" s="142" t="str">
        <f t="shared" si="539"/>
        <v/>
      </c>
      <c r="AV370" s="142"/>
      <c r="AW370" s="142" t="str">
        <f t="shared" si="540"/>
        <v/>
      </c>
      <c r="AX370" s="142"/>
      <c r="AY370" s="142" t="str">
        <f t="shared" si="541"/>
        <v/>
      </c>
      <c r="AZ370" s="143"/>
      <c r="BA370" s="155"/>
      <c r="BB370" s="153"/>
      <c r="BC370" s="153"/>
      <c r="BD370" s="153"/>
      <c r="BE370" s="153"/>
      <c r="BF370" s="153"/>
      <c r="BG370" s="153"/>
      <c r="BH370" s="154"/>
      <c r="BI370" s="155"/>
      <c r="BJ370" s="150"/>
      <c r="BK370" s="153"/>
      <c r="BL370" s="153"/>
      <c r="BM370" s="153"/>
      <c r="BN370" s="153"/>
      <c r="BO370" s="153"/>
      <c r="BP370" s="154"/>
      <c r="BQ370" s="155"/>
      <c r="BR370" s="150"/>
      <c r="BS370" s="153" t="str">
        <f t="shared" si="511"/>
        <v/>
      </c>
      <c r="BT370" s="153"/>
      <c r="BU370" s="153" t="str">
        <f t="shared" si="512"/>
        <v/>
      </c>
      <c r="BV370" s="153"/>
      <c r="BW370" s="153" t="str">
        <f t="shared" si="513"/>
        <v/>
      </c>
      <c r="BX370" s="154"/>
      <c r="BY370" s="155"/>
      <c r="BZ370" s="156"/>
      <c r="CA370" s="153" t="str">
        <f t="shared" si="514"/>
        <v/>
      </c>
      <c r="CB370" s="153"/>
      <c r="CC370" s="153" t="str">
        <f t="shared" si="515"/>
        <v/>
      </c>
      <c r="CD370" s="153"/>
      <c r="CE370" s="153" t="str">
        <f t="shared" si="516"/>
        <v/>
      </c>
      <c r="CF370" s="154"/>
      <c r="CG370" s="157"/>
      <c r="CH370" s="157"/>
      <c r="CI370" s="153" t="str">
        <f t="shared" si="517"/>
        <v/>
      </c>
      <c r="CJ370" s="153"/>
      <c r="CK370" s="153" t="str">
        <f t="shared" si="518"/>
        <v/>
      </c>
      <c r="CL370" s="153"/>
      <c r="CM370" s="153" t="str">
        <f t="shared" si="519"/>
        <v/>
      </c>
      <c r="CN370" s="154"/>
      <c r="CO370" s="157"/>
      <c r="EF370" s="146" t="s">
        <v>63</v>
      </c>
      <c r="EG370" s="146" t="str">
        <f t="shared" si="532"/>
        <v xml:space="preserve">
</v>
      </c>
    </row>
    <row r="371" spans="1:138" s="186" customFormat="1" ht="33" customHeight="1" x14ac:dyDescent="0.25">
      <c r="B371" s="109" t="s">
        <v>58</v>
      </c>
      <c r="C371" s="405" t="s">
        <v>563</v>
      </c>
      <c r="D371" s="183" t="s">
        <v>598</v>
      </c>
      <c r="E371" s="109"/>
      <c r="F371" s="109">
        <f>VLOOKUP(H371,Feuil1!A$1:B$5,2,0)</f>
        <v>0.35</v>
      </c>
      <c r="G371" s="109">
        <f t="shared" ref="G371:G378" si="542">IF(H371="Information et Communication",1,IF(H371="Savoir-faire Savoir-être",2,IF(H371="Confort et hygiène",3,IF(H371="Qualité de la prestation",5,IF(H371="Développement Durable",4)))))</f>
        <v>2</v>
      </c>
      <c r="H371" s="271" t="s">
        <v>110</v>
      </c>
      <c r="I371" s="180" t="s">
        <v>129</v>
      </c>
      <c r="J371" s="138">
        <v>24</v>
      </c>
      <c r="K371" s="138">
        <f>IF(J371&lt;&gt;"",MAX(K$1:K370)+1,"")</f>
        <v>313</v>
      </c>
      <c r="L371" s="329" t="s">
        <v>599</v>
      </c>
      <c r="M371" s="330">
        <v>3</v>
      </c>
      <c r="N371" s="331" t="s">
        <v>0</v>
      </c>
      <c r="O371" s="439"/>
      <c r="P371" s="332" t="str">
        <f t="shared" si="467"/>
        <v/>
      </c>
      <c r="Q371" s="329" t="s">
        <v>600</v>
      </c>
      <c r="R371" s="343" t="s">
        <v>72</v>
      </c>
      <c r="S371" s="139"/>
      <c r="U371" s="140">
        <f t="shared" ref="U371:U378" si="543">M371</f>
        <v>3</v>
      </c>
      <c r="V371" s="140">
        <f t="shared" ref="V371:V378" si="544">IF(N371="OUI",1,IF(N371="NON",0,IF(N371="Non Mesuré","",0)))</f>
        <v>1</v>
      </c>
      <c r="W371" s="140">
        <f t="shared" ref="W371:W378" si="545">IF(N371&lt;&gt;"Non Mesuré",U371*V371,"")</f>
        <v>3</v>
      </c>
      <c r="X371" s="140"/>
      <c r="Y371" s="140">
        <f t="shared" ref="Y371:Y378" si="546">IF(N371="Non Mesuré",U371,0)</f>
        <v>0</v>
      </c>
      <c r="Z371" s="140"/>
      <c r="AA371" s="140">
        <f t="shared" ref="AA371:AA378" si="547">U371-Y371</f>
        <v>3</v>
      </c>
      <c r="AB371" s="140"/>
      <c r="AC371" s="141"/>
      <c r="AD371" s="141"/>
      <c r="AE371" s="142" t="str">
        <f t="shared" si="533"/>
        <v/>
      </c>
      <c r="AF371" s="142"/>
      <c r="AG371" s="142" t="str">
        <f t="shared" si="534"/>
        <v/>
      </c>
      <c r="AH371" s="142"/>
      <c r="AI371" s="142" t="str">
        <f t="shared" si="535"/>
        <v/>
      </c>
      <c r="AJ371" s="143"/>
      <c r="AK371" s="144"/>
      <c r="AL371" s="142"/>
      <c r="AM371" s="142">
        <f t="shared" si="536"/>
        <v>3</v>
      </c>
      <c r="AN371" s="142"/>
      <c r="AO371" s="142">
        <f t="shared" si="537"/>
        <v>0</v>
      </c>
      <c r="AP371" s="142"/>
      <c r="AQ371" s="142">
        <f t="shared" si="538"/>
        <v>3</v>
      </c>
      <c r="AR371" s="143"/>
      <c r="AS371" s="144"/>
      <c r="AT371" s="142"/>
      <c r="AU371" s="142" t="str">
        <f t="shared" si="539"/>
        <v/>
      </c>
      <c r="AV371" s="142"/>
      <c r="AW371" s="142" t="str">
        <f t="shared" si="540"/>
        <v/>
      </c>
      <c r="AX371" s="142"/>
      <c r="AY371" s="142" t="str">
        <f t="shared" si="541"/>
        <v/>
      </c>
      <c r="AZ371" s="143"/>
      <c r="BA371" s="144"/>
      <c r="BB371" s="142"/>
      <c r="BC371" s="142" t="str">
        <f t="shared" ref="BC371:BC378" si="548">IF(G371=4,W371,"")</f>
        <v/>
      </c>
      <c r="BD371" s="142"/>
      <c r="BE371" s="142" t="str">
        <f t="shared" ref="BE371:BE378" si="549">IF(G371=4,Y371,"")</f>
        <v/>
      </c>
      <c r="BF371" s="142"/>
      <c r="BG371" s="142" t="str">
        <f t="shared" ref="BG371:BG378" si="550">IF(G371=4,AA371,"")</f>
        <v/>
      </c>
      <c r="BH371" s="143"/>
      <c r="BI371" s="144"/>
      <c r="BJ371" s="140"/>
      <c r="BK371" s="142" t="str">
        <f t="shared" ref="BK371:BK378" si="551">IF(G371=5,W371,"")</f>
        <v/>
      </c>
      <c r="BL371" s="142"/>
      <c r="BM371" s="142" t="str">
        <f t="shared" ref="BM371:BM378" si="552">IF(G371=5,Y371,"")</f>
        <v/>
      </c>
      <c r="BN371" s="142"/>
      <c r="BO371" s="142" t="str">
        <f t="shared" ref="BO371:BO378" si="553">IF(G371=5,AA371,"")</f>
        <v/>
      </c>
      <c r="BP371" s="143"/>
      <c r="BQ371" s="144"/>
      <c r="BR371" s="140"/>
      <c r="BS371" s="142" t="str">
        <f t="shared" si="511"/>
        <v/>
      </c>
      <c r="BT371" s="142"/>
      <c r="BU371" s="142" t="str">
        <f t="shared" si="512"/>
        <v/>
      </c>
      <c r="BV371" s="142"/>
      <c r="BW371" s="142" t="str">
        <f t="shared" si="513"/>
        <v/>
      </c>
      <c r="BX371" s="143"/>
      <c r="BY371" s="144"/>
      <c r="BZ371" s="145"/>
      <c r="CA371" s="142" t="str">
        <f t="shared" si="514"/>
        <v/>
      </c>
      <c r="CB371" s="142"/>
      <c r="CC371" s="142" t="str">
        <f t="shared" si="515"/>
        <v/>
      </c>
      <c r="CD371" s="142"/>
      <c r="CE371" s="142" t="str">
        <f t="shared" si="516"/>
        <v/>
      </c>
      <c r="CF371" s="143"/>
      <c r="CG371" s="136"/>
      <c r="CH371" s="136"/>
      <c r="CI371" s="142" t="str">
        <f t="shared" si="517"/>
        <v/>
      </c>
      <c r="CJ371" s="142"/>
      <c r="CK371" s="142" t="str">
        <f t="shared" si="518"/>
        <v/>
      </c>
      <c r="CL371" s="142"/>
      <c r="CM371" s="142" t="str">
        <f t="shared" si="519"/>
        <v/>
      </c>
      <c r="CN371" s="143"/>
      <c r="CO371" s="136"/>
      <c r="EF371" s="146" t="s">
        <v>63</v>
      </c>
      <c r="EG371" s="146" t="str">
        <f t="shared" si="532"/>
        <v>Mesure sur le service dédié à la table de l'auditeur.
Constat visuel
NR</v>
      </c>
    </row>
    <row r="372" spans="1:138" s="186" customFormat="1" ht="34.5" customHeight="1" x14ac:dyDescent="0.25">
      <c r="B372" s="109" t="s">
        <v>58</v>
      </c>
      <c r="C372" s="405" t="s">
        <v>563</v>
      </c>
      <c r="D372" s="183" t="s">
        <v>598</v>
      </c>
      <c r="E372" s="109"/>
      <c r="F372" s="109">
        <f>VLOOKUP(H372,Feuil1!A$1:B$5,2,0)</f>
        <v>0.35</v>
      </c>
      <c r="G372" s="109">
        <f t="shared" si="542"/>
        <v>2</v>
      </c>
      <c r="H372" s="271" t="s">
        <v>110</v>
      </c>
      <c r="I372" s="180" t="s">
        <v>594</v>
      </c>
      <c r="J372" s="138">
        <v>84</v>
      </c>
      <c r="K372" s="138">
        <f>IF(J372&lt;&gt;"",MAX(K$1:K371)+1,"")</f>
        <v>314</v>
      </c>
      <c r="L372" s="281" t="s">
        <v>601</v>
      </c>
      <c r="M372" s="290">
        <v>9</v>
      </c>
      <c r="N372" s="283" t="s">
        <v>0</v>
      </c>
      <c r="O372" s="351"/>
      <c r="P372" s="333" t="str">
        <f t="shared" ref="P372:P434" si="554">IF(ISERROR(SEARCH("Pas de NM possible",Q372)),"","oui")</f>
        <v/>
      </c>
      <c r="Q372" s="281" t="s">
        <v>602</v>
      </c>
      <c r="R372" s="344" t="s">
        <v>72</v>
      </c>
      <c r="S372" s="139"/>
      <c r="U372" s="140">
        <f t="shared" si="543"/>
        <v>9</v>
      </c>
      <c r="V372" s="140">
        <f t="shared" si="544"/>
        <v>1</v>
      </c>
      <c r="W372" s="140">
        <f t="shared" si="545"/>
        <v>9</v>
      </c>
      <c r="X372" s="140"/>
      <c r="Y372" s="140">
        <f t="shared" si="546"/>
        <v>0</v>
      </c>
      <c r="Z372" s="140"/>
      <c r="AA372" s="140">
        <f t="shared" si="547"/>
        <v>9</v>
      </c>
      <c r="AB372" s="115"/>
      <c r="AC372" s="181"/>
      <c r="AD372" s="181"/>
      <c r="AE372" s="142" t="str">
        <f t="shared" si="533"/>
        <v/>
      </c>
      <c r="AF372" s="142"/>
      <c r="AG372" s="142" t="str">
        <f t="shared" si="534"/>
        <v/>
      </c>
      <c r="AH372" s="142"/>
      <c r="AI372" s="142" t="str">
        <f t="shared" si="535"/>
        <v/>
      </c>
      <c r="AJ372" s="143"/>
      <c r="AK372" s="144"/>
      <c r="AL372" s="142"/>
      <c r="AM372" s="142">
        <f t="shared" si="536"/>
        <v>9</v>
      </c>
      <c r="AN372" s="142"/>
      <c r="AO372" s="142">
        <f t="shared" si="537"/>
        <v>0</v>
      </c>
      <c r="AP372" s="142"/>
      <c r="AQ372" s="142">
        <f t="shared" si="538"/>
        <v>9</v>
      </c>
      <c r="AR372" s="143"/>
      <c r="AS372" s="144"/>
      <c r="AT372" s="142"/>
      <c r="AU372" s="142" t="str">
        <f t="shared" si="539"/>
        <v/>
      </c>
      <c r="AV372" s="142"/>
      <c r="AW372" s="142" t="str">
        <f t="shared" si="540"/>
        <v/>
      </c>
      <c r="AX372" s="142"/>
      <c r="AY372" s="142" t="str">
        <f t="shared" si="541"/>
        <v/>
      </c>
      <c r="AZ372" s="143"/>
      <c r="BA372" s="144"/>
      <c r="BB372" s="142"/>
      <c r="BC372" s="142" t="str">
        <f t="shared" si="548"/>
        <v/>
      </c>
      <c r="BD372" s="142"/>
      <c r="BE372" s="142" t="str">
        <f t="shared" si="549"/>
        <v/>
      </c>
      <c r="BF372" s="142"/>
      <c r="BG372" s="142" t="str">
        <f t="shared" si="550"/>
        <v/>
      </c>
      <c r="BH372" s="143"/>
      <c r="BI372" s="144"/>
      <c r="BJ372" s="140"/>
      <c r="BK372" s="142" t="str">
        <f t="shared" si="551"/>
        <v/>
      </c>
      <c r="BL372" s="142"/>
      <c r="BM372" s="142" t="str">
        <f t="shared" si="552"/>
        <v/>
      </c>
      <c r="BN372" s="142"/>
      <c r="BO372" s="142" t="str">
        <f t="shared" si="553"/>
        <v/>
      </c>
      <c r="BP372" s="143"/>
      <c r="BQ372" s="144"/>
      <c r="BR372" s="140"/>
      <c r="BS372" s="142" t="str">
        <f t="shared" si="511"/>
        <v/>
      </c>
      <c r="BT372" s="142"/>
      <c r="BU372" s="142" t="str">
        <f t="shared" si="512"/>
        <v/>
      </c>
      <c r="BV372" s="142"/>
      <c r="BW372" s="142" t="str">
        <f t="shared" si="513"/>
        <v/>
      </c>
      <c r="BX372" s="143"/>
      <c r="BY372" s="144"/>
      <c r="BZ372" s="145"/>
      <c r="CA372" s="142" t="str">
        <f t="shared" si="514"/>
        <v/>
      </c>
      <c r="CB372" s="142"/>
      <c r="CC372" s="142" t="str">
        <f t="shared" si="515"/>
        <v/>
      </c>
      <c r="CD372" s="142"/>
      <c r="CE372" s="142" t="str">
        <f t="shared" si="516"/>
        <v/>
      </c>
      <c r="CF372" s="143"/>
      <c r="CG372" s="136"/>
      <c r="CH372" s="136"/>
      <c r="CI372" s="142" t="str">
        <f t="shared" si="517"/>
        <v/>
      </c>
      <c r="CJ372" s="142"/>
      <c r="CK372" s="142" t="str">
        <f t="shared" si="518"/>
        <v/>
      </c>
      <c r="CL372" s="142"/>
      <c r="CM372" s="142" t="str">
        <f t="shared" si="519"/>
        <v/>
      </c>
      <c r="CN372" s="143"/>
      <c r="CO372" s="136"/>
      <c r="EF372" s="146" t="s">
        <v>63</v>
      </c>
      <c r="EG372" s="146" t="str">
        <f t="shared" si="532"/>
        <v>Mesure sur le service dédié à la table de l'auditeur. Panière à pain, carafe d'eau, si insatisfaction exprimée par la client (table bancale, cuisson, etc.).
Constat visuel
NR</v>
      </c>
    </row>
    <row r="373" spans="1:138" s="186" customFormat="1" ht="30" customHeight="1" x14ac:dyDescent="0.25">
      <c r="B373" s="109" t="s">
        <v>58</v>
      </c>
      <c r="C373" s="405" t="s">
        <v>563</v>
      </c>
      <c r="D373" s="183" t="s">
        <v>598</v>
      </c>
      <c r="E373" s="109"/>
      <c r="F373" s="109">
        <f>VLOOKUP(H373,Feuil1!A$1:B$5,2,0)</f>
        <v>0.35</v>
      </c>
      <c r="G373" s="109">
        <f t="shared" si="542"/>
        <v>2</v>
      </c>
      <c r="H373" s="271" t="s">
        <v>110</v>
      </c>
      <c r="I373" s="180" t="s">
        <v>603</v>
      </c>
      <c r="J373" s="138">
        <v>85</v>
      </c>
      <c r="K373" s="138">
        <f>IF(J373&lt;&gt;"",MAX(K$1:K372)+1,"")</f>
        <v>315</v>
      </c>
      <c r="L373" s="281" t="s">
        <v>604</v>
      </c>
      <c r="M373" s="290">
        <v>3</v>
      </c>
      <c r="N373" s="283" t="s">
        <v>0</v>
      </c>
      <c r="O373" s="351"/>
      <c r="P373" s="333" t="str">
        <f t="shared" si="554"/>
        <v/>
      </c>
      <c r="Q373" s="281" t="s">
        <v>600</v>
      </c>
      <c r="R373" s="344" t="s">
        <v>72</v>
      </c>
      <c r="S373" s="139"/>
      <c r="U373" s="140">
        <f t="shared" si="543"/>
        <v>3</v>
      </c>
      <c r="V373" s="140">
        <f t="shared" si="544"/>
        <v>1</v>
      </c>
      <c r="W373" s="140">
        <f t="shared" si="545"/>
        <v>3</v>
      </c>
      <c r="X373" s="140"/>
      <c r="Y373" s="140">
        <f t="shared" si="546"/>
        <v>0</v>
      </c>
      <c r="Z373" s="140"/>
      <c r="AA373" s="140">
        <f t="shared" si="547"/>
        <v>3</v>
      </c>
      <c r="AB373" s="115"/>
      <c r="AC373" s="181"/>
      <c r="AD373" s="181"/>
      <c r="AE373" s="142" t="str">
        <f t="shared" si="533"/>
        <v/>
      </c>
      <c r="AF373" s="142"/>
      <c r="AG373" s="142" t="str">
        <f t="shared" si="534"/>
        <v/>
      </c>
      <c r="AH373" s="142"/>
      <c r="AI373" s="142" t="str">
        <f t="shared" si="535"/>
        <v/>
      </c>
      <c r="AJ373" s="143"/>
      <c r="AK373" s="144"/>
      <c r="AL373" s="142"/>
      <c r="AM373" s="142">
        <f t="shared" si="536"/>
        <v>3</v>
      </c>
      <c r="AN373" s="142"/>
      <c r="AO373" s="142">
        <f t="shared" si="537"/>
        <v>0</v>
      </c>
      <c r="AP373" s="142"/>
      <c r="AQ373" s="142">
        <f t="shared" si="538"/>
        <v>3</v>
      </c>
      <c r="AR373" s="143"/>
      <c r="AS373" s="144"/>
      <c r="AT373" s="142"/>
      <c r="AU373" s="142" t="str">
        <f t="shared" si="539"/>
        <v/>
      </c>
      <c r="AV373" s="142"/>
      <c r="AW373" s="142" t="str">
        <f t="shared" si="540"/>
        <v/>
      </c>
      <c r="AX373" s="142"/>
      <c r="AY373" s="142" t="str">
        <f t="shared" si="541"/>
        <v/>
      </c>
      <c r="AZ373" s="143"/>
      <c r="BA373" s="144"/>
      <c r="BB373" s="142"/>
      <c r="BC373" s="142" t="str">
        <f t="shared" si="548"/>
        <v/>
      </c>
      <c r="BD373" s="142"/>
      <c r="BE373" s="142" t="str">
        <f t="shared" si="549"/>
        <v/>
      </c>
      <c r="BF373" s="142"/>
      <c r="BG373" s="142" t="str">
        <f t="shared" si="550"/>
        <v/>
      </c>
      <c r="BH373" s="143"/>
      <c r="BI373" s="144"/>
      <c r="BJ373" s="140"/>
      <c r="BK373" s="142" t="str">
        <f t="shared" si="551"/>
        <v/>
      </c>
      <c r="BL373" s="142"/>
      <c r="BM373" s="142" t="str">
        <f t="shared" si="552"/>
        <v/>
      </c>
      <c r="BN373" s="142"/>
      <c r="BO373" s="142" t="str">
        <f t="shared" si="553"/>
        <v/>
      </c>
      <c r="BP373" s="143"/>
      <c r="BQ373" s="144"/>
      <c r="BR373" s="140"/>
      <c r="BS373" s="142" t="str">
        <f t="shared" si="511"/>
        <v/>
      </c>
      <c r="BT373" s="142"/>
      <c r="BU373" s="142" t="str">
        <f t="shared" si="512"/>
        <v/>
      </c>
      <c r="BV373" s="142"/>
      <c r="BW373" s="142" t="str">
        <f t="shared" si="513"/>
        <v/>
      </c>
      <c r="BX373" s="143"/>
      <c r="BY373" s="144"/>
      <c r="BZ373" s="145"/>
      <c r="CA373" s="142" t="str">
        <f t="shared" si="514"/>
        <v/>
      </c>
      <c r="CB373" s="142"/>
      <c r="CC373" s="142" t="str">
        <f t="shared" si="515"/>
        <v/>
      </c>
      <c r="CD373" s="142"/>
      <c r="CE373" s="142" t="str">
        <f t="shared" si="516"/>
        <v/>
      </c>
      <c r="CF373" s="143"/>
      <c r="CG373" s="136"/>
      <c r="CH373" s="136"/>
      <c r="CI373" s="142" t="str">
        <f t="shared" si="517"/>
        <v/>
      </c>
      <c r="CJ373" s="142"/>
      <c r="CK373" s="142" t="str">
        <f t="shared" si="518"/>
        <v/>
      </c>
      <c r="CL373" s="142"/>
      <c r="CM373" s="142" t="str">
        <f t="shared" si="519"/>
        <v/>
      </c>
      <c r="CN373" s="143"/>
      <c r="CO373" s="136"/>
      <c r="EF373" s="146" t="s">
        <v>63</v>
      </c>
      <c r="EG373" s="146" t="str">
        <f t="shared" si="532"/>
        <v>Mesure sur le service dédié à la table de l'auditeur.
Constat visuel
NR</v>
      </c>
    </row>
    <row r="374" spans="1:138" s="186" customFormat="1" ht="33" customHeight="1" x14ac:dyDescent="0.25">
      <c r="B374" s="109" t="s">
        <v>58</v>
      </c>
      <c r="C374" s="405" t="s">
        <v>563</v>
      </c>
      <c r="D374" s="183" t="s">
        <v>598</v>
      </c>
      <c r="E374" s="109"/>
      <c r="F374" s="109">
        <f>VLOOKUP(H374,Feuil1!A$1:B$5,2,0)</f>
        <v>0.35</v>
      </c>
      <c r="G374" s="109">
        <f t="shared" si="542"/>
        <v>2</v>
      </c>
      <c r="H374" s="271" t="s">
        <v>110</v>
      </c>
      <c r="I374" s="180" t="s">
        <v>579</v>
      </c>
      <c r="J374" s="138">
        <v>83</v>
      </c>
      <c r="K374" s="138">
        <f>IF(J374&lt;&gt;"",MAX(K$1:K373)+1,"")</f>
        <v>316</v>
      </c>
      <c r="L374" s="281" t="s">
        <v>605</v>
      </c>
      <c r="M374" s="290">
        <v>3</v>
      </c>
      <c r="N374" s="283" t="s">
        <v>0</v>
      </c>
      <c r="O374" s="351"/>
      <c r="P374" s="333" t="str">
        <f t="shared" si="554"/>
        <v/>
      </c>
      <c r="Q374" s="281" t="s">
        <v>606</v>
      </c>
      <c r="R374" s="346" t="s">
        <v>72</v>
      </c>
      <c r="S374" s="139"/>
      <c r="U374" s="140">
        <f t="shared" si="543"/>
        <v>3</v>
      </c>
      <c r="V374" s="140">
        <f t="shared" si="544"/>
        <v>1</v>
      </c>
      <c r="W374" s="140">
        <f t="shared" si="545"/>
        <v>3</v>
      </c>
      <c r="X374" s="140"/>
      <c r="Y374" s="140">
        <f t="shared" si="546"/>
        <v>0</v>
      </c>
      <c r="Z374" s="140"/>
      <c r="AA374" s="140">
        <f t="shared" si="547"/>
        <v>3</v>
      </c>
      <c r="AB374" s="140"/>
      <c r="AC374" s="141"/>
      <c r="AD374" s="141"/>
      <c r="AE374" s="142" t="str">
        <f t="shared" si="533"/>
        <v/>
      </c>
      <c r="AF374" s="142"/>
      <c r="AG374" s="142" t="str">
        <f t="shared" si="534"/>
        <v/>
      </c>
      <c r="AH374" s="142"/>
      <c r="AI374" s="142" t="str">
        <f t="shared" si="535"/>
        <v/>
      </c>
      <c r="AJ374" s="143"/>
      <c r="AK374" s="144"/>
      <c r="AL374" s="142"/>
      <c r="AM374" s="142">
        <f t="shared" si="536"/>
        <v>3</v>
      </c>
      <c r="AN374" s="142"/>
      <c r="AO374" s="142">
        <f t="shared" si="537"/>
        <v>0</v>
      </c>
      <c r="AP374" s="142"/>
      <c r="AQ374" s="142">
        <f t="shared" si="538"/>
        <v>3</v>
      </c>
      <c r="AR374" s="143"/>
      <c r="AS374" s="144"/>
      <c r="AT374" s="142"/>
      <c r="AU374" s="142" t="str">
        <f t="shared" si="539"/>
        <v/>
      </c>
      <c r="AV374" s="142"/>
      <c r="AW374" s="142" t="str">
        <f t="shared" si="540"/>
        <v/>
      </c>
      <c r="AX374" s="142"/>
      <c r="AY374" s="142" t="str">
        <f t="shared" si="541"/>
        <v/>
      </c>
      <c r="AZ374" s="143"/>
      <c r="BA374" s="144"/>
      <c r="BB374" s="142"/>
      <c r="BC374" s="142" t="str">
        <f t="shared" si="548"/>
        <v/>
      </c>
      <c r="BD374" s="142"/>
      <c r="BE374" s="142" t="str">
        <f t="shared" si="549"/>
        <v/>
      </c>
      <c r="BF374" s="142"/>
      <c r="BG374" s="142" t="str">
        <f t="shared" si="550"/>
        <v/>
      </c>
      <c r="BH374" s="143"/>
      <c r="BI374" s="144"/>
      <c r="BJ374" s="140"/>
      <c r="BK374" s="142" t="str">
        <f t="shared" si="551"/>
        <v/>
      </c>
      <c r="BL374" s="142"/>
      <c r="BM374" s="142" t="str">
        <f t="shared" si="552"/>
        <v/>
      </c>
      <c r="BN374" s="142"/>
      <c r="BO374" s="142" t="str">
        <f t="shared" si="553"/>
        <v/>
      </c>
      <c r="BP374" s="143"/>
      <c r="BQ374" s="144"/>
      <c r="BR374" s="140"/>
      <c r="BS374" s="142" t="str">
        <f t="shared" si="511"/>
        <v/>
      </c>
      <c r="BT374" s="142"/>
      <c r="BU374" s="142" t="str">
        <f t="shared" si="512"/>
        <v/>
      </c>
      <c r="BV374" s="142"/>
      <c r="BW374" s="142" t="str">
        <f t="shared" si="513"/>
        <v/>
      </c>
      <c r="BX374" s="143"/>
      <c r="BY374" s="144"/>
      <c r="BZ374" s="145"/>
      <c r="CA374" s="142" t="str">
        <f t="shared" si="514"/>
        <v/>
      </c>
      <c r="CB374" s="142"/>
      <c r="CC374" s="142" t="str">
        <f t="shared" si="515"/>
        <v/>
      </c>
      <c r="CD374" s="142"/>
      <c r="CE374" s="142" t="str">
        <f t="shared" si="516"/>
        <v/>
      </c>
      <c r="CF374" s="143"/>
      <c r="CG374" s="136"/>
      <c r="CH374" s="136"/>
      <c r="CI374" s="142" t="str">
        <f t="shared" si="517"/>
        <v/>
      </c>
      <c r="CJ374" s="142"/>
      <c r="CK374" s="142" t="str">
        <f t="shared" si="518"/>
        <v/>
      </c>
      <c r="CL374" s="142"/>
      <c r="CM374" s="142" t="str">
        <f t="shared" si="519"/>
        <v/>
      </c>
      <c r="CN374" s="143"/>
      <c r="CO374" s="136"/>
      <c r="EF374" s="146" t="s">
        <v>63</v>
      </c>
      <c r="EG374" s="146" t="str">
        <f t="shared" si="532"/>
        <v>Le temps d'attente est laissé à discrétion de l'auditeur. L'auditeur note le temps d'attente si le point est pénalisé.
Constat visuel
NR</v>
      </c>
    </row>
    <row r="375" spans="1:138" s="186" customFormat="1" ht="54" customHeight="1" x14ac:dyDescent="0.25">
      <c r="B375" s="109" t="s">
        <v>58</v>
      </c>
      <c r="C375" s="405" t="s">
        <v>563</v>
      </c>
      <c r="D375" s="183" t="s">
        <v>598</v>
      </c>
      <c r="E375" s="109"/>
      <c r="F375" s="109">
        <f>VLOOKUP(H375,Feuil1!A$1:B$5,2,0)</f>
        <v>0.35</v>
      </c>
      <c r="G375" s="109">
        <f t="shared" si="542"/>
        <v>2</v>
      </c>
      <c r="H375" s="271" t="s">
        <v>110</v>
      </c>
      <c r="I375" s="180" t="s">
        <v>594</v>
      </c>
      <c r="J375" s="138">
        <v>84</v>
      </c>
      <c r="K375" s="138">
        <f>IF(J375&lt;&gt;"",MAX(K$1:K374)+1,"")</f>
        <v>317</v>
      </c>
      <c r="L375" s="281" t="s">
        <v>607</v>
      </c>
      <c r="M375" s="290">
        <v>3</v>
      </c>
      <c r="N375" s="283" t="s">
        <v>0</v>
      </c>
      <c r="O375" s="351"/>
      <c r="P375" s="333" t="str">
        <f t="shared" si="554"/>
        <v/>
      </c>
      <c r="Q375" s="281" t="s">
        <v>608</v>
      </c>
      <c r="R375" s="344" t="s">
        <v>72</v>
      </c>
      <c r="S375" s="139"/>
      <c r="U375" s="140">
        <f t="shared" si="543"/>
        <v>3</v>
      </c>
      <c r="V375" s="140">
        <f t="shared" si="544"/>
        <v>1</v>
      </c>
      <c r="W375" s="140">
        <f t="shared" si="545"/>
        <v>3</v>
      </c>
      <c r="X375" s="140"/>
      <c r="Y375" s="140">
        <f t="shared" si="546"/>
        <v>0</v>
      </c>
      <c r="Z375" s="140"/>
      <c r="AA375" s="140">
        <f t="shared" si="547"/>
        <v>3</v>
      </c>
      <c r="AB375" s="140"/>
      <c r="AC375" s="124"/>
      <c r="AD375" s="181"/>
      <c r="AE375" s="142" t="str">
        <f t="shared" si="533"/>
        <v/>
      </c>
      <c r="AF375" s="142"/>
      <c r="AG375" s="142" t="str">
        <f t="shared" si="534"/>
        <v/>
      </c>
      <c r="AH375" s="142"/>
      <c r="AI375" s="142" t="str">
        <f t="shared" si="535"/>
        <v/>
      </c>
      <c r="AJ375" s="143"/>
      <c r="AK375" s="144"/>
      <c r="AL375" s="142"/>
      <c r="AM375" s="142">
        <f t="shared" si="536"/>
        <v>3</v>
      </c>
      <c r="AN375" s="142"/>
      <c r="AO375" s="142">
        <f t="shared" si="537"/>
        <v>0</v>
      </c>
      <c r="AP375" s="142"/>
      <c r="AQ375" s="142">
        <f t="shared" si="538"/>
        <v>3</v>
      </c>
      <c r="AR375" s="143"/>
      <c r="AS375" s="144"/>
      <c r="AT375" s="142"/>
      <c r="AU375" s="142" t="str">
        <f t="shared" si="539"/>
        <v/>
      </c>
      <c r="AV375" s="142"/>
      <c r="AW375" s="142" t="str">
        <f t="shared" si="540"/>
        <v/>
      </c>
      <c r="AX375" s="142"/>
      <c r="AY375" s="142" t="str">
        <f t="shared" si="541"/>
        <v/>
      </c>
      <c r="AZ375" s="143"/>
      <c r="BA375" s="144"/>
      <c r="BB375" s="142"/>
      <c r="BC375" s="142" t="str">
        <f t="shared" si="548"/>
        <v/>
      </c>
      <c r="BD375" s="142"/>
      <c r="BE375" s="142" t="str">
        <f t="shared" si="549"/>
        <v/>
      </c>
      <c r="BF375" s="142"/>
      <c r="BG375" s="142" t="str">
        <f t="shared" si="550"/>
        <v/>
      </c>
      <c r="BH375" s="143"/>
      <c r="BI375" s="144"/>
      <c r="BJ375" s="140"/>
      <c r="BK375" s="142" t="str">
        <f t="shared" si="551"/>
        <v/>
      </c>
      <c r="BL375" s="142"/>
      <c r="BM375" s="142" t="str">
        <f t="shared" si="552"/>
        <v/>
      </c>
      <c r="BN375" s="142"/>
      <c r="BO375" s="142" t="str">
        <f t="shared" si="553"/>
        <v/>
      </c>
      <c r="BP375" s="143"/>
      <c r="BQ375" s="144"/>
      <c r="BR375" s="140"/>
      <c r="BS375" s="142" t="str">
        <f t="shared" si="511"/>
        <v/>
      </c>
      <c r="BT375" s="142"/>
      <c r="BU375" s="142" t="str">
        <f t="shared" si="512"/>
        <v/>
      </c>
      <c r="BV375" s="142"/>
      <c r="BW375" s="142" t="str">
        <f t="shared" si="513"/>
        <v/>
      </c>
      <c r="BX375" s="143"/>
      <c r="BY375" s="144"/>
      <c r="BZ375" s="145"/>
      <c r="CA375" s="142" t="str">
        <f t="shared" si="514"/>
        <v/>
      </c>
      <c r="CB375" s="142"/>
      <c r="CC375" s="142" t="str">
        <f t="shared" si="515"/>
        <v/>
      </c>
      <c r="CD375" s="142"/>
      <c r="CE375" s="142" t="str">
        <f t="shared" si="516"/>
        <v/>
      </c>
      <c r="CF375" s="143"/>
      <c r="CG375" s="136"/>
      <c r="CH375" s="136"/>
      <c r="CI375" s="142" t="str">
        <f t="shared" si="517"/>
        <v/>
      </c>
      <c r="CJ375" s="142"/>
      <c r="CK375" s="142" t="str">
        <f t="shared" si="518"/>
        <v/>
      </c>
      <c r="CL375" s="142"/>
      <c r="CM375" s="142" t="str">
        <f t="shared" si="519"/>
        <v/>
      </c>
      <c r="CN375" s="143"/>
      <c r="CO375" s="136"/>
      <c r="EF375" s="146" t="s">
        <v>63</v>
      </c>
      <c r="EG375" s="146" t="str">
        <f t="shared" si="532"/>
        <v>Ouverture correcte de la bouteille. Pour une restauration gastronomique ou équivalente : on fait goûter le vin et on sert le premier verre d'eau. Tolérance pour les autres types de restauration.
Constat visuel
NR</v>
      </c>
    </row>
    <row r="376" spans="1:138" s="186" customFormat="1" ht="20.25" customHeight="1" x14ac:dyDescent="0.25">
      <c r="B376" s="109" t="s">
        <v>58</v>
      </c>
      <c r="C376" s="405" t="s">
        <v>563</v>
      </c>
      <c r="D376" s="183" t="s">
        <v>598</v>
      </c>
      <c r="E376" s="109"/>
      <c r="F376" s="109">
        <f>VLOOKUP(H376,Feuil1!A$1:B$5,2,0)</f>
        <v>0.35</v>
      </c>
      <c r="G376" s="109">
        <f t="shared" si="542"/>
        <v>2</v>
      </c>
      <c r="H376" s="271" t="s">
        <v>110</v>
      </c>
      <c r="I376" s="180" t="s">
        <v>579</v>
      </c>
      <c r="J376" s="138">
        <v>83</v>
      </c>
      <c r="K376" s="138">
        <f>IF(J376&lt;&gt;"",MAX(K$1:K375)+1,"")</f>
        <v>318</v>
      </c>
      <c r="L376" s="281" t="s">
        <v>609</v>
      </c>
      <c r="M376" s="290">
        <v>1</v>
      </c>
      <c r="N376" s="283" t="s">
        <v>0</v>
      </c>
      <c r="O376" s="351"/>
      <c r="P376" s="333" t="str">
        <f t="shared" si="554"/>
        <v/>
      </c>
      <c r="Q376" s="281" t="s">
        <v>610</v>
      </c>
      <c r="R376" s="346" t="s">
        <v>72</v>
      </c>
      <c r="S376" s="139"/>
      <c r="U376" s="140">
        <f t="shared" si="543"/>
        <v>1</v>
      </c>
      <c r="V376" s="140">
        <f t="shared" si="544"/>
        <v>1</v>
      </c>
      <c r="W376" s="140">
        <f t="shared" si="545"/>
        <v>1</v>
      </c>
      <c r="X376" s="140"/>
      <c r="Y376" s="140">
        <f t="shared" si="546"/>
        <v>0</v>
      </c>
      <c r="Z376" s="140"/>
      <c r="AA376" s="140">
        <f t="shared" si="547"/>
        <v>1</v>
      </c>
      <c r="AB376" s="115"/>
      <c r="AC376" s="181"/>
      <c r="AD376" s="181"/>
      <c r="AE376" s="142" t="str">
        <f t="shared" si="533"/>
        <v/>
      </c>
      <c r="AF376" s="142"/>
      <c r="AG376" s="142" t="str">
        <f t="shared" si="534"/>
        <v/>
      </c>
      <c r="AH376" s="142"/>
      <c r="AI376" s="142" t="str">
        <f t="shared" si="535"/>
        <v/>
      </c>
      <c r="AJ376" s="143"/>
      <c r="AK376" s="144"/>
      <c r="AL376" s="142"/>
      <c r="AM376" s="142">
        <f t="shared" si="536"/>
        <v>1</v>
      </c>
      <c r="AN376" s="142"/>
      <c r="AO376" s="142">
        <f t="shared" si="537"/>
        <v>0</v>
      </c>
      <c r="AP376" s="142"/>
      <c r="AQ376" s="142">
        <f t="shared" si="538"/>
        <v>1</v>
      </c>
      <c r="AR376" s="143"/>
      <c r="AS376" s="144"/>
      <c r="AT376" s="142"/>
      <c r="AU376" s="142" t="str">
        <f t="shared" si="539"/>
        <v/>
      </c>
      <c r="AV376" s="142"/>
      <c r="AW376" s="142" t="str">
        <f t="shared" si="540"/>
        <v/>
      </c>
      <c r="AX376" s="142"/>
      <c r="AY376" s="142" t="str">
        <f t="shared" si="541"/>
        <v/>
      </c>
      <c r="AZ376" s="143"/>
      <c r="BA376" s="144"/>
      <c r="BB376" s="142"/>
      <c r="BC376" s="142" t="str">
        <f t="shared" si="548"/>
        <v/>
      </c>
      <c r="BD376" s="142"/>
      <c r="BE376" s="142" t="str">
        <f t="shared" si="549"/>
        <v/>
      </c>
      <c r="BF376" s="142"/>
      <c r="BG376" s="142" t="str">
        <f t="shared" si="550"/>
        <v/>
      </c>
      <c r="BH376" s="143"/>
      <c r="BI376" s="144"/>
      <c r="BJ376" s="140"/>
      <c r="BK376" s="142" t="str">
        <f t="shared" si="551"/>
        <v/>
      </c>
      <c r="BL376" s="142"/>
      <c r="BM376" s="142" t="str">
        <f t="shared" si="552"/>
        <v/>
      </c>
      <c r="BN376" s="142"/>
      <c r="BO376" s="142" t="str">
        <f t="shared" si="553"/>
        <v/>
      </c>
      <c r="BP376" s="143"/>
      <c r="BQ376" s="144"/>
      <c r="BR376" s="140"/>
      <c r="BS376" s="142" t="str">
        <f t="shared" si="511"/>
        <v/>
      </c>
      <c r="BT376" s="142"/>
      <c r="BU376" s="142" t="str">
        <f t="shared" si="512"/>
        <v/>
      </c>
      <c r="BV376" s="142"/>
      <c r="BW376" s="142" t="str">
        <f t="shared" si="513"/>
        <v/>
      </c>
      <c r="BX376" s="143"/>
      <c r="BY376" s="144"/>
      <c r="BZ376" s="145"/>
      <c r="CA376" s="142" t="str">
        <f t="shared" si="514"/>
        <v/>
      </c>
      <c r="CB376" s="142"/>
      <c r="CC376" s="142" t="str">
        <f t="shared" si="515"/>
        <v/>
      </c>
      <c r="CD376" s="142"/>
      <c r="CE376" s="142" t="str">
        <f t="shared" si="516"/>
        <v/>
      </c>
      <c r="CF376" s="143"/>
      <c r="CG376" s="136"/>
      <c r="CH376" s="136"/>
      <c r="CI376" s="142" t="str">
        <f t="shared" si="517"/>
        <v/>
      </c>
      <c r="CJ376" s="142"/>
      <c r="CK376" s="142" t="str">
        <f t="shared" si="518"/>
        <v/>
      </c>
      <c r="CL376" s="142"/>
      <c r="CM376" s="142" t="str">
        <f t="shared" si="519"/>
        <v/>
      </c>
      <c r="CN376" s="143"/>
      <c r="CO376" s="136"/>
      <c r="EF376" s="146" t="s">
        <v>63</v>
      </c>
      <c r="EG376" s="146" t="str">
        <f t="shared" si="532"/>
        <v>NM si observation non possible sur les tables voisines.
Constat visuel
NR</v>
      </c>
    </row>
    <row r="377" spans="1:138" s="186" customFormat="1" ht="66.75" customHeight="1" x14ac:dyDescent="0.25">
      <c r="B377" s="109" t="s">
        <v>58</v>
      </c>
      <c r="C377" s="405" t="s">
        <v>563</v>
      </c>
      <c r="D377" s="183" t="s">
        <v>598</v>
      </c>
      <c r="E377" s="109"/>
      <c r="F377" s="109">
        <f>VLOOKUP(H377,Feuil1!A$1:B$5,2,0)</f>
        <v>0.35</v>
      </c>
      <c r="G377" s="109">
        <f t="shared" si="542"/>
        <v>2</v>
      </c>
      <c r="H377" s="271" t="s">
        <v>110</v>
      </c>
      <c r="I377" s="180" t="s">
        <v>611</v>
      </c>
      <c r="J377" s="138">
        <v>78</v>
      </c>
      <c r="K377" s="138">
        <f>IF(J377&lt;&gt;"",MAX(K$1:K376)+1,"")</f>
        <v>319</v>
      </c>
      <c r="L377" s="281" t="s">
        <v>612</v>
      </c>
      <c r="M377" s="290">
        <v>1</v>
      </c>
      <c r="N377" s="283" t="s">
        <v>0</v>
      </c>
      <c r="O377" s="351"/>
      <c r="P377" s="333" t="str">
        <f t="shared" si="554"/>
        <v/>
      </c>
      <c r="Q377" s="281" t="s">
        <v>613</v>
      </c>
      <c r="R377" s="346" t="s">
        <v>562</v>
      </c>
      <c r="S377" s="139"/>
      <c r="U377" s="140">
        <f t="shared" si="543"/>
        <v>1</v>
      </c>
      <c r="V377" s="140">
        <f t="shared" si="544"/>
        <v>1</v>
      </c>
      <c r="W377" s="140">
        <f t="shared" si="545"/>
        <v>1</v>
      </c>
      <c r="X377" s="140"/>
      <c r="Y377" s="140">
        <f t="shared" si="546"/>
        <v>0</v>
      </c>
      <c r="Z377" s="140"/>
      <c r="AA377" s="140">
        <f t="shared" si="547"/>
        <v>1</v>
      </c>
      <c r="AB377" s="140"/>
      <c r="AC377" s="141"/>
      <c r="AD377" s="141"/>
      <c r="AE377" s="142" t="str">
        <f t="shared" si="533"/>
        <v/>
      </c>
      <c r="AF377" s="142"/>
      <c r="AG377" s="142" t="str">
        <f t="shared" si="534"/>
        <v/>
      </c>
      <c r="AH377" s="142"/>
      <c r="AI377" s="142" t="str">
        <f t="shared" si="535"/>
        <v/>
      </c>
      <c r="AJ377" s="143"/>
      <c r="AK377" s="144"/>
      <c r="AL377" s="142"/>
      <c r="AM377" s="142">
        <f t="shared" si="536"/>
        <v>1</v>
      </c>
      <c r="AN377" s="142"/>
      <c r="AO377" s="142">
        <f t="shared" si="537"/>
        <v>0</v>
      </c>
      <c r="AP377" s="142"/>
      <c r="AQ377" s="142">
        <f t="shared" si="538"/>
        <v>1</v>
      </c>
      <c r="AR377" s="143"/>
      <c r="AS377" s="144"/>
      <c r="AT377" s="142"/>
      <c r="AU377" s="142" t="str">
        <f t="shared" si="539"/>
        <v/>
      </c>
      <c r="AV377" s="142"/>
      <c r="AW377" s="142" t="str">
        <f t="shared" si="540"/>
        <v/>
      </c>
      <c r="AX377" s="142"/>
      <c r="AY377" s="142" t="str">
        <f t="shared" si="541"/>
        <v/>
      </c>
      <c r="AZ377" s="143"/>
      <c r="BA377" s="144"/>
      <c r="BB377" s="142"/>
      <c r="BC377" s="142" t="str">
        <f t="shared" si="548"/>
        <v/>
      </c>
      <c r="BD377" s="142"/>
      <c r="BE377" s="142" t="str">
        <f t="shared" si="549"/>
        <v/>
      </c>
      <c r="BF377" s="142"/>
      <c r="BG377" s="142" t="str">
        <f t="shared" si="550"/>
        <v/>
      </c>
      <c r="BH377" s="143"/>
      <c r="BI377" s="144"/>
      <c r="BJ377" s="140"/>
      <c r="BK377" s="142" t="str">
        <f t="shared" si="551"/>
        <v/>
      </c>
      <c r="BL377" s="142"/>
      <c r="BM377" s="142" t="str">
        <f t="shared" si="552"/>
        <v/>
      </c>
      <c r="BN377" s="142"/>
      <c r="BO377" s="142" t="str">
        <f t="shared" si="553"/>
        <v/>
      </c>
      <c r="BP377" s="143"/>
      <c r="BQ377" s="144"/>
      <c r="BR377" s="140"/>
      <c r="BS377" s="142" t="str">
        <f t="shared" si="511"/>
        <v/>
      </c>
      <c r="BT377" s="142"/>
      <c r="BU377" s="142" t="str">
        <f t="shared" si="512"/>
        <v/>
      </c>
      <c r="BV377" s="142"/>
      <c r="BW377" s="142" t="str">
        <f t="shared" si="513"/>
        <v/>
      </c>
      <c r="BX377" s="143"/>
      <c r="BY377" s="144"/>
      <c r="BZ377" s="145"/>
      <c r="CA377" s="142" t="str">
        <f t="shared" si="514"/>
        <v/>
      </c>
      <c r="CB377" s="142"/>
      <c r="CC377" s="142" t="str">
        <f t="shared" si="515"/>
        <v/>
      </c>
      <c r="CD377" s="142"/>
      <c r="CE377" s="142" t="str">
        <f t="shared" si="516"/>
        <v/>
      </c>
      <c r="CF377" s="143"/>
      <c r="CG377" s="136"/>
      <c r="CH377" s="136"/>
      <c r="CI377" s="142" t="str">
        <f t="shared" si="517"/>
        <v/>
      </c>
      <c r="CJ377" s="142"/>
      <c r="CK377" s="142" t="str">
        <f t="shared" si="518"/>
        <v/>
      </c>
      <c r="CL377" s="142"/>
      <c r="CM377" s="142" t="str">
        <f t="shared" si="519"/>
        <v/>
      </c>
      <c r="CN377" s="143"/>
      <c r="CO377" s="136"/>
      <c r="EF377" s="146" t="s">
        <v>63</v>
      </c>
      <c r="EG377" s="146" t="str">
        <f t="shared" si="532"/>
        <v>Titulaire au minimum d'un certificat d'aptitude professionnelle "cuisine" ou d'un brevet  d'enseignement professionnel option cuisine, ou titulaire du titre de maître-restaurateur. En cas d'absence de diplôme, l'expérience professionnelle est prise en compte sur la base de trois ans.
Sur déclaratif
NR</v>
      </c>
    </row>
    <row r="378" spans="1:138" s="186" customFormat="1" ht="67.5" customHeight="1" x14ac:dyDescent="0.25">
      <c r="B378" s="109" t="s">
        <v>58</v>
      </c>
      <c r="C378" s="405" t="s">
        <v>563</v>
      </c>
      <c r="D378" s="183" t="s">
        <v>598</v>
      </c>
      <c r="E378" s="109"/>
      <c r="F378" s="109">
        <f>VLOOKUP(H378,Feuil1!A$1:B$5,2,0)</f>
        <v>0.35</v>
      </c>
      <c r="G378" s="109">
        <f t="shared" si="542"/>
        <v>2</v>
      </c>
      <c r="H378" s="271" t="s">
        <v>110</v>
      </c>
      <c r="I378" s="180" t="s">
        <v>614</v>
      </c>
      <c r="J378" s="138">
        <v>79</v>
      </c>
      <c r="K378" s="138">
        <f>IF(J378&lt;&gt;"",MAX(K$1:K377)+1,"")</f>
        <v>320</v>
      </c>
      <c r="L378" s="334" t="s">
        <v>615</v>
      </c>
      <c r="M378" s="335">
        <v>1</v>
      </c>
      <c r="N378" s="336" t="s">
        <v>0</v>
      </c>
      <c r="O378" s="352"/>
      <c r="P378" s="337" t="str">
        <f t="shared" si="554"/>
        <v/>
      </c>
      <c r="Q378" s="334" t="s">
        <v>616</v>
      </c>
      <c r="R378" s="349" t="s">
        <v>562</v>
      </c>
      <c r="S378" s="139"/>
      <c r="U378" s="140">
        <f t="shared" si="543"/>
        <v>1</v>
      </c>
      <c r="V378" s="140">
        <f t="shared" si="544"/>
        <v>1</v>
      </c>
      <c r="W378" s="140">
        <f t="shared" si="545"/>
        <v>1</v>
      </c>
      <c r="X378" s="140"/>
      <c r="Y378" s="140">
        <f t="shared" si="546"/>
        <v>0</v>
      </c>
      <c r="Z378" s="140"/>
      <c r="AA378" s="140">
        <f t="shared" si="547"/>
        <v>1</v>
      </c>
      <c r="AB378" s="115"/>
      <c r="AC378" s="181"/>
      <c r="AD378" s="181"/>
      <c r="AE378" s="142" t="str">
        <f t="shared" si="533"/>
        <v/>
      </c>
      <c r="AF378" s="142"/>
      <c r="AG378" s="142" t="str">
        <f t="shared" si="534"/>
        <v/>
      </c>
      <c r="AH378" s="142"/>
      <c r="AI378" s="142" t="str">
        <f t="shared" si="535"/>
        <v/>
      </c>
      <c r="AJ378" s="143"/>
      <c r="AK378" s="144"/>
      <c r="AL378" s="142"/>
      <c r="AM378" s="142">
        <f t="shared" si="536"/>
        <v>1</v>
      </c>
      <c r="AN378" s="142"/>
      <c r="AO378" s="142">
        <f t="shared" si="537"/>
        <v>0</v>
      </c>
      <c r="AP378" s="142"/>
      <c r="AQ378" s="142">
        <f t="shared" si="538"/>
        <v>1</v>
      </c>
      <c r="AR378" s="143"/>
      <c r="AS378" s="144"/>
      <c r="AT378" s="142"/>
      <c r="AU378" s="142" t="str">
        <f t="shared" si="539"/>
        <v/>
      </c>
      <c r="AV378" s="142"/>
      <c r="AW378" s="142" t="str">
        <f t="shared" si="540"/>
        <v/>
      </c>
      <c r="AX378" s="142"/>
      <c r="AY378" s="142" t="str">
        <f t="shared" si="541"/>
        <v/>
      </c>
      <c r="AZ378" s="143"/>
      <c r="BA378" s="144"/>
      <c r="BB378" s="142"/>
      <c r="BC378" s="142" t="str">
        <f t="shared" si="548"/>
        <v/>
      </c>
      <c r="BD378" s="142"/>
      <c r="BE378" s="142" t="str">
        <f t="shared" si="549"/>
        <v/>
      </c>
      <c r="BF378" s="142"/>
      <c r="BG378" s="142" t="str">
        <f t="shared" si="550"/>
        <v/>
      </c>
      <c r="BH378" s="143"/>
      <c r="BI378" s="144"/>
      <c r="BJ378" s="140"/>
      <c r="BK378" s="142" t="str">
        <f t="shared" si="551"/>
        <v/>
      </c>
      <c r="BL378" s="142"/>
      <c r="BM378" s="142" t="str">
        <f t="shared" si="552"/>
        <v/>
      </c>
      <c r="BN378" s="142"/>
      <c r="BO378" s="142" t="str">
        <f t="shared" si="553"/>
        <v/>
      </c>
      <c r="BP378" s="143"/>
      <c r="BQ378" s="144"/>
      <c r="BR378" s="140"/>
      <c r="BS378" s="142" t="str">
        <f t="shared" si="511"/>
        <v/>
      </c>
      <c r="BT378" s="142"/>
      <c r="BU378" s="142" t="str">
        <f t="shared" si="512"/>
        <v/>
      </c>
      <c r="BV378" s="142"/>
      <c r="BW378" s="142" t="str">
        <f t="shared" si="513"/>
        <v/>
      </c>
      <c r="BX378" s="143"/>
      <c r="BY378" s="144"/>
      <c r="BZ378" s="145"/>
      <c r="CA378" s="142" t="str">
        <f t="shared" si="514"/>
        <v/>
      </c>
      <c r="CB378" s="142"/>
      <c r="CC378" s="142" t="str">
        <f t="shared" si="515"/>
        <v/>
      </c>
      <c r="CD378" s="142"/>
      <c r="CE378" s="142" t="str">
        <f t="shared" si="516"/>
        <v/>
      </c>
      <c r="CF378" s="143"/>
      <c r="CG378" s="136"/>
      <c r="CH378" s="136"/>
      <c r="CI378" s="142" t="str">
        <f t="shared" si="517"/>
        <v/>
      </c>
      <c r="CJ378" s="142"/>
      <c r="CK378" s="142" t="str">
        <f t="shared" si="518"/>
        <v/>
      </c>
      <c r="CL378" s="142"/>
      <c r="CM378" s="142" t="str">
        <f t="shared" si="519"/>
        <v/>
      </c>
      <c r="CN378" s="143"/>
      <c r="CO378" s="136"/>
      <c r="EF378" s="146" t="s">
        <v>63</v>
      </c>
      <c r="EG378" s="146" t="str">
        <f t="shared" si="532"/>
        <v>Titulaire au minimum d'un certificat d'aptitude professionnelle "restaurant" ou d'un titre homologué équivalent dans ce domaine de compétence. En cas d'absence de diplôme, l'expérience professionnelle est prise en compte sur la base d'une période de  trois ans.
Sur déclaratif
NR</v>
      </c>
    </row>
    <row r="379" spans="1:138" s="157" customFormat="1" ht="25.5" customHeight="1" x14ac:dyDescent="0.25">
      <c r="A379" s="128"/>
      <c r="B379" s="128"/>
      <c r="C379" s="405" t="s">
        <v>563</v>
      </c>
      <c r="D379" s="405"/>
      <c r="F379" s="130"/>
      <c r="G379" s="128"/>
      <c r="H379" s="184"/>
      <c r="I379" s="198"/>
      <c r="J379" s="149"/>
      <c r="K379" s="138" t="str">
        <f>IF(J379&lt;&gt;"",MAX(K$1:K378)+1,"")</f>
        <v/>
      </c>
      <c r="L379" s="183" t="s">
        <v>237</v>
      </c>
      <c r="M379" s="132"/>
      <c r="N379" s="267"/>
      <c r="O379" s="438"/>
      <c r="P379" s="325" t="str">
        <f t="shared" si="554"/>
        <v/>
      </c>
      <c r="Q379" s="184"/>
      <c r="R379" s="184"/>
      <c r="T379" s="150"/>
      <c r="U379" s="150"/>
      <c r="V379" s="150"/>
      <c r="W379" s="150"/>
      <c r="X379" s="150"/>
      <c r="Y379" s="150"/>
      <c r="Z379" s="150"/>
      <c r="AA379" s="114"/>
      <c r="AB379" s="166"/>
      <c r="AC379" s="166"/>
      <c r="AD379" s="153"/>
      <c r="AE379" s="142" t="str">
        <f t="shared" si="533"/>
        <v/>
      </c>
      <c r="AF379" s="142"/>
      <c r="AG379" s="142" t="str">
        <f t="shared" si="534"/>
        <v/>
      </c>
      <c r="AH379" s="142"/>
      <c r="AI379" s="142" t="str">
        <f t="shared" si="535"/>
        <v/>
      </c>
      <c r="AJ379" s="143"/>
      <c r="AK379" s="153"/>
      <c r="AL379" s="153"/>
      <c r="AM379" s="142" t="str">
        <f t="shared" si="536"/>
        <v/>
      </c>
      <c r="AN379" s="142"/>
      <c r="AO379" s="142" t="str">
        <f t="shared" si="537"/>
        <v/>
      </c>
      <c r="AP379" s="142"/>
      <c r="AQ379" s="142" t="str">
        <f t="shared" si="538"/>
        <v/>
      </c>
      <c r="AR379" s="143"/>
      <c r="AS379" s="153"/>
      <c r="AT379" s="153"/>
      <c r="AU379" s="142" t="str">
        <f t="shared" si="539"/>
        <v/>
      </c>
      <c r="AV379" s="142"/>
      <c r="AW379" s="142" t="str">
        <f t="shared" si="540"/>
        <v/>
      </c>
      <c r="AX379" s="142"/>
      <c r="AY379" s="142" t="str">
        <f t="shared" si="541"/>
        <v/>
      </c>
      <c r="AZ379" s="143"/>
      <c r="BA379" s="153"/>
      <c r="BB379" s="153"/>
      <c r="BC379" s="153"/>
      <c r="BD379" s="153"/>
      <c r="BE379" s="153"/>
      <c r="BF379" s="153"/>
      <c r="BG379" s="154"/>
      <c r="BH379" s="155"/>
      <c r="BI379" s="150"/>
      <c r="BJ379" s="153"/>
      <c r="BK379" s="153"/>
      <c r="BL379" s="153"/>
      <c r="BM379" s="153"/>
      <c r="BN379" s="153"/>
      <c r="BO379" s="154"/>
      <c r="BP379" s="155"/>
      <c r="BQ379" s="150"/>
      <c r="BR379" s="153" t="str">
        <f>IF(A379=31,V379,"")</f>
        <v/>
      </c>
      <c r="BS379" s="153"/>
      <c r="BT379" s="153" t="str">
        <f>IF(A379=31,X379,"")</f>
        <v/>
      </c>
      <c r="BU379" s="153"/>
      <c r="BV379" s="153" t="str">
        <f>IF(A379=31,Z379,"")</f>
        <v/>
      </c>
      <c r="BW379" s="154"/>
      <c r="BX379" s="155"/>
      <c r="BY379" s="156"/>
      <c r="BZ379" s="153" t="str">
        <f>IF(A379=32,V379,"")</f>
        <v/>
      </c>
      <c r="CA379" s="153"/>
      <c r="CB379" s="153" t="str">
        <f>IF(A379=32,X379,"")</f>
        <v/>
      </c>
      <c r="CC379" s="153"/>
      <c r="CD379" s="153" t="str">
        <f>IF(A379=32,Z379,"")</f>
        <v/>
      </c>
      <c r="CE379" s="154"/>
      <c r="CH379" s="153" t="str">
        <f>IF(A379=33,V379,"")</f>
        <v/>
      </c>
      <c r="CI379" s="153"/>
      <c r="CJ379" s="153" t="str">
        <f>IF(A379=33,X379,"")</f>
        <v/>
      </c>
      <c r="CK379" s="153"/>
      <c r="CL379" s="153" t="str">
        <f>IF(A379=33,Z379,"")</f>
        <v/>
      </c>
      <c r="CM379" s="154"/>
    </row>
    <row r="380" spans="1:138" s="186" customFormat="1" ht="27" customHeight="1" x14ac:dyDescent="0.25">
      <c r="B380" s="109" t="s">
        <v>58</v>
      </c>
      <c r="C380" s="405" t="s">
        <v>563</v>
      </c>
      <c r="D380" s="183" t="s">
        <v>598</v>
      </c>
      <c r="E380" s="109"/>
      <c r="F380" s="109">
        <f>VLOOKUP(H380,Feuil1!A$1:B$5,2,0)</f>
        <v>0.35</v>
      </c>
      <c r="G380" s="109">
        <f>IF(H380="Information et Communication",1,IF(H380="Savoir-faire Savoir-être",2,IF(H380="Confort et hygiène",3,IF(H380="Qualité de la prestation",5,IF(H380="Développement Durable",4)))))</f>
        <v>2</v>
      </c>
      <c r="H380" s="271" t="s">
        <v>110</v>
      </c>
      <c r="I380" s="180" t="s">
        <v>243</v>
      </c>
      <c r="J380" s="138">
        <v>27</v>
      </c>
      <c r="K380" s="138">
        <f>IF(J380&lt;&gt;"",MAX(K$1:K379)+1,"")</f>
        <v>321</v>
      </c>
      <c r="L380" s="329" t="s">
        <v>617</v>
      </c>
      <c r="M380" s="330">
        <v>9</v>
      </c>
      <c r="N380" s="331" t="s">
        <v>0</v>
      </c>
      <c r="O380" s="439"/>
      <c r="P380" s="332" t="str">
        <f t="shared" si="554"/>
        <v/>
      </c>
      <c r="Q380" s="350" t="s">
        <v>245</v>
      </c>
      <c r="R380" s="343" t="s">
        <v>72</v>
      </c>
      <c r="S380" s="139"/>
      <c r="U380" s="140">
        <f>M380</f>
        <v>9</v>
      </c>
      <c r="V380" s="140">
        <f>IF(N380="OUI",1,IF(N380="NON",0,IF(N380="Non Mesuré","",0)))</f>
        <v>1</v>
      </c>
      <c r="W380" s="140">
        <f>IF(N380&lt;&gt;"Non Mesuré",U380*V380,"")</f>
        <v>9</v>
      </c>
      <c r="X380" s="140"/>
      <c r="Y380" s="140">
        <f>IF(N380="Non Mesuré",U380,0)</f>
        <v>0</v>
      </c>
      <c r="Z380" s="140"/>
      <c r="AA380" s="140">
        <f>U380-Y380</f>
        <v>9</v>
      </c>
      <c r="AB380" s="115"/>
      <c r="AC380" s="181"/>
      <c r="AD380" s="181"/>
      <c r="AE380" s="142" t="str">
        <f t="shared" si="533"/>
        <v/>
      </c>
      <c r="AF380" s="142"/>
      <c r="AG380" s="142" t="str">
        <f t="shared" si="534"/>
        <v/>
      </c>
      <c r="AH380" s="142"/>
      <c r="AI380" s="142" t="str">
        <f t="shared" si="535"/>
        <v/>
      </c>
      <c r="AJ380" s="143"/>
      <c r="AK380" s="144"/>
      <c r="AL380" s="142"/>
      <c r="AM380" s="142">
        <f t="shared" si="536"/>
        <v>9</v>
      </c>
      <c r="AN380" s="142"/>
      <c r="AO380" s="142">
        <f t="shared" si="537"/>
        <v>0</v>
      </c>
      <c r="AP380" s="142"/>
      <c r="AQ380" s="142">
        <f t="shared" si="538"/>
        <v>9</v>
      </c>
      <c r="AR380" s="143"/>
      <c r="AS380" s="144"/>
      <c r="AT380" s="142"/>
      <c r="AU380" s="142" t="str">
        <f t="shared" si="539"/>
        <v/>
      </c>
      <c r="AV380" s="142"/>
      <c r="AW380" s="142" t="str">
        <f t="shared" si="540"/>
        <v/>
      </c>
      <c r="AX380" s="142"/>
      <c r="AY380" s="142" t="str">
        <f t="shared" si="541"/>
        <v/>
      </c>
      <c r="AZ380" s="143"/>
      <c r="BA380" s="144"/>
      <c r="BB380" s="142"/>
      <c r="BC380" s="142" t="str">
        <f>IF(G380=4,W380,"")</f>
        <v/>
      </c>
      <c r="BD380" s="142"/>
      <c r="BE380" s="142" t="str">
        <f>IF(G380=4,Y380,"")</f>
        <v/>
      </c>
      <c r="BF380" s="142"/>
      <c r="BG380" s="142" t="str">
        <f>IF(G380=4,AA380,"")</f>
        <v/>
      </c>
      <c r="BH380" s="143"/>
      <c r="BI380" s="144"/>
      <c r="BJ380" s="140"/>
      <c r="BK380" s="142" t="str">
        <f>IF(G380=5,W380,"")</f>
        <v/>
      </c>
      <c r="BL380" s="142"/>
      <c r="BM380" s="142" t="str">
        <f>IF(G380=5,Y380,"")</f>
        <v/>
      </c>
      <c r="BN380" s="142"/>
      <c r="BO380" s="142" t="str">
        <f>IF(G380=5,AA380,"")</f>
        <v/>
      </c>
      <c r="BP380" s="143"/>
      <c r="BQ380" s="144"/>
      <c r="BR380" s="140"/>
      <c r="BS380" s="142" t="str">
        <f t="shared" ref="BS380:BS417" si="555">IF(A380=31,W380,"")</f>
        <v/>
      </c>
      <c r="BT380" s="142"/>
      <c r="BU380" s="142" t="str">
        <f t="shared" ref="BU380:BU417" si="556">IF(A380=31,Y380,"")</f>
        <v/>
      </c>
      <c r="BV380" s="142"/>
      <c r="BW380" s="142" t="str">
        <f t="shared" ref="BW380:BW417" si="557">IF(A380=31,AA380,"")</f>
        <v/>
      </c>
      <c r="BX380" s="143"/>
      <c r="BY380" s="144"/>
      <c r="BZ380" s="145"/>
      <c r="CA380" s="142" t="str">
        <f t="shared" ref="CA380:CA417" si="558">IF(A380=32,W380,"")</f>
        <v/>
      </c>
      <c r="CB380" s="142"/>
      <c r="CC380" s="142" t="str">
        <f t="shared" ref="CC380:CC417" si="559">IF(A380=32,Y380,"")</f>
        <v/>
      </c>
      <c r="CD380" s="142"/>
      <c r="CE380" s="142" t="str">
        <f t="shared" ref="CE380:CE417" si="560">IF(A380=32,AA380,"")</f>
        <v/>
      </c>
      <c r="CF380" s="143"/>
      <c r="CG380" s="136"/>
      <c r="CH380" s="136"/>
      <c r="CI380" s="142" t="str">
        <f t="shared" ref="CI380:CI417" si="561">IF(A380=33,W380,"")</f>
        <v/>
      </c>
      <c r="CJ380" s="142"/>
      <c r="CK380" s="142" t="str">
        <f>IF(A380=33,Y380,"")</f>
        <v/>
      </c>
      <c r="CL380" s="142"/>
      <c r="CM380" s="142" t="str">
        <f>IF(A380=33,AA380,"")</f>
        <v/>
      </c>
      <c r="CN380" s="143"/>
      <c r="CO380" s="136"/>
      <c r="EF380" s="146" t="s">
        <v>63</v>
      </c>
      <c r="EG380" s="146" t="str">
        <f t="shared" ref="EG380:EG412" si="562">CONCATENATE(Q380,EF380,R380,EF380,B380)</f>
        <v>Salutations par un  "Au revoir Madame", "Au revoir Monsieur", etc. 
Constat visuel
NR</v>
      </c>
    </row>
    <row r="381" spans="1:138" s="186" customFormat="1" ht="52.5" customHeight="1" x14ac:dyDescent="0.25">
      <c r="A381" s="179"/>
      <c r="B381" s="179" t="s">
        <v>58</v>
      </c>
      <c r="C381" s="280" t="s">
        <v>216</v>
      </c>
      <c r="D381" s="183" t="s">
        <v>237</v>
      </c>
      <c r="F381" s="130">
        <v>0.35</v>
      </c>
      <c r="G381" s="179">
        <f>IF(H381="Information et Communication",1,IF(H381="Savoir-faire Savoir-être",2,IF(H381="Confort et hygiène",3,IF(H381="Qualité de la prestation",5,IF(H381="Développement Durable",4)))))</f>
        <v>2</v>
      </c>
      <c r="H381" s="139" t="s">
        <v>110</v>
      </c>
      <c r="I381" s="180" t="s">
        <v>246</v>
      </c>
      <c r="J381" s="138">
        <v>74</v>
      </c>
      <c r="K381" s="138">
        <f>IF(J381&lt;&gt;"",MAX(K$1:K380)+1,"")</f>
        <v>322</v>
      </c>
      <c r="L381" s="281" t="s">
        <v>897</v>
      </c>
      <c r="M381" s="290">
        <v>3</v>
      </c>
      <c r="N381" s="283" t="s">
        <v>0</v>
      </c>
      <c r="O381" s="351"/>
      <c r="P381" s="333" t="str">
        <f>IF(ISERROR(SEARCH("Pas de NM possible",Q381)),"","oui")</f>
        <v>oui</v>
      </c>
      <c r="Q381" s="281" t="s">
        <v>894</v>
      </c>
      <c r="R381" s="346" t="s">
        <v>871</v>
      </c>
      <c r="S381" s="138"/>
      <c r="U381" s="192">
        <f>M381</f>
        <v>3</v>
      </c>
      <c r="V381" s="192">
        <f>IF(N381="OUI",1,IF(N381="NON",0,IF(N381="Non Mesuré","",0)))</f>
        <v>1</v>
      </c>
      <c r="W381" s="192">
        <f>IF(N381&lt;&gt;"Non Mesuré",U381*V381,"")</f>
        <v>3</v>
      </c>
      <c r="X381" s="192"/>
      <c r="Y381" s="192">
        <f>IF(N381="Non Mesuré",U381,0)</f>
        <v>0</v>
      </c>
      <c r="Z381" s="192"/>
      <c r="AA381" s="192">
        <f>U381-Y381</f>
        <v>3</v>
      </c>
      <c r="AB381" s="188"/>
      <c r="AC381" s="189"/>
      <c r="AD381" s="189"/>
      <c r="AE381" s="142" t="str">
        <f t="shared" si="533"/>
        <v/>
      </c>
      <c r="AF381" s="142"/>
      <c r="AG381" s="142" t="str">
        <f t="shared" si="534"/>
        <v/>
      </c>
      <c r="AH381" s="142"/>
      <c r="AI381" s="142" t="str">
        <f t="shared" si="535"/>
        <v/>
      </c>
      <c r="AJ381" s="143"/>
      <c r="AK381" s="196"/>
      <c r="AL381" s="194"/>
      <c r="AM381" s="142">
        <f t="shared" si="536"/>
        <v>3</v>
      </c>
      <c r="AN381" s="142"/>
      <c r="AO381" s="142">
        <f t="shared" si="537"/>
        <v>0</v>
      </c>
      <c r="AP381" s="142"/>
      <c r="AQ381" s="142">
        <f t="shared" si="538"/>
        <v>3</v>
      </c>
      <c r="AR381" s="143"/>
      <c r="AS381" s="196"/>
      <c r="AT381" s="194"/>
      <c r="AU381" s="142" t="str">
        <f t="shared" si="539"/>
        <v/>
      </c>
      <c r="AV381" s="142"/>
      <c r="AW381" s="142" t="str">
        <f t="shared" si="540"/>
        <v/>
      </c>
      <c r="AX381" s="142"/>
      <c r="AY381" s="142" t="str">
        <f t="shared" si="541"/>
        <v/>
      </c>
      <c r="AZ381" s="143"/>
      <c r="BA381" s="196"/>
      <c r="BB381" s="194"/>
      <c r="BC381" s="194" t="str">
        <f>IF(G381=4,W381,"")</f>
        <v/>
      </c>
      <c r="BD381" s="194"/>
      <c r="BE381" s="194" t="str">
        <f>IF(G381=4,Y381,"")</f>
        <v/>
      </c>
      <c r="BF381" s="194"/>
      <c r="BG381" s="194" t="str">
        <f>IF(G381=4,AA381,"")</f>
        <v/>
      </c>
      <c r="BH381" s="195"/>
      <c r="BI381" s="196"/>
      <c r="BJ381" s="192"/>
      <c r="BK381" s="194" t="str">
        <f>IF(G381=5,W381,"")</f>
        <v/>
      </c>
      <c r="BL381" s="194"/>
      <c r="BM381" s="194" t="str">
        <f>IF(G381=5,Y381,"")</f>
        <v/>
      </c>
      <c r="BN381" s="194"/>
      <c r="BO381" s="194" t="str">
        <f>IF(G381=5,AA381,"")</f>
        <v/>
      </c>
      <c r="BP381" s="195"/>
      <c r="BQ381" s="196"/>
      <c r="BR381" s="192"/>
      <c r="BS381" s="194" t="str">
        <f>IF(A381=31,W381,"")</f>
        <v/>
      </c>
      <c r="BT381" s="194"/>
      <c r="BU381" s="194" t="str">
        <f>IF(A381=31,Y381,"")</f>
        <v/>
      </c>
      <c r="BV381" s="194"/>
      <c r="BW381" s="194" t="str">
        <f>IF(A381=31,AA381,"")</f>
        <v/>
      </c>
      <c r="BX381" s="195"/>
      <c r="BY381" s="196"/>
      <c r="BZ381" s="259"/>
      <c r="CA381" s="194" t="str">
        <f>IF(A381=32,W381,"")</f>
        <v/>
      </c>
      <c r="CB381" s="194"/>
      <c r="CC381" s="194" t="str">
        <f>IF(A381=32,Y381,"")</f>
        <v/>
      </c>
      <c r="CD381" s="194"/>
      <c r="CE381" s="194" t="str">
        <f>IF(A381=32,AA381,"")</f>
        <v/>
      </c>
      <c r="CF381" s="195"/>
      <c r="CI381" s="194" t="str">
        <f>IF(A381=33,W381,"")</f>
        <v/>
      </c>
      <c r="CJ381" s="194"/>
      <c r="CK381" s="194" t="str">
        <f>IF(A381=33,Y381,"")</f>
        <v/>
      </c>
      <c r="CL381" s="194"/>
      <c r="CM381" s="194" t="str">
        <f>IF(A381=33,AA381,"")</f>
        <v/>
      </c>
      <c r="CN381" s="195"/>
      <c r="EG381" s="317" t="s">
        <v>63</v>
      </c>
      <c r="EH381" s="260" t="str">
        <f>CONCATENATE(P381,EG381,Q381,EG381,B381)</f>
        <v>oui
Pas de NM possible. Observation lors du repas et rapprochement par rapport à la mesure sur l'accueil téléphonique dans une langue étrangère correspondant au bassin touristique émetteur.
NR</v>
      </c>
    </row>
    <row r="382" spans="1:138" s="186" customFormat="1" ht="33" customHeight="1" x14ac:dyDescent="0.25">
      <c r="A382" s="179"/>
      <c r="B382" s="179" t="s">
        <v>58</v>
      </c>
      <c r="C382" s="280" t="s">
        <v>216</v>
      </c>
      <c r="D382" s="183" t="s">
        <v>237</v>
      </c>
      <c r="F382" s="130">
        <v>0.35</v>
      </c>
      <c r="G382" s="179">
        <f>IF(H382="Information et Communication",1,IF(H382="Savoir-faire Savoir-être",2,IF(H382="Confort et hygiène",3,IF(H382="Qualité de la prestation",5,IF(H382="Développement Durable",4)))))</f>
        <v>2</v>
      </c>
      <c r="H382" s="139" t="s">
        <v>110</v>
      </c>
      <c r="I382" s="180" t="s">
        <v>246</v>
      </c>
      <c r="J382" s="138">
        <v>74</v>
      </c>
      <c r="K382" s="138">
        <f>IF(J382&lt;&gt;"",MAX(K$1:K381)+1,"")</f>
        <v>323</v>
      </c>
      <c r="L382" s="334" t="s">
        <v>895</v>
      </c>
      <c r="M382" s="335">
        <v>3</v>
      </c>
      <c r="N382" s="336" t="s">
        <v>0</v>
      </c>
      <c r="O382" s="352"/>
      <c r="P382" s="337" t="str">
        <f>IF(ISERROR(SEARCH("Pas de NM possible",Q382)),"","oui")</f>
        <v/>
      </c>
      <c r="Q382" s="334" t="s">
        <v>873</v>
      </c>
      <c r="R382" s="349" t="s">
        <v>871</v>
      </c>
      <c r="S382" s="138"/>
      <c r="U382" s="192">
        <f>M382</f>
        <v>3</v>
      </c>
      <c r="V382" s="192">
        <f>IF(N382="OUI",1,IF(N382="NON",0,IF(N382="Non Mesuré","",0)))</f>
        <v>1</v>
      </c>
      <c r="W382" s="192">
        <f>IF(N382&lt;&gt;"Non Mesuré",U382*V382,"")</f>
        <v>3</v>
      </c>
      <c r="X382" s="192"/>
      <c r="Y382" s="192">
        <f>IF(N382="Non Mesuré",U382,0)</f>
        <v>0</v>
      </c>
      <c r="Z382" s="192"/>
      <c r="AA382" s="192">
        <f>U382-Y382</f>
        <v>3</v>
      </c>
      <c r="AB382" s="188"/>
      <c r="AC382" s="189"/>
      <c r="AD382" s="189"/>
      <c r="AE382" s="142" t="str">
        <f t="shared" si="533"/>
        <v/>
      </c>
      <c r="AF382" s="142"/>
      <c r="AG382" s="142" t="str">
        <f t="shared" si="534"/>
        <v/>
      </c>
      <c r="AH382" s="142"/>
      <c r="AI382" s="142" t="str">
        <f t="shared" si="535"/>
        <v/>
      </c>
      <c r="AJ382" s="143"/>
      <c r="AK382" s="196"/>
      <c r="AL382" s="194"/>
      <c r="AM382" s="142">
        <f t="shared" si="536"/>
        <v>3</v>
      </c>
      <c r="AN382" s="142"/>
      <c r="AO382" s="142">
        <f t="shared" si="537"/>
        <v>0</v>
      </c>
      <c r="AP382" s="142"/>
      <c r="AQ382" s="142">
        <f t="shared" si="538"/>
        <v>3</v>
      </c>
      <c r="AR382" s="143"/>
      <c r="AS382" s="196"/>
      <c r="AT382" s="194"/>
      <c r="AU382" s="142" t="str">
        <f t="shared" si="539"/>
        <v/>
      </c>
      <c r="AV382" s="142"/>
      <c r="AW382" s="142" t="str">
        <f t="shared" si="540"/>
        <v/>
      </c>
      <c r="AX382" s="142"/>
      <c r="AY382" s="142" t="str">
        <f t="shared" si="541"/>
        <v/>
      </c>
      <c r="AZ382" s="143"/>
      <c r="BA382" s="196"/>
      <c r="BB382" s="194"/>
      <c r="BC382" s="194" t="str">
        <f>IF(G382=4,W382,"")</f>
        <v/>
      </c>
      <c r="BD382" s="194"/>
      <c r="BE382" s="194" t="str">
        <f>IF(G382=4,Y382,"")</f>
        <v/>
      </c>
      <c r="BF382" s="194"/>
      <c r="BG382" s="194" t="str">
        <f>IF(G382=4,AA382,"")</f>
        <v/>
      </c>
      <c r="BH382" s="195"/>
      <c r="BI382" s="196"/>
      <c r="BJ382" s="192"/>
      <c r="BK382" s="194" t="str">
        <f>IF(G382=5,W382,"")</f>
        <v/>
      </c>
      <c r="BL382" s="194"/>
      <c r="BM382" s="194" t="str">
        <f>IF(G382=5,Y382,"")</f>
        <v/>
      </c>
      <c r="BN382" s="194"/>
      <c r="BO382" s="194" t="str">
        <f>IF(G382=5,AA382,"")</f>
        <v/>
      </c>
      <c r="BP382" s="195"/>
      <c r="BQ382" s="196"/>
      <c r="BR382" s="192"/>
      <c r="BS382" s="194" t="str">
        <f>IF(A382=31,W382,"")</f>
        <v/>
      </c>
      <c r="BT382" s="194"/>
      <c r="BU382" s="194" t="str">
        <f>IF(A382=31,Y382,"")</f>
        <v/>
      </c>
      <c r="BV382" s="194"/>
      <c r="BW382" s="194" t="str">
        <f>IF(A382=31,AA382,"")</f>
        <v/>
      </c>
      <c r="BX382" s="195"/>
      <c r="BY382" s="196"/>
      <c r="BZ382" s="259"/>
      <c r="CA382" s="194" t="str">
        <f>IF(A382=32,W382,"")</f>
        <v/>
      </c>
      <c r="CB382" s="194"/>
      <c r="CC382" s="194" t="str">
        <f>IF(A382=32,Y382,"")</f>
        <v/>
      </c>
      <c r="CD382" s="194"/>
      <c r="CE382" s="194" t="str">
        <f>IF(A382=32,AA382,"")</f>
        <v/>
      </c>
      <c r="CF382" s="195"/>
      <c r="CI382" s="194" t="str">
        <f>IF(A382=33,W382,"")</f>
        <v/>
      </c>
      <c r="CJ382" s="194"/>
      <c r="CK382" s="194" t="str">
        <f>IF(A382=33,Y382,"")</f>
        <v/>
      </c>
      <c r="CL382" s="194"/>
      <c r="CM382" s="194" t="str">
        <f>IF(A382=33,AA382,"")</f>
        <v/>
      </c>
      <c r="CN382" s="195"/>
      <c r="EG382" s="317" t="s">
        <v>63</v>
      </c>
      <c r="EH382" s="260" t="str">
        <f>CONCATENATE(P382,EG382,Q382,EG382,B382)</f>
        <v xml:space="preserve">
Bonus - Indiquer NM si non vérifié. 
NR</v>
      </c>
    </row>
    <row r="383" spans="1:138" s="157" customFormat="1" ht="26.25" customHeight="1" x14ac:dyDescent="0.25">
      <c r="B383" s="107"/>
      <c r="C383" s="405" t="s">
        <v>563</v>
      </c>
      <c r="D383" s="107"/>
      <c r="E383" s="107"/>
      <c r="F383" s="109" t="e">
        <f>VLOOKUP(H383,Feuil1!A$1:B$5,2,0)</f>
        <v>#N/A</v>
      </c>
      <c r="G383" s="107"/>
      <c r="H383" s="276"/>
      <c r="I383" s="198"/>
      <c r="J383" s="149"/>
      <c r="K383" s="131" t="str">
        <f>IF(J383&lt;&gt;"",MAX(K$1:K382)+1,"")</f>
        <v/>
      </c>
      <c r="L383" s="183" t="s">
        <v>618</v>
      </c>
      <c r="M383" s="132"/>
      <c r="N383" s="267"/>
      <c r="O383" s="440"/>
      <c r="P383" s="325" t="str">
        <f t="shared" si="554"/>
        <v/>
      </c>
      <c r="Q383" s="184"/>
      <c r="R383" s="184"/>
      <c r="S383" s="184"/>
      <c r="U383" s="174"/>
      <c r="V383" s="174"/>
      <c r="W383" s="174"/>
      <c r="X383" s="175"/>
      <c r="Y383" s="174"/>
      <c r="Z383" s="174"/>
      <c r="AA383" s="174"/>
      <c r="AB383" s="174"/>
      <c r="AC383" s="176"/>
      <c r="AD383" s="152"/>
      <c r="AE383" s="142" t="str">
        <f t="shared" si="533"/>
        <v/>
      </c>
      <c r="AF383" s="142"/>
      <c r="AG383" s="142" t="str">
        <f t="shared" si="534"/>
        <v/>
      </c>
      <c r="AH383" s="142"/>
      <c r="AI383" s="142" t="str">
        <f t="shared" si="535"/>
        <v/>
      </c>
      <c r="AJ383" s="143"/>
      <c r="AK383" s="155"/>
      <c r="AL383" s="153"/>
      <c r="AM383" s="142" t="str">
        <f t="shared" si="536"/>
        <v/>
      </c>
      <c r="AN383" s="142"/>
      <c r="AO383" s="142" t="str">
        <f t="shared" si="537"/>
        <v/>
      </c>
      <c r="AP383" s="142"/>
      <c r="AQ383" s="142" t="str">
        <f t="shared" si="538"/>
        <v/>
      </c>
      <c r="AR383" s="143"/>
      <c r="AS383" s="155"/>
      <c r="AT383" s="153"/>
      <c r="AU383" s="142" t="str">
        <f t="shared" si="539"/>
        <v/>
      </c>
      <c r="AV383" s="142"/>
      <c r="AW383" s="142" t="str">
        <f t="shared" si="540"/>
        <v/>
      </c>
      <c r="AX383" s="142"/>
      <c r="AY383" s="142" t="str">
        <f t="shared" si="541"/>
        <v/>
      </c>
      <c r="AZ383" s="143"/>
      <c r="BA383" s="155"/>
      <c r="BB383" s="153"/>
      <c r="BC383" s="153"/>
      <c r="BD383" s="153"/>
      <c r="BE383" s="153"/>
      <c r="BF383" s="153"/>
      <c r="BG383" s="153"/>
      <c r="BH383" s="154"/>
      <c r="BI383" s="155"/>
      <c r="BJ383" s="150"/>
      <c r="BK383" s="153"/>
      <c r="BL383" s="153"/>
      <c r="BM383" s="153"/>
      <c r="BN383" s="153"/>
      <c r="BO383" s="153"/>
      <c r="BP383" s="154"/>
      <c r="BQ383" s="155"/>
      <c r="BR383" s="150"/>
      <c r="BS383" s="153" t="str">
        <f t="shared" si="555"/>
        <v/>
      </c>
      <c r="BT383" s="153"/>
      <c r="BU383" s="153" t="str">
        <f t="shared" si="556"/>
        <v/>
      </c>
      <c r="BV383" s="153"/>
      <c r="BW383" s="153" t="str">
        <f t="shared" si="557"/>
        <v/>
      </c>
      <c r="BX383" s="154"/>
      <c r="BY383" s="155"/>
      <c r="BZ383" s="156"/>
      <c r="CA383" s="153" t="str">
        <f t="shared" si="558"/>
        <v/>
      </c>
      <c r="CB383" s="153"/>
      <c r="CC383" s="153" t="str">
        <f t="shared" si="559"/>
        <v/>
      </c>
      <c r="CD383" s="153"/>
      <c r="CE383" s="153" t="str">
        <f t="shared" si="560"/>
        <v/>
      </c>
      <c r="CF383" s="154"/>
      <c r="CI383" s="153" t="str">
        <f t="shared" si="561"/>
        <v/>
      </c>
      <c r="CJ383" s="153"/>
      <c r="CK383" s="153" t="str">
        <f t="shared" ref="CK383:CK422" si="563">IF(A383=33,Y383,"")</f>
        <v/>
      </c>
      <c r="CL383" s="153"/>
      <c r="CM383" s="153" t="str">
        <f t="shared" ref="CM383:CM422" si="564">IF(A383=33,AA383,"")</f>
        <v/>
      </c>
      <c r="CN383" s="154"/>
      <c r="EF383" s="146" t="s">
        <v>63</v>
      </c>
      <c r="EG383" s="146" t="str">
        <f t="shared" si="562"/>
        <v xml:space="preserve">
</v>
      </c>
    </row>
    <row r="384" spans="1:138" s="136" customFormat="1" ht="36" customHeight="1" x14ac:dyDescent="0.25">
      <c r="B384" s="109" t="s">
        <v>58</v>
      </c>
      <c r="C384" s="405" t="s">
        <v>563</v>
      </c>
      <c r="D384" s="183" t="s">
        <v>618</v>
      </c>
      <c r="E384" s="109"/>
      <c r="F384" s="109">
        <f>VLOOKUP(H384,Feuil1!A$1:B$5,2,0)</f>
        <v>0.2</v>
      </c>
      <c r="G384" s="109">
        <f t="shared" ref="G384:G394" si="565">IF(H384="Information et Communication",1,IF(H384="Savoir-faire Savoir-être",2,IF(H384="Confort et hygiène",3,IF(H384="Qualité de la prestation",5,IF(H384="Développement Durable",4)))))</f>
        <v>5</v>
      </c>
      <c r="H384" s="277" t="s">
        <v>168</v>
      </c>
      <c r="I384" s="180" t="s">
        <v>619</v>
      </c>
      <c r="J384" s="138">
        <v>72</v>
      </c>
      <c r="K384" s="138">
        <f>IF(J384&lt;&gt;"",MAX(K$1:K383)+1,"")</f>
        <v>324</v>
      </c>
      <c r="L384" s="329" t="s">
        <v>620</v>
      </c>
      <c r="M384" s="330">
        <v>3</v>
      </c>
      <c r="N384" s="331" t="s">
        <v>0</v>
      </c>
      <c r="O384" s="439"/>
      <c r="P384" s="332" t="str">
        <f t="shared" si="554"/>
        <v/>
      </c>
      <c r="Q384" s="329" t="s">
        <v>266</v>
      </c>
      <c r="R384" s="329" t="s">
        <v>72</v>
      </c>
      <c r="S384" s="139"/>
      <c r="U384" s="140">
        <f t="shared" ref="U384:U394" si="566">M384</f>
        <v>3</v>
      </c>
      <c r="V384" s="140">
        <f t="shared" ref="V384:V389" si="567">IF(N384="OUI",1,IF(N384="NON",0,IF(N384="Non Mesuré","",0)))</f>
        <v>1</v>
      </c>
      <c r="W384" s="140">
        <f t="shared" ref="W384:W394" si="568">IF(N384&lt;&gt;"Non Mesuré",U384*V384,"")</f>
        <v>3</v>
      </c>
      <c r="X384" s="140"/>
      <c r="Y384" s="140">
        <f t="shared" ref="Y384:Y394" si="569">IF(N384="Non Mesuré",U384,0)</f>
        <v>0</v>
      </c>
      <c r="Z384" s="140"/>
      <c r="AA384" s="140">
        <f t="shared" ref="AA384:AA394" si="570">U384-Y384</f>
        <v>3</v>
      </c>
      <c r="AB384" s="140"/>
      <c r="AC384" s="141"/>
      <c r="AD384" s="141"/>
      <c r="AE384" s="142" t="str">
        <f t="shared" si="533"/>
        <v/>
      </c>
      <c r="AF384" s="142"/>
      <c r="AG384" s="142" t="str">
        <f t="shared" si="534"/>
        <v/>
      </c>
      <c r="AH384" s="142"/>
      <c r="AI384" s="142" t="str">
        <f t="shared" si="535"/>
        <v/>
      </c>
      <c r="AJ384" s="143"/>
      <c r="AK384" s="144"/>
      <c r="AL384" s="142"/>
      <c r="AM384" s="142" t="str">
        <f t="shared" si="536"/>
        <v/>
      </c>
      <c r="AN384" s="142"/>
      <c r="AO384" s="142" t="str">
        <f t="shared" si="537"/>
        <v/>
      </c>
      <c r="AP384" s="142"/>
      <c r="AQ384" s="142" t="str">
        <f t="shared" si="538"/>
        <v/>
      </c>
      <c r="AR384" s="143"/>
      <c r="AS384" s="144"/>
      <c r="AT384" s="142"/>
      <c r="AU384" s="142" t="str">
        <f t="shared" si="539"/>
        <v/>
      </c>
      <c r="AV384" s="142"/>
      <c r="AW384" s="142" t="str">
        <f t="shared" si="540"/>
        <v/>
      </c>
      <c r="AX384" s="142"/>
      <c r="AY384" s="142" t="str">
        <f t="shared" si="541"/>
        <v/>
      </c>
      <c r="AZ384" s="143"/>
      <c r="BA384" s="144"/>
      <c r="BB384" s="142"/>
      <c r="BC384" s="142" t="str">
        <f t="shared" ref="BC384:BC394" si="571">IF(G384=4,W384,"")</f>
        <v/>
      </c>
      <c r="BD384" s="142"/>
      <c r="BE384" s="142" t="str">
        <f t="shared" ref="BE384:BE394" si="572">IF(G384=4,Y384,"")</f>
        <v/>
      </c>
      <c r="BF384" s="142"/>
      <c r="BG384" s="142" t="str">
        <f t="shared" ref="BG384:BG394" si="573">IF(G384=4,AA384,"")</f>
        <v/>
      </c>
      <c r="BH384" s="143"/>
      <c r="BI384" s="144"/>
      <c r="BJ384" s="140"/>
      <c r="BK384" s="142">
        <f t="shared" ref="BK384:BK394" si="574">IF(G384=5,W384,"")</f>
        <v>3</v>
      </c>
      <c r="BL384" s="142"/>
      <c r="BM384" s="142">
        <f t="shared" ref="BM384:BM394" si="575">IF(G384=5,Y384,"")</f>
        <v>0</v>
      </c>
      <c r="BN384" s="142"/>
      <c r="BO384" s="142">
        <f t="shared" ref="BO384:BO394" si="576">IF(G384=5,AA384,"")</f>
        <v>3</v>
      </c>
      <c r="BP384" s="143"/>
      <c r="BQ384" s="144"/>
      <c r="BR384" s="140"/>
      <c r="BS384" s="142" t="str">
        <f t="shared" si="555"/>
        <v/>
      </c>
      <c r="BT384" s="142"/>
      <c r="BU384" s="142" t="str">
        <f t="shared" si="556"/>
        <v/>
      </c>
      <c r="BV384" s="142"/>
      <c r="BW384" s="142" t="str">
        <f t="shared" si="557"/>
        <v/>
      </c>
      <c r="BX384" s="143"/>
      <c r="BY384" s="144"/>
      <c r="BZ384" s="145"/>
      <c r="CA384" s="142" t="str">
        <f t="shared" si="558"/>
        <v/>
      </c>
      <c r="CB384" s="142"/>
      <c r="CC384" s="142" t="str">
        <f t="shared" si="559"/>
        <v/>
      </c>
      <c r="CD384" s="142"/>
      <c r="CE384" s="142" t="str">
        <f t="shared" si="560"/>
        <v/>
      </c>
      <c r="CF384" s="143"/>
      <c r="CI384" s="142" t="str">
        <f t="shared" si="561"/>
        <v/>
      </c>
      <c r="CJ384" s="142"/>
      <c r="CK384" s="142" t="str">
        <f t="shared" si="563"/>
        <v/>
      </c>
      <c r="CL384" s="142"/>
      <c r="CM384" s="142" t="str">
        <f t="shared" si="564"/>
        <v/>
      </c>
      <c r="CN384" s="143"/>
      <c r="EF384" s="146" t="s">
        <v>63</v>
      </c>
      <c r="EG384" s="146" t="str">
        <f t="shared" si="562"/>
        <v>Température adaptée, absence de nuisance sonore, absence d'odeur désagréable, éclairage adapté, fond musical discret (si existant), etc.
Constat visuel
NR</v>
      </c>
    </row>
    <row r="385" spans="1:137" s="136" customFormat="1" ht="33" customHeight="1" x14ac:dyDescent="0.25">
      <c r="B385" s="109" t="s">
        <v>58</v>
      </c>
      <c r="C385" s="405" t="s">
        <v>563</v>
      </c>
      <c r="D385" s="183" t="s">
        <v>618</v>
      </c>
      <c r="E385" s="109"/>
      <c r="F385" s="109">
        <f>VLOOKUP(H385,Feuil1!A$1:B$5,2,0)</f>
        <v>0.2</v>
      </c>
      <c r="G385" s="109">
        <f t="shared" si="565"/>
        <v>5</v>
      </c>
      <c r="H385" s="277" t="s">
        <v>168</v>
      </c>
      <c r="I385" s="180" t="s">
        <v>619</v>
      </c>
      <c r="J385" s="138">
        <v>72</v>
      </c>
      <c r="K385" s="138">
        <f>IF(J385&lt;&gt;"",MAX(K$1:K384)+1,"")</f>
        <v>325</v>
      </c>
      <c r="L385" s="281" t="s">
        <v>621</v>
      </c>
      <c r="M385" s="290">
        <v>3</v>
      </c>
      <c r="N385" s="283" t="s">
        <v>0</v>
      </c>
      <c r="O385" s="351"/>
      <c r="P385" s="333" t="str">
        <f t="shared" si="554"/>
        <v/>
      </c>
      <c r="Q385" s="281" t="s">
        <v>622</v>
      </c>
      <c r="R385" s="281" t="s">
        <v>72</v>
      </c>
      <c r="S385" s="139"/>
      <c r="U385" s="140">
        <f t="shared" si="566"/>
        <v>3</v>
      </c>
      <c r="V385" s="140">
        <f t="shared" si="567"/>
        <v>1</v>
      </c>
      <c r="W385" s="140">
        <f t="shared" si="568"/>
        <v>3</v>
      </c>
      <c r="X385" s="140"/>
      <c r="Y385" s="140">
        <f t="shared" si="569"/>
        <v>0</v>
      </c>
      <c r="Z385" s="140"/>
      <c r="AA385" s="140">
        <f t="shared" si="570"/>
        <v>3</v>
      </c>
      <c r="AB385" s="140"/>
      <c r="AC385" s="141"/>
      <c r="AD385" s="141"/>
      <c r="AE385" s="142" t="str">
        <f t="shared" si="533"/>
        <v/>
      </c>
      <c r="AF385" s="142"/>
      <c r="AG385" s="142" t="str">
        <f t="shared" si="534"/>
        <v/>
      </c>
      <c r="AH385" s="142"/>
      <c r="AI385" s="142" t="str">
        <f t="shared" si="535"/>
        <v/>
      </c>
      <c r="AJ385" s="143"/>
      <c r="AK385" s="144"/>
      <c r="AL385" s="142"/>
      <c r="AM385" s="142" t="str">
        <f t="shared" si="536"/>
        <v/>
      </c>
      <c r="AN385" s="142"/>
      <c r="AO385" s="142" t="str">
        <f t="shared" si="537"/>
        <v/>
      </c>
      <c r="AP385" s="142"/>
      <c r="AQ385" s="142" t="str">
        <f t="shared" si="538"/>
        <v/>
      </c>
      <c r="AR385" s="143"/>
      <c r="AS385" s="144"/>
      <c r="AT385" s="142"/>
      <c r="AU385" s="142" t="str">
        <f t="shared" si="539"/>
        <v/>
      </c>
      <c r="AV385" s="142"/>
      <c r="AW385" s="142" t="str">
        <f t="shared" si="540"/>
        <v/>
      </c>
      <c r="AX385" s="142"/>
      <c r="AY385" s="142" t="str">
        <f t="shared" si="541"/>
        <v/>
      </c>
      <c r="AZ385" s="143"/>
      <c r="BA385" s="144"/>
      <c r="BB385" s="142"/>
      <c r="BC385" s="142" t="str">
        <f t="shared" si="571"/>
        <v/>
      </c>
      <c r="BD385" s="142"/>
      <c r="BE385" s="142" t="str">
        <f t="shared" si="572"/>
        <v/>
      </c>
      <c r="BF385" s="142"/>
      <c r="BG385" s="142" t="str">
        <f t="shared" si="573"/>
        <v/>
      </c>
      <c r="BH385" s="143"/>
      <c r="BI385" s="144"/>
      <c r="BJ385" s="140"/>
      <c r="BK385" s="142">
        <f t="shared" si="574"/>
        <v>3</v>
      </c>
      <c r="BL385" s="142"/>
      <c r="BM385" s="142">
        <f t="shared" si="575"/>
        <v>0</v>
      </c>
      <c r="BN385" s="142"/>
      <c r="BO385" s="142">
        <f t="shared" si="576"/>
        <v>3</v>
      </c>
      <c r="BP385" s="143"/>
      <c r="BQ385" s="144"/>
      <c r="BR385" s="140"/>
      <c r="BS385" s="142" t="str">
        <f t="shared" si="555"/>
        <v/>
      </c>
      <c r="BT385" s="142"/>
      <c r="BU385" s="142" t="str">
        <f t="shared" si="556"/>
        <v/>
      </c>
      <c r="BV385" s="142"/>
      <c r="BW385" s="142" t="str">
        <f t="shared" si="557"/>
        <v/>
      </c>
      <c r="BX385" s="143"/>
      <c r="BY385" s="144"/>
      <c r="BZ385" s="145"/>
      <c r="CA385" s="142" t="str">
        <f t="shared" si="558"/>
        <v/>
      </c>
      <c r="CB385" s="142"/>
      <c r="CC385" s="142" t="str">
        <f t="shared" si="559"/>
        <v/>
      </c>
      <c r="CD385" s="142"/>
      <c r="CE385" s="142" t="str">
        <f t="shared" si="560"/>
        <v/>
      </c>
      <c r="CF385" s="143"/>
      <c r="CI385" s="142" t="str">
        <f t="shared" si="561"/>
        <v/>
      </c>
      <c r="CJ385" s="142"/>
      <c r="CK385" s="142" t="str">
        <f t="shared" si="563"/>
        <v/>
      </c>
      <c r="CL385" s="142"/>
      <c r="CM385" s="142" t="str">
        <f t="shared" si="564"/>
        <v/>
      </c>
      <c r="CN385" s="143"/>
      <c r="EF385" s="146" t="s">
        <v>63</v>
      </c>
      <c r="EG385" s="146" t="str">
        <f t="shared" si="562"/>
        <v>Impression générale sur la salle de restaurant. Homogénéité dans le style de la décoration et de l'ameublement. 
Constat visuel
NR</v>
      </c>
    </row>
    <row r="386" spans="1:137" s="136" customFormat="1" ht="22.5" customHeight="1" x14ac:dyDescent="0.25">
      <c r="B386" s="109" t="s">
        <v>58</v>
      </c>
      <c r="C386" s="405" t="s">
        <v>563</v>
      </c>
      <c r="D386" s="183" t="s">
        <v>618</v>
      </c>
      <c r="E386" s="109"/>
      <c r="F386" s="109">
        <f>VLOOKUP(H386,Feuil1!A$1:B$5,2,0)</f>
        <v>0.2</v>
      </c>
      <c r="G386" s="109">
        <f t="shared" si="565"/>
        <v>5</v>
      </c>
      <c r="H386" s="274" t="s">
        <v>168</v>
      </c>
      <c r="I386" s="180" t="s">
        <v>619</v>
      </c>
      <c r="J386" s="138">
        <v>72</v>
      </c>
      <c r="K386" s="138">
        <f>IF(J386&lt;&gt;"",MAX(K$1:K385)+1,"")</f>
        <v>326</v>
      </c>
      <c r="L386" s="281" t="s">
        <v>623</v>
      </c>
      <c r="M386" s="290">
        <v>3</v>
      </c>
      <c r="N386" s="283" t="s">
        <v>0</v>
      </c>
      <c r="O386" s="351"/>
      <c r="P386" s="333" t="str">
        <f t="shared" si="554"/>
        <v/>
      </c>
      <c r="Q386" s="281" t="s">
        <v>371</v>
      </c>
      <c r="R386" s="281" t="s">
        <v>72</v>
      </c>
      <c r="S386" s="139"/>
      <c r="U386" s="140">
        <f t="shared" si="566"/>
        <v>3</v>
      </c>
      <c r="V386" s="140">
        <f t="shared" si="567"/>
        <v>1</v>
      </c>
      <c r="W386" s="140">
        <f t="shared" si="568"/>
        <v>3</v>
      </c>
      <c r="X386" s="140"/>
      <c r="Y386" s="140">
        <f t="shared" si="569"/>
        <v>0</v>
      </c>
      <c r="Z386" s="140"/>
      <c r="AA386" s="140">
        <f t="shared" si="570"/>
        <v>3</v>
      </c>
      <c r="AB386" s="115"/>
      <c r="AC386" s="181"/>
      <c r="AD386" s="181"/>
      <c r="AE386" s="142" t="str">
        <f t="shared" si="533"/>
        <v/>
      </c>
      <c r="AF386" s="142"/>
      <c r="AG386" s="142" t="str">
        <f t="shared" si="534"/>
        <v/>
      </c>
      <c r="AH386" s="142"/>
      <c r="AI386" s="142" t="str">
        <f t="shared" si="535"/>
        <v/>
      </c>
      <c r="AJ386" s="143"/>
      <c r="AK386" s="144"/>
      <c r="AL386" s="142"/>
      <c r="AM386" s="142" t="str">
        <f t="shared" si="536"/>
        <v/>
      </c>
      <c r="AN386" s="142"/>
      <c r="AO386" s="142" t="str">
        <f t="shared" si="537"/>
        <v/>
      </c>
      <c r="AP386" s="142"/>
      <c r="AQ386" s="142" t="str">
        <f t="shared" si="538"/>
        <v/>
      </c>
      <c r="AR386" s="143"/>
      <c r="AS386" s="144"/>
      <c r="AT386" s="142"/>
      <c r="AU386" s="142" t="str">
        <f t="shared" si="539"/>
        <v/>
      </c>
      <c r="AV386" s="142"/>
      <c r="AW386" s="142" t="str">
        <f t="shared" si="540"/>
        <v/>
      </c>
      <c r="AX386" s="142"/>
      <c r="AY386" s="142" t="str">
        <f t="shared" si="541"/>
        <v/>
      </c>
      <c r="AZ386" s="143"/>
      <c r="BA386" s="144"/>
      <c r="BB386" s="142"/>
      <c r="BC386" s="142" t="str">
        <f t="shared" si="571"/>
        <v/>
      </c>
      <c r="BD386" s="142"/>
      <c r="BE386" s="142" t="str">
        <f t="shared" si="572"/>
        <v/>
      </c>
      <c r="BF386" s="142"/>
      <c r="BG386" s="142" t="str">
        <f t="shared" si="573"/>
        <v/>
      </c>
      <c r="BH386" s="143"/>
      <c r="BI386" s="144"/>
      <c r="BJ386" s="140"/>
      <c r="BK386" s="142">
        <f t="shared" si="574"/>
        <v>3</v>
      </c>
      <c r="BL386" s="142"/>
      <c r="BM386" s="142">
        <f t="shared" si="575"/>
        <v>0</v>
      </c>
      <c r="BN386" s="142"/>
      <c r="BO386" s="142">
        <f t="shared" si="576"/>
        <v>3</v>
      </c>
      <c r="BP386" s="143"/>
      <c r="BQ386" s="144"/>
      <c r="BR386" s="140"/>
      <c r="BS386" s="142" t="str">
        <f t="shared" si="555"/>
        <v/>
      </c>
      <c r="BT386" s="142"/>
      <c r="BU386" s="142" t="str">
        <f t="shared" si="556"/>
        <v/>
      </c>
      <c r="BV386" s="142"/>
      <c r="BW386" s="142" t="str">
        <f t="shared" si="557"/>
        <v/>
      </c>
      <c r="BX386" s="143"/>
      <c r="BY386" s="144"/>
      <c r="BZ386" s="145"/>
      <c r="CA386" s="142" t="str">
        <f t="shared" si="558"/>
        <v/>
      </c>
      <c r="CB386" s="142"/>
      <c r="CC386" s="142" t="str">
        <f t="shared" si="559"/>
        <v/>
      </c>
      <c r="CD386" s="142"/>
      <c r="CE386" s="142" t="str">
        <f t="shared" si="560"/>
        <v/>
      </c>
      <c r="CF386" s="143"/>
      <c r="CI386" s="142" t="str">
        <f t="shared" si="561"/>
        <v/>
      </c>
      <c r="CJ386" s="142"/>
      <c r="CK386" s="142" t="str">
        <f t="shared" si="563"/>
        <v/>
      </c>
      <c r="CL386" s="142"/>
      <c r="CM386" s="142" t="str">
        <f t="shared" si="564"/>
        <v/>
      </c>
      <c r="CN386" s="143"/>
      <c r="EF386" s="146" t="s">
        <v>63</v>
      </c>
      <c r="EG386" s="146" t="str">
        <f t="shared" si="562"/>
        <v>Absence de décoration surannée.
Constat visuel
NR</v>
      </c>
    </row>
    <row r="387" spans="1:137" s="186" customFormat="1" ht="33" customHeight="1" x14ac:dyDescent="0.25">
      <c r="A387" s="186">
        <v>33</v>
      </c>
      <c r="B387" s="109" t="s">
        <v>58</v>
      </c>
      <c r="C387" s="405" t="s">
        <v>563</v>
      </c>
      <c r="D387" s="183" t="s">
        <v>618</v>
      </c>
      <c r="E387" s="109"/>
      <c r="F387" s="109">
        <f>VLOOKUP(H387,Feuil1!A$1:B$5,2,0)</f>
        <v>0.25</v>
      </c>
      <c r="G387" s="109">
        <f t="shared" si="565"/>
        <v>3</v>
      </c>
      <c r="H387" s="277" t="s">
        <v>174</v>
      </c>
      <c r="I387" s="180" t="s">
        <v>619</v>
      </c>
      <c r="J387" s="138">
        <v>72</v>
      </c>
      <c r="K387" s="138">
        <f>IF(J387&lt;&gt;"",MAX(K$1:K386)+1,"")</f>
        <v>327</v>
      </c>
      <c r="L387" s="281" t="s">
        <v>624</v>
      </c>
      <c r="M387" s="290">
        <v>3</v>
      </c>
      <c r="N387" s="283" t="s">
        <v>0</v>
      </c>
      <c r="O387" s="351"/>
      <c r="P387" s="333" t="str">
        <f t="shared" si="554"/>
        <v/>
      </c>
      <c r="Q387" s="281" t="s">
        <v>625</v>
      </c>
      <c r="R387" s="281" t="s">
        <v>72</v>
      </c>
      <c r="S387" s="139"/>
      <c r="U387" s="140">
        <f t="shared" si="566"/>
        <v>3</v>
      </c>
      <c r="V387" s="140">
        <f t="shared" si="567"/>
        <v>1</v>
      </c>
      <c r="W387" s="140">
        <f t="shared" si="568"/>
        <v>3</v>
      </c>
      <c r="X387" s="140"/>
      <c r="Y387" s="140">
        <f t="shared" si="569"/>
        <v>0</v>
      </c>
      <c r="Z387" s="140"/>
      <c r="AA387" s="140">
        <f t="shared" si="570"/>
        <v>3</v>
      </c>
      <c r="AB387" s="140"/>
      <c r="AC387" s="141"/>
      <c r="AD387" s="141"/>
      <c r="AE387" s="142" t="str">
        <f t="shared" si="533"/>
        <v/>
      </c>
      <c r="AF387" s="142"/>
      <c r="AG387" s="142" t="str">
        <f t="shared" si="534"/>
        <v/>
      </c>
      <c r="AH387" s="142"/>
      <c r="AI387" s="142" t="str">
        <f t="shared" si="535"/>
        <v/>
      </c>
      <c r="AJ387" s="143"/>
      <c r="AK387" s="144"/>
      <c r="AL387" s="142"/>
      <c r="AM387" s="142" t="str">
        <f t="shared" si="536"/>
        <v/>
      </c>
      <c r="AN387" s="142"/>
      <c r="AO387" s="142" t="str">
        <f t="shared" si="537"/>
        <v/>
      </c>
      <c r="AP387" s="142"/>
      <c r="AQ387" s="142" t="str">
        <f t="shared" si="538"/>
        <v/>
      </c>
      <c r="AR387" s="143"/>
      <c r="AS387" s="144"/>
      <c r="AT387" s="142"/>
      <c r="AU387" s="142">
        <f t="shared" si="539"/>
        <v>3</v>
      </c>
      <c r="AV387" s="142"/>
      <c r="AW387" s="142">
        <f t="shared" si="540"/>
        <v>0</v>
      </c>
      <c r="AX387" s="142"/>
      <c r="AY387" s="142">
        <f t="shared" si="541"/>
        <v>3</v>
      </c>
      <c r="AZ387" s="143"/>
      <c r="BA387" s="144"/>
      <c r="BB387" s="142"/>
      <c r="BC387" s="142" t="str">
        <f t="shared" si="571"/>
        <v/>
      </c>
      <c r="BD387" s="142"/>
      <c r="BE387" s="142" t="str">
        <f t="shared" si="572"/>
        <v/>
      </c>
      <c r="BF387" s="142"/>
      <c r="BG387" s="142" t="str">
        <f t="shared" si="573"/>
        <v/>
      </c>
      <c r="BH387" s="143"/>
      <c r="BI387" s="144"/>
      <c r="BJ387" s="140"/>
      <c r="BK387" s="142" t="str">
        <f t="shared" si="574"/>
        <v/>
      </c>
      <c r="BL387" s="142"/>
      <c r="BM387" s="142" t="str">
        <f t="shared" si="575"/>
        <v/>
      </c>
      <c r="BN387" s="142"/>
      <c r="BO387" s="142" t="str">
        <f t="shared" si="576"/>
        <v/>
      </c>
      <c r="BP387" s="143"/>
      <c r="BQ387" s="144"/>
      <c r="BR387" s="140"/>
      <c r="BS387" s="142" t="str">
        <f t="shared" si="555"/>
        <v/>
      </c>
      <c r="BT387" s="142"/>
      <c r="BU387" s="142" t="str">
        <f t="shared" si="556"/>
        <v/>
      </c>
      <c r="BV387" s="142"/>
      <c r="BW387" s="142" t="str">
        <f t="shared" si="557"/>
        <v/>
      </c>
      <c r="BX387" s="143"/>
      <c r="BY387" s="144"/>
      <c r="BZ387" s="145"/>
      <c r="CA387" s="142" t="str">
        <f t="shared" si="558"/>
        <v/>
      </c>
      <c r="CB387" s="142"/>
      <c r="CC387" s="142" t="str">
        <f t="shared" si="559"/>
        <v/>
      </c>
      <c r="CD387" s="142"/>
      <c r="CE387" s="142" t="str">
        <f t="shared" si="560"/>
        <v/>
      </c>
      <c r="CF387" s="143"/>
      <c r="CG387" s="136"/>
      <c r="CH387" s="136"/>
      <c r="CI387" s="142">
        <f t="shared" si="561"/>
        <v>3</v>
      </c>
      <c r="CJ387" s="142"/>
      <c r="CK387" s="142">
        <f t="shared" si="563"/>
        <v>0</v>
      </c>
      <c r="CL387" s="142"/>
      <c r="CM387" s="142">
        <f t="shared" si="564"/>
        <v>3</v>
      </c>
      <c r="CN387" s="143"/>
      <c r="CO387" s="136"/>
      <c r="EF387" s="146" t="s">
        <v>63</v>
      </c>
      <c r="EG387" s="146" t="str">
        <f t="shared" si="562"/>
        <v>Assises confortables, largeur des tables adaptée au nombre de convives présents. Stabilité du mobilier (tables et chaises) 
Constat visuel
NR</v>
      </c>
    </row>
    <row r="388" spans="1:137" s="186" customFormat="1" ht="33" customHeight="1" x14ac:dyDescent="0.25">
      <c r="A388" s="186">
        <v>33</v>
      </c>
      <c r="B388" s="109" t="s">
        <v>58</v>
      </c>
      <c r="C388" s="405" t="s">
        <v>563</v>
      </c>
      <c r="D388" s="183" t="s">
        <v>618</v>
      </c>
      <c r="E388" s="109"/>
      <c r="F388" s="109">
        <f>VLOOKUP(H388,Feuil1!A$1:B$5,2,0)</f>
        <v>0.25</v>
      </c>
      <c r="G388" s="109">
        <f t="shared" si="565"/>
        <v>3</v>
      </c>
      <c r="H388" s="277" t="s">
        <v>174</v>
      </c>
      <c r="I388" s="180" t="s">
        <v>626</v>
      </c>
      <c r="J388" s="138">
        <v>75</v>
      </c>
      <c r="K388" s="138">
        <f>IF(J388&lt;&gt;"",MAX(K$1:K387)+1,"")</f>
        <v>328</v>
      </c>
      <c r="L388" s="281" t="s">
        <v>627</v>
      </c>
      <c r="M388" s="290">
        <v>3</v>
      </c>
      <c r="N388" s="283" t="s">
        <v>0</v>
      </c>
      <c r="O388" s="351"/>
      <c r="P388" s="333" t="str">
        <f t="shared" si="554"/>
        <v/>
      </c>
      <c r="Q388" s="281"/>
      <c r="R388" s="281" t="s">
        <v>72</v>
      </c>
      <c r="S388" s="139"/>
      <c r="U388" s="140">
        <f t="shared" si="566"/>
        <v>3</v>
      </c>
      <c r="V388" s="140">
        <f t="shared" si="567"/>
        <v>1</v>
      </c>
      <c r="W388" s="140">
        <f t="shared" si="568"/>
        <v>3</v>
      </c>
      <c r="X388" s="140"/>
      <c r="Y388" s="140">
        <f t="shared" si="569"/>
        <v>0</v>
      </c>
      <c r="Z388" s="140"/>
      <c r="AA388" s="140">
        <f t="shared" si="570"/>
        <v>3</v>
      </c>
      <c r="AB388" s="140"/>
      <c r="AC388" s="141"/>
      <c r="AD388" s="141"/>
      <c r="AE388" s="142" t="str">
        <f t="shared" si="533"/>
        <v/>
      </c>
      <c r="AF388" s="142"/>
      <c r="AG388" s="142" t="str">
        <f t="shared" si="534"/>
        <v/>
      </c>
      <c r="AH388" s="142"/>
      <c r="AI388" s="142" t="str">
        <f t="shared" si="535"/>
        <v/>
      </c>
      <c r="AJ388" s="143"/>
      <c r="AK388" s="144"/>
      <c r="AL388" s="142"/>
      <c r="AM388" s="142" t="str">
        <f t="shared" si="536"/>
        <v/>
      </c>
      <c r="AN388" s="142"/>
      <c r="AO388" s="142" t="str">
        <f t="shared" si="537"/>
        <v/>
      </c>
      <c r="AP388" s="142"/>
      <c r="AQ388" s="142" t="str">
        <f t="shared" si="538"/>
        <v/>
      </c>
      <c r="AR388" s="143"/>
      <c r="AS388" s="144"/>
      <c r="AT388" s="142"/>
      <c r="AU388" s="142">
        <f t="shared" si="539"/>
        <v>3</v>
      </c>
      <c r="AV388" s="142"/>
      <c r="AW388" s="142">
        <f t="shared" si="540"/>
        <v>0</v>
      </c>
      <c r="AX388" s="142"/>
      <c r="AY388" s="142">
        <f t="shared" si="541"/>
        <v>3</v>
      </c>
      <c r="AZ388" s="143"/>
      <c r="BA388" s="144"/>
      <c r="BB388" s="142"/>
      <c r="BC388" s="142" t="str">
        <f t="shared" si="571"/>
        <v/>
      </c>
      <c r="BD388" s="142"/>
      <c r="BE388" s="142" t="str">
        <f t="shared" si="572"/>
        <v/>
      </c>
      <c r="BF388" s="142"/>
      <c r="BG388" s="142" t="str">
        <f t="shared" si="573"/>
        <v/>
      </c>
      <c r="BH388" s="143"/>
      <c r="BI388" s="144"/>
      <c r="BJ388" s="140"/>
      <c r="BK388" s="142" t="str">
        <f t="shared" si="574"/>
        <v/>
      </c>
      <c r="BL388" s="142"/>
      <c r="BM388" s="142" t="str">
        <f t="shared" si="575"/>
        <v/>
      </c>
      <c r="BN388" s="142"/>
      <c r="BO388" s="142" t="str">
        <f t="shared" si="576"/>
        <v/>
      </c>
      <c r="BP388" s="143"/>
      <c r="BQ388" s="144"/>
      <c r="BR388" s="140"/>
      <c r="BS388" s="142" t="str">
        <f t="shared" si="555"/>
        <v/>
      </c>
      <c r="BT388" s="142"/>
      <c r="BU388" s="142" t="str">
        <f t="shared" si="556"/>
        <v/>
      </c>
      <c r="BV388" s="142"/>
      <c r="BW388" s="142" t="str">
        <f t="shared" si="557"/>
        <v/>
      </c>
      <c r="BX388" s="143"/>
      <c r="BY388" s="144"/>
      <c r="BZ388" s="145"/>
      <c r="CA388" s="142" t="str">
        <f t="shared" si="558"/>
        <v/>
      </c>
      <c r="CB388" s="142"/>
      <c r="CC388" s="142" t="str">
        <f t="shared" si="559"/>
        <v/>
      </c>
      <c r="CD388" s="142"/>
      <c r="CE388" s="142" t="str">
        <f t="shared" si="560"/>
        <v/>
      </c>
      <c r="CF388" s="143"/>
      <c r="CG388" s="136"/>
      <c r="CH388" s="136"/>
      <c r="CI388" s="142">
        <f t="shared" si="561"/>
        <v>3</v>
      </c>
      <c r="CJ388" s="142"/>
      <c r="CK388" s="142">
        <f t="shared" si="563"/>
        <v>0</v>
      </c>
      <c r="CL388" s="142"/>
      <c r="CM388" s="142">
        <f t="shared" si="564"/>
        <v>3</v>
      </c>
      <c r="CN388" s="143"/>
      <c r="CO388" s="136"/>
      <c r="EF388" s="146" t="s">
        <v>63</v>
      </c>
      <c r="EG388" s="146" t="str">
        <f t="shared" si="562"/>
        <v xml:space="preserve">
Constat visuel
NR</v>
      </c>
    </row>
    <row r="389" spans="1:137" s="186" customFormat="1" ht="33" customHeight="1" x14ac:dyDescent="0.25">
      <c r="A389" s="186">
        <v>33</v>
      </c>
      <c r="B389" s="109" t="s">
        <v>58</v>
      </c>
      <c r="C389" s="405" t="s">
        <v>563</v>
      </c>
      <c r="D389" s="183" t="s">
        <v>618</v>
      </c>
      <c r="E389" s="109"/>
      <c r="F389" s="109">
        <f>VLOOKUP(H389,Feuil1!A$1:B$5,2,0)</f>
        <v>0.25</v>
      </c>
      <c r="G389" s="109">
        <f t="shared" si="565"/>
        <v>3</v>
      </c>
      <c r="H389" s="277" t="s">
        <v>174</v>
      </c>
      <c r="I389" s="180" t="s">
        <v>626</v>
      </c>
      <c r="J389" s="138">
        <v>75</v>
      </c>
      <c r="K389" s="138">
        <f>IF(J389&lt;&gt;"",MAX(K$1:K388)+1,"")</f>
        <v>329</v>
      </c>
      <c r="L389" s="281" t="s">
        <v>628</v>
      </c>
      <c r="M389" s="290">
        <v>3</v>
      </c>
      <c r="N389" s="283" t="s">
        <v>0</v>
      </c>
      <c r="O389" s="351"/>
      <c r="P389" s="333" t="str">
        <f t="shared" si="554"/>
        <v/>
      </c>
      <c r="Q389" s="281"/>
      <c r="R389" s="281" t="s">
        <v>72</v>
      </c>
      <c r="S389" s="139"/>
      <c r="U389" s="140">
        <f t="shared" si="566"/>
        <v>3</v>
      </c>
      <c r="V389" s="140">
        <f t="shared" si="567"/>
        <v>1</v>
      </c>
      <c r="W389" s="140">
        <f t="shared" si="568"/>
        <v>3</v>
      </c>
      <c r="X389" s="140"/>
      <c r="Y389" s="140">
        <f t="shared" si="569"/>
        <v>0</v>
      </c>
      <c r="Z389" s="140"/>
      <c r="AA389" s="140">
        <f t="shared" si="570"/>
        <v>3</v>
      </c>
      <c r="AB389" s="140"/>
      <c r="AC389" s="141"/>
      <c r="AD389" s="141"/>
      <c r="AE389" s="142" t="str">
        <f t="shared" si="533"/>
        <v/>
      </c>
      <c r="AF389" s="142"/>
      <c r="AG389" s="142" t="str">
        <f t="shared" si="534"/>
        <v/>
      </c>
      <c r="AH389" s="142"/>
      <c r="AI389" s="142" t="str">
        <f t="shared" si="535"/>
        <v/>
      </c>
      <c r="AJ389" s="143"/>
      <c r="AK389" s="144"/>
      <c r="AL389" s="142"/>
      <c r="AM389" s="142" t="str">
        <f t="shared" si="536"/>
        <v/>
      </c>
      <c r="AN389" s="142"/>
      <c r="AO389" s="142" t="str">
        <f t="shared" si="537"/>
        <v/>
      </c>
      <c r="AP389" s="142"/>
      <c r="AQ389" s="142" t="str">
        <f t="shared" si="538"/>
        <v/>
      </c>
      <c r="AR389" s="143"/>
      <c r="AS389" s="144"/>
      <c r="AT389" s="142"/>
      <c r="AU389" s="142">
        <f t="shared" si="539"/>
        <v>3</v>
      </c>
      <c r="AV389" s="142"/>
      <c r="AW389" s="142">
        <f t="shared" si="540"/>
        <v>0</v>
      </c>
      <c r="AX389" s="142"/>
      <c r="AY389" s="142">
        <f t="shared" si="541"/>
        <v>3</v>
      </c>
      <c r="AZ389" s="143"/>
      <c r="BA389" s="144"/>
      <c r="BB389" s="142"/>
      <c r="BC389" s="142" t="str">
        <f t="shared" si="571"/>
        <v/>
      </c>
      <c r="BD389" s="142"/>
      <c r="BE389" s="142" t="str">
        <f t="shared" si="572"/>
        <v/>
      </c>
      <c r="BF389" s="142"/>
      <c r="BG389" s="142" t="str">
        <f t="shared" si="573"/>
        <v/>
      </c>
      <c r="BH389" s="143"/>
      <c r="BI389" s="144"/>
      <c r="BJ389" s="140"/>
      <c r="BK389" s="142" t="str">
        <f t="shared" si="574"/>
        <v/>
      </c>
      <c r="BL389" s="142"/>
      <c r="BM389" s="142" t="str">
        <f t="shared" si="575"/>
        <v/>
      </c>
      <c r="BN389" s="142"/>
      <c r="BO389" s="142" t="str">
        <f t="shared" si="576"/>
        <v/>
      </c>
      <c r="BP389" s="143"/>
      <c r="BQ389" s="144"/>
      <c r="BR389" s="140"/>
      <c r="BS389" s="142" t="str">
        <f t="shared" si="555"/>
        <v/>
      </c>
      <c r="BT389" s="142"/>
      <c r="BU389" s="142" t="str">
        <f t="shared" si="556"/>
        <v/>
      </c>
      <c r="BV389" s="142"/>
      <c r="BW389" s="142" t="str">
        <f t="shared" si="557"/>
        <v/>
      </c>
      <c r="BX389" s="143"/>
      <c r="BY389" s="144"/>
      <c r="BZ389" s="145"/>
      <c r="CA389" s="142" t="str">
        <f t="shared" si="558"/>
        <v/>
      </c>
      <c r="CB389" s="142"/>
      <c r="CC389" s="142" t="str">
        <f t="shared" si="559"/>
        <v/>
      </c>
      <c r="CD389" s="142"/>
      <c r="CE389" s="142" t="str">
        <f t="shared" si="560"/>
        <v/>
      </c>
      <c r="CF389" s="143"/>
      <c r="CG389" s="136"/>
      <c r="CH389" s="136"/>
      <c r="CI389" s="142">
        <f t="shared" si="561"/>
        <v>3</v>
      </c>
      <c r="CJ389" s="142"/>
      <c r="CK389" s="142">
        <f t="shared" si="563"/>
        <v>0</v>
      </c>
      <c r="CL389" s="142"/>
      <c r="CM389" s="142">
        <f t="shared" si="564"/>
        <v>3</v>
      </c>
      <c r="CN389" s="143"/>
      <c r="CO389" s="136"/>
      <c r="EF389" s="146" t="s">
        <v>63</v>
      </c>
      <c r="EG389" s="146" t="str">
        <f t="shared" si="562"/>
        <v xml:space="preserve">
Constat visuel
NR</v>
      </c>
    </row>
    <row r="390" spans="1:137" s="186" customFormat="1" ht="22.5" customHeight="1" x14ac:dyDescent="0.25">
      <c r="A390" s="186">
        <v>31</v>
      </c>
      <c r="B390" s="109" t="s">
        <v>58</v>
      </c>
      <c r="C390" s="405" t="s">
        <v>563</v>
      </c>
      <c r="D390" s="183" t="s">
        <v>618</v>
      </c>
      <c r="E390" s="109"/>
      <c r="F390" s="109">
        <f>VLOOKUP(H390,Feuil1!A$1:B$5,2,0)</f>
        <v>0.25</v>
      </c>
      <c r="G390" s="109">
        <f t="shared" si="565"/>
        <v>3</v>
      </c>
      <c r="H390" s="277" t="s">
        <v>174</v>
      </c>
      <c r="I390" s="180" t="s">
        <v>629</v>
      </c>
      <c r="J390" s="138">
        <v>73</v>
      </c>
      <c r="K390" s="138">
        <f>IF(J390&lt;&gt;"",MAX(K$1:K389)+1,"")</f>
        <v>330</v>
      </c>
      <c r="L390" s="281" t="s">
        <v>630</v>
      </c>
      <c r="M390" s="290">
        <v>3</v>
      </c>
      <c r="N390" s="283" t="s">
        <v>75</v>
      </c>
      <c r="O390" s="351"/>
      <c r="P390" s="333" t="str">
        <f t="shared" si="554"/>
        <v/>
      </c>
      <c r="Q390" s="281" t="s">
        <v>631</v>
      </c>
      <c r="R390" s="281" t="s">
        <v>72</v>
      </c>
      <c r="S390" s="139"/>
      <c r="U390" s="140">
        <f t="shared" si="566"/>
        <v>3</v>
      </c>
      <c r="V390" s="140">
        <f>IF(N390="Très Satisfaisant",1,IF(N390="Satisfaisant",0.75,IF(N390="Insatisfaisant",0.25,IF(N390="Très Insatisfaisant",0,IF(N390="Non Mesuré","",0)))))</f>
        <v>1</v>
      </c>
      <c r="W390" s="140">
        <f t="shared" si="568"/>
        <v>3</v>
      </c>
      <c r="X390" s="140"/>
      <c r="Y390" s="140">
        <f t="shared" si="569"/>
        <v>0</v>
      </c>
      <c r="Z390" s="140"/>
      <c r="AA390" s="140">
        <f t="shared" si="570"/>
        <v>3</v>
      </c>
      <c r="AB390" s="140"/>
      <c r="AC390" s="141"/>
      <c r="AD390" s="141"/>
      <c r="AE390" s="142" t="str">
        <f t="shared" si="533"/>
        <v/>
      </c>
      <c r="AF390" s="142"/>
      <c r="AG390" s="142" t="str">
        <f t="shared" si="534"/>
        <v/>
      </c>
      <c r="AH390" s="142"/>
      <c r="AI390" s="142" t="str">
        <f t="shared" si="535"/>
        <v/>
      </c>
      <c r="AJ390" s="143"/>
      <c r="AK390" s="144"/>
      <c r="AL390" s="142"/>
      <c r="AM390" s="142" t="str">
        <f t="shared" si="536"/>
        <v/>
      </c>
      <c r="AN390" s="142"/>
      <c r="AO390" s="142" t="str">
        <f t="shared" si="537"/>
        <v/>
      </c>
      <c r="AP390" s="142"/>
      <c r="AQ390" s="142" t="str">
        <f t="shared" si="538"/>
        <v/>
      </c>
      <c r="AR390" s="143"/>
      <c r="AS390" s="144"/>
      <c r="AT390" s="142"/>
      <c r="AU390" s="142">
        <f t="shared" si="539"/>
        <v>3</v>
      </c>
      <c r="AV390" s="142"/>
      <c r="AW390" s="142">
        <f t="shared" si="540"/>
        <v>0</v>
      </c>
      <c r="AX390" s="142"/>
      <c r="AY390" s="142">
        <f t="shared" si="541"/>
        <v>3</v>
      </c>
      <c r="AZ390" s="143"/>
      <c r="BA390" s="144"/>
      <c r="BB390" s="142"/>
      <c r="BC390" s="142" t="str">
        <f t="shared" si="571"/>
        <v/>
      </c>
      <c r="BD390" s="142"/>
      <c r="BE390" s="142" t="str">
        <f t="shared" si="572"/>
        <v/>
      </c>
      <c r="BF390" s="142"/>
      <c r="BG390" s="142" t="str">
        <f t="shared" si="573"/>
        <v/>
      </c>
      <c r="BH390" s="143"/>
      <c r="BI390" s="144"/>
      <c r="BJ390" s="140"/>
      <c r="BK390" s="142" t="str">
        <f t="shared" si="574"/>
        <v/>
      </c>
      <c r="BL390" s="142"/>
      <c r="BM390" s="142" t="str">
        <f t="shared" si="575"/>
        <v/>
      </c>
      <c r="BN390" s="142"/>
      <c r="BO390" s="142" t="str">
        <f t="shared" si="576"/>
        <v/>
      </c>
      <c r="BP390" s="143"/>
      <c r="BQ390" s="144"/>
      <c r="BR390" s="140"/>
      <c r="BS390" s="142">
        <f t="shared" si="555"/>
        <v>3</v>
      </c>
      <c r="BT390" s="142"/>
      <c r="BU390" s="142">
        <f t="shared" si="556"/>
        <v>0</v>
      </c>
      <c r="BV390" s="142"/>
      <c r="BW390" s="142">
        <f t="shared" si="557"/>
        <v>3</v>
      </c>
      <c r="BX390" s="143"/>
      <c r="BY390" s="144"/>
      <c r="BZ390" s="145"/>
      <c r="CA390" s="142" t="str">
        <f t="shared" si="558"/>
        <v/>
      </c>
      <c r="CB390" s="142"/>
      <c r="CC390" s="142" t="str">
        <f t="shared" si="559"/>
        <v/>
      </c>
      <c r="CD390" s="142"/>
      <c r="CE390" s="142" t="str">
        <f t="shared" si="560"/>
        <v/>
      </c>
      <c r="CF390" s="143"/>
      <c r="CG390" s="136"/>
      <c r="CH390" s="136"/>
      <c r="CI390" s="142" t="str">
        <f t="shared" si="561"/>
        <v/>
      </c>
      <c r="CJ390" s="142"/>
      <c r="CK390" s="142" t="str">
        <f t="shared" si="563"/>
        <v/>
      </c>
      <c r="CL390" s="142"/>
      <c r="CM390" s="142" t="str">
        <f t="shared" si="564"/>
        <v/>
      </c>
      <c r="CN390" s="143"/>
      <c r="CO390" s="136"/>
      <c r="EF390" s="146" t="s">
        <v>63</v>
      </c>
      <c r="EG390" s="146" t="str">
        <f t="shared" si="562"/>
        <v>Contrôle également des murs, plafonds, sols, portes, fenêtres, rideaux et/ou voilages.
Constat visuel
NR</v>
      </c>
    </row>
    <row r="391" spans="1:137" s="186" customFormat="1" ht="22.5" customHeight="1" x14ac:dyDescent="0.25">
      <c r="A391" s="186">
        <v>32</v>
      </c>
      <c r="B391" s="109" t="s">
        <v>68</v>
      </c>
      <c r="C391" s="405" t="s">
        <v>563</v>
      </c>
      <c r="D391" s="183" t="s">
        <v>618</v>
      </c>
      <c r="E391" s="109"/>
      <c r="F391" s="109">
        <f>VLOOKUP(H391,Feuil1!A$1:B$5,2,0)</f>
        <v>0.25</v>
      </c>
      <c r="G391" s="109">
        <f t="shared" si="565"/>
        <v>3</v>
      </c>
      <c r="H391" s="277" t="s">
        <v>174</v>
      </c>
      <c r="I391" s="180" t="s">
        <v>629</v>
      </c>
      <c r="J391" s="138">
        <v>73</v>
      </c>
      <c r="K391" s="138">
        <f>IF(J391&lt;&gt;"",MAX(K$1:K390)+1,"")</f>
        <v>331</v>
      </c>
      <c r="L391" s="281" t="s">
        <v>632</v>
      </c>
      <c r="M391" s="290">
        <v>3</v>
      </c>
      <c r="N391" s="283" t="s">
        <v>75</v>
      </c>
      <c r="O391" s="351"/>
      <c r="P391" s="333" t="str">
        <f t="shared" si="554"/>
        <v/>
      </c>
      <c r="Q391" s="281" t="s">
        <v>631</v>
      </c>
      <c r="R391" s="281" t="s">
        <v>72</v>
      </c>
      <c r="S391" s="139"/>
      <c r="U391" s="140">
        <f t="shared" si="566"/>
        <v>3</v>
      </c>
      <c r="V391" s="140">
        <f>IF(N391="Très Satisfaisant",1,IF(N391="Satisfaisant",0.75,IF(N391="Insatisfaisant",0.25,IF(N391="Très Insatisfaisant",0,IF(N391="Non Mesuré","",0)))))</f>
        <v>1</v>
      </c>
      <c r="W391" s="140">
        <f t="shared" si="568"/>
        <v>3</v>
      </c>
      <c r="X391" s="140"/>
      <c r="Y391" s="140">
        <f t="shared" si="569"/>
        <v>0</v>
      </c>
      <c r="Z391" s="140"/>
      <c r="AA391" s="140">
        <f t="shared" si="570"/>
        <v>3</v>
      </c>
      <c r="AB391" s="140"/>
      <c r="AC391" s="141"/>
      <c r="AD391" s="141"/>
      <c r="AE391" s="142" t="str">
        <f t="shared" si="533"/>
        <v/>
      </c>
      <c r="AF391" s="142"/>
      <c r="AG391" s="142" t="str">
        <f t="shared" si="534"/>
        <v/>
      </c>
      <c r="AH391" s="142"/>
      <c r="AI391" s="142" t="str">
        <f t="shared" si="535"/>
        <v/>
      </c>
      <c r="AJ391" s="143"/>
      <c r="AK391" s="144"/>
      <c r="AL391" s="142"/>
      <c r="AM391" s="142" t="str">
        <f t="shared" si="536"/>
        <v/>
      </c>
      <c r="AN391" s="142"/>
      <c r="AO391" s="142" t="str">
        <f t="shared" si="537"/>
        <v/>
      </c>
      <c r="AP391" s="142"/>
      <c r="AQ391" s="142" t="str">
        <f t="shared" si="538"/>
        <v/>
      </c>
      <c r="AR391" s="143"/>
      <c r="AS391" s="144"/>
      <c r="AT391" s="142"/>
      <c r="AU391" s="142">
        <f t="shared" si="539"/>
        <v>3</v>
      </c>
      <c r="AV391" s="142"/>
      <c r="AW391" s="142">
        <f t="shared" si="540"/>
        <v>0</v>
      </c>
      <c r="AX391" s="142"/>
      <c r="AY391" s="142">
        <f t="shared" si="541"/>
        <v>3</v>
      </c>
      <c r="AZ391" s="143"/>
      <c r="BA391" s="144"/>
      <c r="BB391" s="142"/>
      <c r="BC391" s="142" t="str">
        <f t="shared" si="571"/>
        <v/>
      </c>
      <c r="BD391" s="142"/>
      <c r="BE391" s="142" t="str">
        <f t="shared" si="572"/>
        <v/>
      </c>
      <c r="BF391" s="142"/>
      <c r="BG391" s="142" t="str">
        <f t="shared" si="573"/>
        <v/>
      </c>
      <c r="BH391" s="143"/>
      <c r="BI391" s="144"/>
      <c r="BJ391" s="140"/>
      <c r="BK391" s="142" t="str">
        <f t="shared" si="574"/>
        <v/>
      </c>
      <c r="BL391" s="142"/>
      <c r="BM391" s="142" t="str">
        <f t="shared" si="575"/>
        <v/>
      </c>
      <c r="BN391" s="142"/>
      <c r="BO391" s="142" t="str">
        <f t="shared" si="576"/>
        <v/>
      </c>
      <c r="BP391" s="143"/>
      <c r="BQ391" s="144"/>
      <c r="BR391" s="140"/>
      <c r="BS391" s="142" t="str">
        <f t="shared" si="555"/>
        <v/>
      </c>
      <c r="BT391" s="142"/>
      <c r="BU391" s="142" t="str">
        <f t="shared" si="556"/>
        <v/>
      </c>
      <c r="BV391" s="142"/>
      <c r="BW391" s="142" t="str">
        <f t="shared" si="557"/>
        <v/>
      </c>
      <c r="BX391" s="143"/>
      <c r="BY391" s="144"/>
      <c r="BZ391" s="145"/>
      <c r="CA391" s="142">
        <f t="shared" si="558"/>
        <v>3</v>
      </c>
      <c r="CB391" s="142"/>
      <c r="CC391" s="142">
        <f t="shared" si="559"/>
        <v>0</v>
      </c>
      <c r="CD391" s="142"/>
      <c r="CE391" s="142">
        <f t="shared" si="560"/>
        <v>3</v>
      </c>
      <c r="CF391" s="143"/>
      <c r="CG391" s="136"/>
      <c r="CH391" s="136"/>
      <c r="CI391" s="142" t="str">
        <f t="shared" si="561"/>
        <v/>
      </c>
      <c r="CJ391" s="142"/>
      <c r="CK391" s="142" t="str">
        <f t="shared" si="563"/>
        <v/>
      </c>
      <c r="CL391" s="142"/>
      <c r="CM391" s="142" t="str">
        <f t="shared" si="564"/>
        <v/>
      </c>
      <c r="CN391" s="143"/>
      <c r="CO391" s="136"/>
      <c r="EF391" s="146" t="s">
        <v>63</v>
      </c>
      <c r="EG391" s="146" t="str">
        <f t="shared" si="562"/>
        <v>Contrôle également des murs, plafonds, sols, portes, fenêtres, rideaux et/ou voilages.
Constat visuel
R</v>
      </c>
    </row>
    <row r="392" spans="1:137" s="186" customFormat="1" ht="22.5" customHeight="1" x14ac:dyDescent="0.25">
      <c r="A392" s="186">
        <v>31</v>
      </c>
      <c r="B392" s="109" t="s">
        <v>58</v>
      </c>
      <c r="C392" s="405" t="s">
        <v>563</v>
      </c>
      <c r="D392" s="183" t="s">
        <v>618</v>
      </c>
      <c r="E392" s="109"/>
      <c r="F392" s="109">
        <f>VLOOKUP(H392,Feuil1!A$1:B$5,2,0)</f>
        <v>0.25</v>
      </c>
      <c r="G392" s="109">
        <f t="shared" si="565"/>
        <v>3</v>
      </c>
      <c r="H392" s="277" t="s">
        <v>174</v>
      </c>
      <c r="I392" s="180" t="s">
        <v>629</v>
      </c>
      <c r="J392" s="138">
        <v>73</v>
      </c>
      <c r="K392" s="138">
        <f>IF(J392&lt;&gt;"",MAX(K$1:K391)+1,"")</f>
        <v>332</v>
      </c>
      <c r="L392" s="281" t="s">
        <v>633</v>
      </c>
      <c r="M392" s="290">
        <v>3</v>
      </c>
      <c r="N392" s="283" t="s">
        <v>75</v>
      </c>
      <c r="O392" s="351"/>
      <c r="P392" s="333" t="str">
        <f t="shared" si="554"/>
        <v/>
      </c>
      <c r="Q392" s="281" t="s">
        <v>634</v>
      </c>
      <c r="R392" s="281" t="s">
        <v>72</v>
      </c>
      <c r="S392" s="139"/>
      <c r="U392" s="140">
        <f t="shared" si="566"/>
        <v>3</v>
      </c>
      <c r="V392" s="140">
        <f>IF(N392="Très Satisfaisant",1,IF(N392="Satisfaisant",0.75,IF(N392="Insatisfaisant",0.25,IF(N392="Très Insatisfaisant",0,IF(N392="Non Mesuré","",0)))))</f>
        <v>1</v>
      </c>
      <c r="W392" s="140">
        <f t="shared" si="568"/>
        <v>3</v>
      </c>
      <c r="X392" s="140"/>
      <c r="Y392" s="140">
        <f t="shared" si="569"/>
        <v>0</v>
      </c>
      <c r="Z392" s="140"/>
      <c r="AA392" s="140">
        <f t="shared" si="570"/>
        <v>3</v>
      </c>
      <c r="AB392" s="115"/>
      <c r="AC392" s="181"/>
      <c r="AD392" s="181"/>
      <c r="AE392" s="142" t="str">
        <f t="shared" si="533"/>
        <v/>
      </c>
      <c r="AF392" s="142"/>
      <c r="AG392" s="142" t="str">
        <f t="shared" si="534"/>
        <v/>
      </c>
      <c r="AH392" s="142"/>
      <c r="AI392" s="142" t="str">
        <f t="shared" si="535"/>
        <v/>
      </c>
      <c r="AJ392" s="143"/>
      <c r="AK392" s="144"/>
      <c r="AL392" s="142"/>
      <c r="AM392" s="142" t="str">
        <f t="shared" si="536"/>
        <v/>
      </c>
      <c r="AN392" s="142"/>
      <c r="AO392" s="142" t="str">
        <f t="shared" si="537"/>
        <v/>
      </c>
      <c r="AP392" s="142"/>
      <c r="AQ392" s="142" t="str">
        <f t="shared" si="538"/>
        <v/>
      </c>
      <c r="AR392" s="143"/>
      <c r="AS392" s="144"/>
      <c r="AT392" s="142"/>
      <c r="AU392" s="142">
        <f t="shared" si="539"/>
        <v>3</v>
      </c>
      <c r="AV392" s="142"/>
      <c r="AW392" s="142">
        <f t="shared" si="540"/>
        <v>0</v>
      </c>
      <c r="AX392" s="142"/>
      <c r="AY392" s="142">
        <f t="shared" si="541"/>
        <v>3</v>
      </c>
      <c r="AZ392" s="143"/>
      <c r="BA392" s="144"/>
      <c r="BB392" s="142"/>
      <c r="BC392" s="142" t="str">
        <f t="shared" si="571"/>
        <v/>
      </c>
      <c r="BD392" s="142"/>
      <c r="BE392" s="142" t="str">
        <f t="shared" si="572"/>
        <v/>
      </c>
      <c r="BF392" s="142"/>
      <c r="BG392" s="142" t="str">
        <f t="shared" si="573"/>
        <v/>
      </c>
      <c r="BH392" s="143"/>
      <c r="BI392" s="144"/>
      <c r="BJ392" s="140"/>
      <c r="BK392" s="142" t="str">
        <f t="shared" si="574"/>
        <v/>
      </c>
      <c r="BL392" s="142"/>
      <c r="BM392" s="142" t="str">
        <f t="shared" si="575"/>
        <v/>
      </c>
      <c r="BN392" s="142"/>
      <c r="BO392" s="142" t="str">
        <f t="shared" si="576"/>
        <v/>
      </c>
      <c r="BP392" s="143"/>
      <c r="BQ392" s="144"/>
      <c r="BR392" s="140"/>
      <c r="BS392" s="142">
        <f t="shared" si="555"/>
        <v>3</v>
      </c>
      <c r="BT392" s="142"/>
      <c r="BU392" s="142">
        <f t="shared" si="556"/>
        <v>0</v>
      </c>
      <c r="BV392" s="142"/>
      <c r="BW392" s="142">
        <f t="shared" si="557"/>
        <v>3</v>
      </c>
      <c r="BX392" s="143"/>
      <c r="BY392" s="144"/>
      <c r="BZ392" s="145"/>
      <c r="CA392" s="142" t="str">
        <f t="shared" si="558"/>
        <v/>
      </c>
      <c r="CB392" s="142"/>
      <c r="CC392" s="142" t="str">
        <f t="shared" si="559"/>
        <v/>
      </c>
      <c r="CD392" s="142"/>
      <c r="CE392" s="142" t="str">
        <f t="shared" si="560"/>
        <v/>
      </c>
      <c r="CF392" s="143"/>
      <c r="CG392" s="136"/>
      <c r="CH392" s="136"/>
      <c r="CI392" s="142" t="str">
        <f t="shared" si="561"/>
        <v/>
      </c>
      <c r="CJ392" s="142"/>
      <c r="CK392" s="142" t="str">
        <f t="shared" si="563"/>
        <v/>
      </c>
      <c r="CL392" s="142"/>
      <c r="CM392" s="142" t="str">
        <f t="shared" si="564"/>
        <v/>
      </c>
      <c r="CN392" s="143"/>
      <c r="CO392" s="136"/>
      <c r="EF392" s="146" t="s">
        <v>63</v>
      </c>
      <c r="EG392" s="146" t="str">
        <f t="shared" si="562"/>
        <v>Prendre en compte : tables, chaises, fauteuils, consoles, guéridon, buffet, vaisselier…
Constat visuel
NR</v>
      </c>
    </row>
    <row r="393" spans="1:137" s="186" customFormat="1" ht="22.5" customHeight="1" x14ac:dyDescent="0.25">
      <c r="A393" s="186">
        <v>32</v>
      </c>
      <c r="B393" s="109" t="s">
        <v>68</v>
      </c>
      <c r="C393" s="405" t="s">
        <v>563</v>
      </c>
      <c r="D393" s="183" t="s">
        <v>618</v>
      </c>
      <c r="E393" s="109"/>
      <c r="F393" s="109">
        <f>VLOOKUP(H393,Feuil1!A$1:B$5,2,0)</f>
        <v>0.25</v>
      </c>
      <c r="G393" s="109">
        <f t="shared" si="565"/>
        <v>3</v>
      </c>
      <c r="H393" s="277" t="s">
        <v>174</v>
      </c>
      <c r="I393" s="180" t="s">
        <v>629</v>
      </c>
      <c r="J393" s="138">
        <v>73</v>
      </c>
      <c r="K393" s="138">
        <f>IF(J393&lt;&gt;"",MAX(K$1:K392)+1,"")</f>
        <v>333</v>
      </c>
      <c r="L393" s="281" t="s">
        <v>635</v>
      </c>
      <c r="M393" s="290">
        <v>3</v>
      </c>
      <c r="N393" s="283" t="s">
        <v>75</v>
      </c>
      <c r="O393" s="351"/>
      <c r="P393" s="333" t="str">
        <f t="shared" si="554"/>
        <v/>
      </c>
      <c r="Q393" s="281" t="s">
        <v>634</v>
      </c>
      <c r="R393" s="281" t="s">
        <v>72</v>
      </c>
      <c r="S393" s="139"/>
      <c r="U393" s="140">
        <f t="shared" si="566"/>
        <v>3</v>
      </c>
      <c r="V393" s="140">
        <f>IF(N393="Très Satisfaisant",1,IF(N393="Satisfaisant",0.75,IF(N393="Insatisfaisant",0.25,IF(N393="Très Insatisfaisant",0,IF(N393="Non Mesuré","",0)))))</f>
        <v>1</v>
      </c>
      <c r="W393" s="140">
        <f t="shared" si="568"/>
        <v>3</v>
      </c>
      <c r="X393" s="140"/>
      <c r="Y393" s="140">
        <f t="shared" si="569"/>
        <v>0</v>
      </c>
      <c r="Z393" s="140"/>
      <c r="AA393" s="140">
        <f t="shared" si="570"/>
        <v>3</v>
      </c>
      <c r="AB393" s="140"/>
      <c r="AC393" s="141"/>
      <c r="AD393" s="141"/>
      <c r="AE393" s="142" t="str">
        <f t="shared" si="533"/>
        <v/>
      </c>
      <c r="AF393" s="142"/>
      <c r="AG393" s="142" t="str">
        <f t="shared" si="534"/>
        <v/>
      </c>
      <c r="AH393" s="142"/>
      <c r="AI393" s="142" t="str">
        <f t="shared" si="535"/>
        <v/>
      </c>
      <c r="AJ393" s="143"/>
      <c r="AK393" s="144"/>
      <c r="AL393" s="142"/>
      <c r="AM393" s="142" t="str">
        <f t="shared" si="536"/>
        <v/>
      </c>
      <c r="AN393" s="142"/>
      <c r="AO393" s="142" t="str">
        <f t="shared" si="537"/>
        <v/>
      </c>
      <c r="AP393" s="142"/>
      <c r="AQ393" s="142" t="str">
        <f t="shared" si="538"/>
        <v/>
      </c>
      <c r="AR393" s="143"/>
      <c r="AS393" s="144"/>
      <c r="AT393" s="142"/>
      <c r="AU393" s="142">
        <f t="shared" si="539"/>
        <v>3</v>
      </c>
      <c r="AV393" s="142"/>
      <c r="AW393" s="142">
        <f t="shared" si="540"/>
        <v>0</v>
      </c>
      <c r="AX393" s="142"/>
      <c r="AY393" s="142">
        <f t="shared" si="541"/>
        <v>3</v>
      </c>
      <c r="AZ393" s="143"/>
      <c r="BA393" s="144"/>
      <c r="BB393" s="142"/>
      <c r="BC393" s="142" t="str">
        <f t="shared" si="571"/>
        <v/>
      </c>
      <c r="BD393" s="142"/>
      <c r="BE393" s="142" t="str">
        <f t="shared" si="572"/>
        <v/>
      </c>
      <c r="BF393" s="142"/>
      <c r="BG393" s="142" t="str">
        <f t="shared" si="573"/>
        <v/>
      </c>
      <c r="BH393" s="143"/>
      <c r="BI393" s="144"/>
      <c r="BJ393" s="140"/>
      <c r="BK393" s="142" t="str">
        <f t="shared" si="574"/>
        <v/>
      </c>
      <c r="BL393" s="142"/>
      <c r="BM393" s="142" t="str">
        <f t="shared" si="575"/>
        <v/>
      </c>
      <c r="BN393" s="142"/>
      <c r="BO393" s="142" t="str">
        <f t="shared" si="576"/>
        <v/>
      </c>
      <c r="BP393" s="143"/>
      <c r="BQ393" s="144"/>
      <c r="BR393" s="140"/>
      <c r="BS393" s="142" t="str">
        <f t="shared" si="555"/>
        <v/>
      </c>
      <c r="BT393" s="142"/>
      <c r="BU393" s="142" t="str">
        <f t="shared" si="556"/>
        <v/>
      </c>
      <c r="BV393" s="142"/>
      <c r="BW393" s="142" t="str">
        <f t="shared" si="557"/>
        <v/>
      </c>
      <c r="BX393" s="143"/>
      <c r="BY393" s="144"/>
      <c r="BZ393" s="145"/>
      <c r="CA393" s="142">
        <f t="shared" si="558"/>
        <v>3</v>
      </c>
      <c r="CB393" s="142"/>
      <c r="CC393" s="142">
        <f t="shared" si="559"/>
        <v>0</v>
      </c>
      <c r="CD393" s="142"/>
      <c r="CE393" s="142">
        <f t="shared" si="560"/>
        <v>3</v>
      </c>
      <c r="CF393" s="143"/>
      <c r="CG393" s="136"/>
      <c r="CH393" s="136"/>
      <c r="CI393" s="142" t="str">
        <f t="shared" si="561"/>
        <v/>
      </c>
      <c r="CJ393" s="142"/>
      <c r="CK393" s="142" t="str">
        <f t="shared" si="563"/>
        <v/>
      </c>
      <c r="CL393" s="142"/>
      <c r="CM393" s="142" t="str">
        <f t="shared" si="564"/>
        <v/>
      </c>
      <c r="CN393" s="143"/>
      <c r="CO393" s="136"/>
      <c r="EF393" s="146" t="s">
        <v>63</v>
      </c>
      <c r="EG393" s="146" t="str">
        <f t="shared" si="562"/>
        <v>Prendre en compte : tables, chaises, fauteuils, consoles, guéridon, buffet, vaisselier…
Constat visuel
R</v>
      </c>
    </row>
    <row r="394" spans="1:137" s="186" customFormat="1" ht="36" customHeight="1" x14ac:dyDescent="0.25">
      <c r="A394" s="186">
        <v>33</v>
      </c>
      <c r="B394" s="109" t="s">
        <v>58</v>
      </c>
      <c r="C394" s="405" t="s">
        <v>563</v>
      </c>
      <c r="D394" s="183" t="s">
        <v>618</v>
      </c>
      <c r="E394" s="109"/>
      <c r="F394" s="109">
        <f>VLOOKUP(H394,Feuil1!A$1:B$5,2,0)</f>
        <v>0.25</v>
      </c>
      <c r="G394" s="109">
        <f t="shared" si="565"/>
        <v>3</v>
      </c>
      <c r="H394" s="277" t="s">
        <v>174</v>
      </c>
      <c r="I394" s="180" t="s">
        <v>636</v>
      </c>
      <c r="J394" s="138">
        <v>74</v>
      </c>
      <c r="K394" s="138">
        <f>IF(J394&lt;&gt;"",MAX(K$1:K393)+1,"")</f>
        <v>334</v>
      </c>
      <c r="L394" s="334" t="s">
        <v>637</v>
      </c>
      <c r="M394" s="335">
        <v>3</v>
      </c>
      <c r="N394" s="336" t="s">
        <v>0</v>
      </c>
      <c r="O394" s="352"/>
      <c r="P394" s="337" t="str">
        <f t="shared" si="554"/>
        <v/>
      </c>
      <c r="Q394" s="334" t="s">
        <v>638</v>
      </c>
      <c r="R394" s="334" t="s">
        <v>72</v>
      </c>
      <c r="S394" s="139"/>
      <c r="U394" s="140">
        <f t="shared" si="566"/>
        <v>3</v>
      </c>
      <c r="V394" s="140">
        <f>IF(N394="OUI",1,IF(N394="NON",0,IF(N394="Non Mesuré","",0)))</f>
        <v>1</v>
      </c>
      <c r="W394" s="140">
        <f t="shared" si="568"/>
        <v>3</v>
      </c>
      <c r="X394" s="140"/>
      <c r="Y394" s="140">
        <f t="shared" si="569"/>
        <v>0</v>
      </c>
      <c r="Z394" s="140"/>
      <c r="AA394" s="140">
        <f t="shared" si="570"/>
        <v>3</v>
      </c>
      <c r="AB394" s="140"/>
      <c r="AC394" s="141"/>
      <c r="AD394" s="141"/>
      <c r="AE394" s="142" t="str">
        <f t="shared" si="533"/>
        <v/>
      </c>
      <c r="AF394" s="142"/>
      <c r="AG394" s="142" t="str">
        <f t="shared" si="534"/>
        <v/>
      </c>
      <c r="AH394" s="142"/>
      <c r="AI394" s="142" t="str">
        <f t="shared" si="535"/>
        <v/>
      </c>
      <c r="AJ394" s="143"/>
      <c r="AK394" s="144"/>
      <c r="AL394" s="142"/>
      <c r="AM394" s="142" t="str">
        <f t="shared" si="536"/>
        <v/>
      </c>
      <c r="AN394" s="142"/>
      <c r="AO394" s="142" t="str">
        <f t="shared" si="537"/>
        <v/>
      </c>
      <c r="AP394" s="142"/>
      <c r="AQ394" s="142" t="str">
        <f t="shared" si="538"/>
        <v/>
      </c>
      <c r="AR394" s="143"/>
      <c r="AS394" s="144"/>
      <c r="AT394" s="142"/>
      <c r="AU394" s="142">
        <f t="shared" si="539"/>
        <v>3</v>
      </c>
      <c r="AV394" s="142"/>
      <c r="AW394" s="142">
        <f t="shared" si="540"/>
        <v>0</v>
      </c>
      <c r="AX394" s="142"/>
      <c r="AY394" s="142">
        <f t="shared" si="541"/>
        <v>3</v>
      </c>
      <c r="AZ394" s="143"/>
      <c r="BA394" s="144"/>
      <c r="BB394" s="142"/>
      <c r="BC394" s="142" t="str">
        <f t="shared" si="571"/>
        <v/>
      </c>
      <c r="BD394" s="142"/>
      <c r="BE394" s="142" t="str">
        <f t="shared" si="572"/>
        <v/>
      </c>
      <c r="BF394" s="142"/>
      <c r="BG394" s="142" t="str">
        <f t="shared" si="573"/>
        <v/>
      </c>
      <c r="BH394" s="143"/>
      <c r="BI394" s="144"/>
      <c r="BJ394" s="140"/>
      <c r="BK394" s="142" t="str">
        <f t="shared" si="574"/>
        <v/>
      </c>
      <c r="BL394" s="142"/>
      <c r="BM394" s="142" t="str">
        <f t="shared" si="575"/>
        <v/>
      </c>
      <c r="BN394" s="142"/>
      <c r="BO394" s="142" t="str">
        <f t="shared" si="576"/>
        <v/>
      </c>
      <c r="BP394" s="143"/>
      <c r="BQ394" s="144"/>
      <c r="BR394" s="140"/>
      <c r="BS394" s="142" t="str">
        <f t="shared" si="555"/>
        <v/>
      </c>
      <c r="BT394" s="142"/>
      <c r="BU394" s="142" t="str">
        <f t="shared" si="556"/>
        <v/>
      </c>
      <c r="BV394" s="142"/>
      <c r="BW394" s="142" t="str">
        <f t="shared" si="557"/>
        <v/>
      </c>
      <c r="BX394" s="143"/>
      <c r="BY394" s="144"/>
      <c r="BZ394" s="145"/>
      <c r="CA394" s="142" t="str">
        <f t="shared" si="558"/>
        <v/>
      </c>
      <c r="CB394" s="142"/>
      <c r="CC394" s="142" t="str">
        <f t="shared" si="559"/>
        <v/>
      </c>
      <c r="CD394" s="142"/>
      <c r="CE394" s="142" t="str">
        <f t="shared" si="560"/>
        <v/>
      </c>
      <c r="CF394" s="143"/>
      <c r="CG394" s="136"/>
      <c r="CH394" s="136"/>
      <c r="CI394" s="142">
        <f t="shared" si="561"/>
        <v>3</v>
      </c>
      <c r="CJ394" s="142"/>
      <c r="CK394" s="142">
        <f t="shared" si="563"/>
        <v>0</v>
      </c>
      <c r="CL394" s="142"/>
      <c r="CM394" s="142">
        <f t="shared" si="564"/>
        <v>3</v>
      </c>
      <c r="CN394" s="143"/>
      <c r="CO394" s="136"/>
      <c r="EF394" s="146" t="s">
        <v>63</v>
      </c>
      <c r="EG394" s="146" t="str">
        <f t="shared" si="562"/>
        <v>Circulation aisée sans gêner les autres clients en se levant. L'intimité de chacune des tables est préservée.
Constat visuel
NR</v>
      </c>
    </row>
    <row r="395" spans="1:137" s="157" customFormat="1" ht="24.75" customHeight="1" x14ac:dyDescent="0.25">
      <c r="B395" s="107"/>
      <c r="C395" s="405" t="s">
        <v>563</v>
      </c>
      <c r="D395" s="107"/>
      <c r="E395" s="107"/>
      <c r="F395" s="109" t="e">
        <f>VLOOKUP(H395,Feuil1!A$1:B$5,2,0)</f>
        <v>#N/A</v>
      </c>
      <c r="G395" s="107"/>
      <c r="H395" s="276"/>
      <c r="I395" s="198"/>
      <c r="J395" s="149"/>
      <c r="K395" s="131" t="str">
        <f>IF(J395&lt;&gt;"",MAX(K$1:K394)+1,"")</f>
        <v/>
      </c>
      <c r="L395" s="183" t="s">
        <v>639</v>
      </c>
      <c r="M395" s="132"/>
      <c r="N395" s="267"/>
      <c r="O395" s="440"/>
      <c r="P395" s="325" t="str">
        <f t="shared" si="554"/>
        <v/>
      </c>
      <c r="Q395" s="184"/>
      <c r="R395" s="184"/>
      <c r="S395" s="184"/>
      <c r="U395" s="150"/>
      <c r="V395" s="150"/>
      <c r="W395" s="150"/>
      <c r="X395" s="150"/>
      <c r="Y395" s="150"/>
      <c r="Z395" s="150"/>
      <c r="AA395" s="150"/>
      <c r="AB395" s="114"/>
      <c r="AC395" s="166"/>
      <c r="AD395" s="166"/>
      <c r="AE395" s="142" t="str">
        <f t="shared" si="533"/>
        <v/>
      </c>
      <c r="AF395" s="142"/>
      <c r="AG395" s="142" t="str">
        <f t="shared" si="534"/>
        <v/>
      </c>
      <c r="AH395" s="142"/>
      <c r="AI395" s="142" t="str">
        <f t="shared" si="535"/>
        <v/>
      </c>
      <c r="AJ395" s="143"/>
      <c r="AK395" s="155"/>
      <c r="AL395" s="153"/>
      <c r="AM395" s="142" t="str">
        <f t="shared" si="536"/>
        <v/>
      </c>
      <c r="AN395" s="142"/>
      <c r="AO395" s="142" t="str">
        <f t="shared" si="537"/>
        <v/>
      </c>
      <c r="AP395" s="142"/>
      <c r="AQ395" s="142" t="str">
        <f t="shared" si="538"/>
        <v/>
      </c>
      <c r="AR395" s="143"/>
      <c r="AS395" s="155"/>
      <c r="AT395" s="153"/>
      <c r="AU395" s="142" t="str">
        <f t="shared" si="539"/>
        <v/>
      </c>
      <c r="AV395" s="142"/>
      <c r="AW395" s="142" t="str">
        <f t="shared" si="540"/>
        <v/>
      </c>
      <c r="AX395" s="142"/>
      <c r="AY395" s="142" t="str">
        <f t="shared" si="541"/>
        <v/>
      </c>
      <c r="AZ395" s="143"/>
      <c r="BA395" s="155"/>
      <c r="BB395" s="153"/>
      <c r="BC395" s="153"/>
      <c r="BD395" s="153"/>
      <c r="BE395" s="153"/>
      <c r="BF395" s="153"/>
      <c r="BG395" s="153"/>
      <c r="BH395" s="154"/>
      <c r="BI395" s="155"/>
      <c r="BJ395" s="150"/>
      <c r="BK395" s="153"/>
      <c r="BL395" s="153"/>
      <c r="BM395" s="153"/>
      <c r="BN395" s="153"/>
      <c r="BO395" s="153"/>
      <c r="BP395" s="154"/>
      <c r="BQ395" s="155"/>
      <c r="BR395" s="150"/>
      <c r="BS395" s="153" t="str">
        <f t="shared" si="555"/>
        <v/>
      </c>
      <c r="BT395" s="153"/>
      <c r="BU395" s="153" t="str">
        <f t="shared" si="556"/>
        <v/>
      </c>
      <c r="BV395" s="153"/>
      <c r="BW395" s="153" t="str">
        <f t="shared" si="557"/>
        <v/>
      </c>
      <c r="BX395" s="154"/>
      <c r="BY395" s="155"/>
      <c r="BZ395" s="156"/>
      <c r="CA395" s="153" t="str">
        <f t="shared" si="558"/>
        <v/>
      </c>
      <c r="CB395" s="153"/>
      <c r="CC395" s="153" t="str">
        <f t="shared" si="559"/>
        <v/>
      </c>
      <c r="CD395" s="153"/>
      <c r="CE395" s="153" t="str">
        <f t="shared" si="560"/>
        <v/>
      </c>
      <c r="CF395" s="154"/>
      <c r="CI395" s="153" t="str">
        <f t="shared" si="561"/>
        <v/>
      </c>
      <c r="CJ395" s="153"/>
      <c r="CK395" s="153" t="str">
        <f t="shared" si="563"/>
        <v/>
      </c>
      <c r="CL395" s="153"/>
      <c r="CM395" s="153" t="str">
        <f t="shared" si="564"/>
        <v/>
      </c>
      <c r="CN395" s="154"/>
      <c r="EF395" s="146" t="s">
        <v>63</v>
      </c>
      <c r="EG395" s="146" t="str">
        <f t="shared" si="562"/>
        <v xml:space="preserve">
</v>
      </c>
    </row>
    <row r="396" spans="1:137" s="186" customFormat="1" ht="33" customHeight="1" x14ac:dyDescent="0.25">
      <c r="B396" s="109" t="s">
        <v>58</v>
      </c>
      <c r="C396" s="405" t="s">
        <v>563</v>
      </c>
      <c r="D396" s="183" t="s">
        <v>639</v>
      </c>
      <c r="E396" s="109"/>
      <c r="F396" s="109">
        <f>VLOOKUP(H396,Feuil1!A$1:B$5,2,0)</f>
        <v>0.2</v>
      </c>
      <c r="G396" s="109">
        <f t="shared" ref="G396:G401" si="577">IF(H396="Information et Communication",1,IF(H396="Savoir-faire Savoir-être",2,IF(H396="Confort et hygiène",3,IF(H396="Qualité de la prestation",5,IF(H396="Développement Durable",4)))))</f>
        <v>5</v>
      </c>
      <c r="H396" s="277" t="s">
        <v>168</v>
      </c>
      <c r="I396" s="180" t="s">
        <v>640</v>
      </c>
      <c r="J396" s="138">
        <v>76</v>
      </c>
      <c r="K396" s="138">
        <f>IF(J396&lt;&gt;"",MAX(K$1:K395)+1,"")</f>
        <v>335</v>
      </c>
      <c r="L396" s="329" t="s">
        <v>641</v>
      </c>
      <c r="M396" s="330">
        <v>1</v>
      </c>
      <c r="N396" s="331" t="s">
        <v>0</v>
      </c>
      <c r="O396" s="439"/>
      <c r="P396" s="332" t="str">
        <f t="shared" si="554"/>
        <v/>
      </c>
      <c r="Q396" s="329" t="s">
        <v>642</v>
      </c>
      <c r="R396" s="329" t="s">
        <v>72</v>
      </c>
      <c r="S396" s="139"/>
      <c r="U396" s="140">
        <f t="shared" ref="U396:U401" si="578">M396</f>
        <v>1</v>
      </c>
      <c r="V396" s="140">
        <f>IF(N396="OUI",1,IF(N396="NON",0,IF(N396="Non Mesuré","",0)))</f>
        <v>1</v>
      </c>
      <c r="W396" s="140">
        <f t="shared" ref="W396:W401" si="579">IF(N396&lt;&gt;"Non Mesuré",U396*V396,"")</f>
        <v>1</v>
      </c>
      <c r="X396" s="140"/>
      <c r="Y396" s="140">
        <f t="shared" ref="Y396:Y401" si="580">IF(N396="Non Mesuré",U396,0)</f>
        <v>0</v>
      </c>
      <c r="Z396" s="140"/>
      <c r="AA396" s="140">
        <f t="shared" ref="AA396:AA401" si="581">U396-Y396</f>
        <v>1</v>
      </c>
      <c r="AB396" s="140"/>
      <c r="AC396" s="141"/>
      <c r="AD396" s="141"/>
      <c r="AE396" s="142" t="str">
        <f t="shared" si="533"/>
        <v/>
      </c>
      <c r="AF396" s="142"/>
      <c r="AG396" s="142" t="str">
        <f t="shared" si="534"/>
        <v/>
      </c>
      <c r="AH396" s="142"/>
      <c r="AI396" s="142" t="str">
        <f t="shared" si="535"/>
        <v/>
      </c>
      <c r="AJ396" s="143"/>
      <c r="AK396" s="144"/>
      <c r="AL396" s="142"/>
      <c r="AM396" s="142" t="str">
        <f t="shared" si="536"/>
        <v/>
      </c>
      <c r="AN396" s="142"/>
      <c r="AO396" s="142" t="str">
        <f t="shared" si="537"/>
        <v/>
      </c>
      <c r="AP396" s="142"/>
      <c r="AQ396" s="142" t="str">
        <f t="shared" si="538"/>
        <v/>
      </c>
      <c r="AR396" s="143"/>
      <c r="AS396" s="144"/>
      <c r="AT396" s="142"/>
      <c r="AU396" s="142" t="str">
        <f t="shared" si="539"/>
        <v/>
      </c>
      <c r="AV396" s="142"/>
      <c r="AW396" s="142" t="str">
        <f t="shared" si="540"/>
        <v/>
      </c>
      <c r="AX396" s="142"/>
      <c r="AY396" s="142" t="str">
        <f t="shared" si="541"/>
        <v/>
      </c>
      <c r="AZ396" s="143"/>
      <c r="BA396" s="144"/>
      <c r="BB396" s="142"/>
      <c r="BC396" s="142" t="str">
        <f t="shared" ref="BC396:BC401" si="582">IF(G396=4,W396,"")</f>
        <v/>
      </c>
      <c r="BD396" s="142"/>
      <c r="BE396" s="142" t="str">
        <f t="shared" ref="BE396:BE401" si="583">IF(G396=4,Y396,"")</f>
        <v/>
      </c>
      <c r="BF396" s="142"/>
      <c r="BG396" s="142" t="str">
        <f t="shared" ref="BG396:BG401" si="584">IF(G396=4,AA396,"")</f>
        <v/>
      </c>
      <c r="BH396" s="143"/>
      <c r="BI396" s="144"/>
      <c r="BJ396" s="140"/>
      <c r="BK396" s="142">
        <f t="shared" ref="BK396:BK401" si="585">IF(G396=5,W396,"")</f>
        <v>1</v>
      </c>
      <c r="BL396" s="142"/>
      <c r="BM396" s="142">
        <f t="shared" ref="BM396:BM401" si="586">IF(G396=5,Y396,"")</f>
        <v>0</v>
      </c>
      <c r="BN396" s="142"/>
      <c r="BO396" s="142">
        <f t="shared" ref="BO396:BO401" si="587">IF(G396=5,AA396,"")</f>
        <v>1</v>
      </c>
      <c r="BP396" s="143"/>
      <c r="BQ396" s="144"/>
      <c r="BR396" s="140"/>
      <c r="BS396" s="142" t="str">
        <f t="shared" si="555"/>
        <v/>
      </c>
      <c r="BT396" s="142"/>
      <c r="BU396" s="142" t="str">
        <f t="shared" si="556"/>
        <v/>
      </c>
      <c r="BV396" s="142"/>
      <c r="BW396" s="142" t="str">
        <f t="shared" si="557"/>
        <v/>
      </c>
      <c r="BX396" s="143"/>
      <c r="BY396" s="144"/>
      <c r="BZ396" s="145"/>
      <c r="CA396" s="142" t="str">
        <f t="shared" si="558"/>
        <v/>
      </c>
      <c r="CB396" s="142"/>
      <c r="CC396" s="142" t="str">
        <f t="shared" si="559"/>
        <v/>
      </c>
      <c r="CD396" s="142"/>
      <c r="CE396" s="142" t="str">
        <f t="shared" si="560"/>
        <v/>
      </c>
      <c r="CF396" s="143"/>
      <c r="CG396" s="136"/>
      <c r="CH396" s="136"/>
      <c r="CI396" s="142" t="str">
        <f t="shared" si="561"/>
        <v/>
      </c>
      <c r="CJ396" s="142"/>
      <c r="CK396" s="142" t="str">
        <f t="shared" si="563"/>
        <v/>
      </c>
      <c r="CL396" s="142"/>
      <c r="CM396" s="142" t="str">
        <f t="shared" si="564"/>
        <v/>
      </c>
      <c r="CN396" s="143"/>
      <c r="CO396" s="136"/>
      <c r="EF396" s="146" t="s">
        <v>63</v>
      </c>
      <c r="EG396" s="146" t="str">
        <f t="shared" si="562"/>
        <v>Harmonie des couleurs, des matériaux en accord avec la catégorie de l'établissement. Absence d'éléments dépareillés.
Constat visuel
NR</v>
      </c>
    </row>
    <row r="397" spans="1:137" s="186" customFormat="1" ht="33" customHeight="1" x14ac:dyDescent="0.25">
      <c r="B397" s="109" t="s">
        <v>58</v>
      </c>
      <c r="C397" s="405" t="s">
        <v>563</v>
      </c>
      <c r="D397" s="183" t="s">
        <v>639</v>
      </c>
      <c r="E397" s="109"/>
      <c r="F397" s="109">
        <f>VLOOKUP(H397,Feuil1!A$1:B$5,2,0)</f>
        <v>0.2</v>
      </c>
      <c r="G397" s="109">
        <f t="shared" si="577"/>
        <v>5</v>
      </c>
      <c r="H397" s="277" t="s">
        <v>168</v>
      </c>
      <c r="I397" s="180" t="s">
        <v>640</v>
      </c>
      <c r="J397" s="138">
        <v>76</v>
      </c>
      <c r="K397" s="138">
        <f>IF(J397&lt;&gt;"",MAX(K$1:K396)+1,"")</f>
        <v>336</v>
      </c>
      <c r="L397" s="281" t="s">
        <v>643</v>
      </c>
      <c r="M397" s="290">
        <v>1</v>
      </c>
      <c r="N397" s="283" t="s">
        <v>0</v>
      </c>
      <c r="O397" s="351"/>
      <c r="P397" s="333" t="str">
        <f t="shared" si="554"/>
        <v/>
      </c>
      <c r="Q397" s="281" t="s">
        <v>644</v>
      </c>
      <c r="R397" s="281" t="s">
        <v>72</v>
      </c>
      <c r="S397" s="139"/>
      <c r="U397" s="140">
        <f t="shared" si="578"/>
        <v>1</v>
      </c>
      <c r="V397" s="140">
        <f>IF(N397="OUI",1,IF(N397="NON",0,IF(N397="Non Mesuré","",0)))</f>
        <v>1</v>
      </c>
      <c r="W397" s="140">
        <f t="shared" si="579"/>
        <v>1</v>
      </c>
      <c r="X397" s="140"/>
      <c r="Y397" s="140">
        <f t="shared" si="580"/>
        <v>0</v>
      </c>
      <c r="Z397" s="140"/>
      <c r="AA397" s="140">
        <f t="shared" si="581"/>
        <v>1</v>
      </c>
      <c r="AB397" s="140"/>
      <c r="AC397" s="141"/>
      <c r="AD397" s="141"/>
      <c r="AE397" s="142" t="str">
        <f t="shared" si="533"/>
        <v/>
      </c>
      <c r="AF397" s="142"/>
      <c r="AG397" s="142" t="str">
        <f t="shared" si="534"/>
        <v/>
      </c>
      <c r="AH397" s="142"/>
      <c r="AI397" s="142" t="str">
        <f t="shared" si="535"/>
        <v/>
      </c>
      <c r="AJ397" s="143"/>
      <c r="AK397" s="144"/>
      <c r="AL397" s="142"/>
      <c r="AM397" s="142" t="str">
        <f t="shared" si="536"/>
        <v/>
      </c>
      <c r="AN397" s="142"/>
      <c r="AO397" s="142" t="str">
        <f t="shared" si="537"/>
        <v/>
      </c>
      <c r="AP397" s="142"/>
      <c r="AQ397" s="142" t="str">
        <f t="shared" si="538"/>
        <v/>
      </c>
      <c r="AR397" s="143"/>
      <c r="AS397" s="144"/>
      <c r="AT397" s="142"/>
      <c r="AU397" s="142" t="str">
        <f t="shared" si="539"/>
        <v/>
      </c>
      <c r="AV397" s="142"/>
      <c r="AW397" s="142" t="str">
        <f t="shared" si="540"/>
        <v/>
      </c>
      <c r="AX397" s="142"/>
      <c r="AY397" s="142" t="str">
        <f t="shared" si="541"/>
        <v/>
      </c>
      <c r="AZ397" s="143"/>
      <c r="BA397" s="144"/>
      <c r="BB397" s="142"/>
      <c r="BC397" s="142" t="str">
        <f t="shared" si="582"/>
        <v/>
      </c>
      <c r="BD397" s="142"/>
      <c r="BE397" s="142" t="str">
        <f t="shared" si="583"/>
        <v/>
      </c>
      <c r="BF397" s="142"/>
      <c r="BG397" s="142" t="str">
        <f t="shared" si="584"/>
        <v/>
      </c>
      <c r="BH397" s="143"/>
      <c r="BI397" s="144"/>
      <c r="BJ397" s="140"/>
      <c r="BK397" s="142">
        <f t="shared" si="585"/>
        <v>1</v>
      </c>
      <c r="BL397" s="142"/>
      <c r="BM397" s="142">
        <f t="shared" si="586"/>
        <v>0</v>
      </c>
      <c r="BN397" s="142"/>
      <c r="BO397" s="142">
        <f t="shared" si="587"/>
        <v>1</v>
      </c>
      <c r="BP397" s="143"/>
      <c r="BQ397" s="144"/>
      <c r="BR397" s="140"/>
      <c r="BS397" s="142" t="str">
        <f t="shared" si="555"/>
        <v/>
      </c>
      <c r="BT397" s="142"/>
      <c r="BU397" s="142" t="str">
        <f t="shared" si="556"/>
        <v/>
      </c>
      <c r="BV397" s="142"/>
      <c r="BW397" s="142" t="str">
        <f t="shared" si="557"/>
        <v/>
      </c>
      <c r="BX397" s="143"/>
      <c r="BY397" s="144"/>
      <c r="BZ397" s="145"/>
      <c r="CA397" s="142" t="str">
        <f t="shared" si="558"/>
        <v/>
      </c>
      <c r="CB397" s="142"/>
      <c r="CC397" s="142" t="str">
        <f t="shared" si="559"/>
        <v/>
      </c>
      <c r="CD397" s="142"/>
      <c r="CE397" s="142" t="str">
        <f t="shared" si="560"/>
        <v/>
      </c>
      <c r="CF397" s="143"/>
      <c r="CG397" s="136"/>
      <c r="CH397" s="136"/>
      <c r="CI397" s="142" t="str">
        <f t="shared" si="561"/>
        <v/>
      </c>
      <c r="CJ397" s="142"/>
      <c r="CK397" s="142" t="str">
        <f t="shared" si="563"/>
        <v/>
      </c>
      <c r="CL397" s="142"/>
      <c r="CM397" s="142" t="str">
        <f t="shared" si="564"/>
        <v/>
      </c>
      <c r="CN397" s="143"/>
      <c r="CO397" s="136"/>
      <c r="EF397" s="146" t="s">
        <v>63</v>
      </c>
      <c r="EG397" s="146" t="str">
        <f t="shared" si="562"/>
        <v>Le second n'est pas nécessairement sur table. Il est apporté à table en fonction de la commande du client.
Constat visuel
NR</v>
      </c>
    </row>
    <row r="398" spans="1:137" s="186" customFormat="1" ht="36" customHeight="1" x14ac:dyDescent="0.25">
      <c r="A398" s="186">
        <v>31</v>
      </c>
      <c r="B398" s="109" t="s">
        <v>58</v>
      </c>
      <c r="C398" s="405" t="s">
        <v>563</v>
      </c>
      <c r="D398" s="183" t="s">
        <v>639</v>
      </c>
      <c r="E398" s="109"/>
      <c r="F398" s="109">
        <f>VLOOKUP(H398,Feuil1!A$1:B$5,2,0)</f>
        <v>0.25</v>
      </c>
      <c r="G398" s="109">
        <f t="shared" si="577"/>
        <v>3</v>
      </c>
      <c r="H398" s="277" t="s">
        <v>174</v>
      </c>
      <c r="I398" s="180" t="s">
        <v>640</v>
      </c>
      <c r="J398" s="138">
        <v>76</v>
      </c>
      <c r="K398" s="138">
        <f>IF(J398&lt;&gt;"",MAX(K$1:K397)+1,"")</f>
        <v>337</v>
      </c>
      <c r="L398" s="281" t="s">
        <v>645</v>
      </c>
      <c r="M398" s="290">
        <v>3</v>
      </c>
      <c r="N398" s="283" t="s">
        <v>75</v>
      </c>
      <c r="O398" s="351"/>
      <c r="P398" s="333" t="str">
        <f t="shared" si="554"/>
        <v/>
      </c>
      <c r="Q398" s="281" t="s">
        <v>646</v>
      </c>
      <c r="R398" s="281" t="s">
        <v>72</v>
      </c>
      <c r="S398" s="139"/>
      <c r="U398" s="140">
        <f t="shared" si="578"/>
        <v>3</v>
      </c>
      <c r="V398" s="140">
        <f>IF(N398="Très Satisfaisant",1,IF(N398="Satisfaisant",0.75,IF(N398="Insatisfaisant",0.25,IF(N398="Très Insatisfaisant",0,IF(N398="Non Mesuré","",0)))))</f>
        <v>1</v>
      </c>
      <c r="W398" s="140">
        <f t="shared" si="579"/>
        <v>3</v>
      </c>
      <c r="X398" s="140"/>
      <c r="Y398" s="140">
        <f t="shared" si="580"/>
        <v>0</v>
      </c>
      <c r="Z398" s="140"/>
      <c r="AA398" s="140">
        <f t="shared" si="581"/>
        <v>3</v>
      </c>
      <c r="AB398" s="140"/>
      <c r="AC398" s="141"/>
      <c r="AD398" s="141"/>
      <c r="AE398" s="142" t="str">
        <f t="shared" si="533"/>
        <v/>
      </c>
      <c r="AF398" s="142"/>
      <c r="AG398" s="142" t="str">
        <f t="shared" si="534"/>
        <v/>
      </c>
      <c r="AH398" s="142"/>
      <c r="AI398" s="142" t="str">
        <f t="shared" si="535"/>
        <v/>
      </c>
      <c r="AJ398" s="143"/>
      <c r="AK398" s="144"/>
      <c r="AL398" s="142"/>
      <c r="AM398" s="142" t="str">
        <f t="shared" si="536"/>
        <v/>
      </c>
      <c r="AN398" s="142"/>
      <c r="AO398" s="142" t="str">
        <f t="shared" si="537"/>
        <v/>
      </c>
      <c r="AP398" s="142"/>
      <c r="AQ398" s="142" t="str">
        <f t="shared" si="538"/>
        <v/>
      </c>
      <c r="AR398" s="143"/>
      <c r="AS398" s="144"/>
      <c r="AT398" s="142"/>
      <c r="AU398" s="142">
        <f t="shared" si="539"/>
        <v>3</v>
      </c>
      <c r="AV398" s="142"/>
      <c r="AW398" s="142">
        <f t="shared" si="540"/>
        <v>0</v>
      </c>
      <c r="AX398" s="142"/>
      <c r="AY398" s="142">
        <f t="shared" si="541"/>
        <v>3</v>
      </c>
      <c r="AZ398" s="143"/>
      <c r="BA398" s="144"/>
      <c r="BB398" s="142"/>
      <c r="BC398" s="142" t="str">
        <f t="shared" si="582"/>
        <v/>
      </c>
      <c r="BD398" s="142"/>
      <c r="BE398" s="142" t="str">
        <f t="shared" si="583"/>
        <v/>
      </c>
      <c r="BF398" s="142"/>
      <c r="BG398" s="142" t="str">
        <f t="shared" si="584"/>
        <v/>
      </c>
      <c r="BH398" s="143"/>
      <c r="BI398" s="144"/>
      <c r="BJ398" s="140"/>
      <c r="BK398" s="142" t="str">
        <f t="shared" si="585"/>
        <v/>
      </c>
      <c r="BL398" s="142"/>
      <c r="BM398" s="142" t="str">
        <f t="shared" si="586"/>
        <v/>
      </c>
      <c r="BN398" s="142"/>
      <c r="BO398" s="142" t="str">
        <f t="shared" si="587"/>
        <v/>
      </c>
      <c r="BP398" s="143"/>
      <c r="BQ398" s="144"/>
      <c r="BR398" s="140"/>
      <c r="BS398" s="142">
        <f t="shared" si="555"/>
        <v>3</v>
      </c>
      <c r="BT398" s="142"/>
      <c r="BU398" s="142">
        <f t="shared" si="556"/>
        <v>0</v>
      </c>
      <c r="BV398" s="142"/>
      <c r="BW398" s="142">
        <f t="shared" si="557"/>
        <v>3</v>
      </c>
      <c r="BX398" s="143"/>
      <c r="BY398" s="144"/>
      <c r="BZ398" s="145"/>
      <c r="CA398" s="142" t="str">
        <f t="shared" si="558"/>
        <v/>
      </c>
      <c r="CB398" s="142"/>
      <c r="CC398" s="142" t="str">
        <f t="shared" si="559"/>
        <v/>
      </c>
      <c r="CD398" s="142"/>
      <c r="CE398" s="142" t="str">
        <f t="shared" si="560"/>
        <v/>
      </c>
      <c r="CF398" s="143"/>
      <c r="CG398" s="136"/>
      <c r="CH398" s="136"/>
      <c r="CI398" s="142" t="str">
        <f t="shared" si="561"/>
        <v/>
      </c>
      <c r="CJ398" s="142"/>
      <c r="CK398" s="142" t="str">
        <f t="shared" si="563"/>
        <v/>
      </c>
      <c r="CL398" s="142"/>
      <c r="CM398" s="142" t="str">
        <f t="shared" si="564"/>
        <v/>
      </c>
      <c r="CN398" s="143"/>
      <c r="CO398" s="136"/>
      <c r="EF398" s="146" t="s">
        <v>63</v>
      </c>
      <c r="EG398" s="146" t="str">
        <f t="shared" si="562"/>
        <v>Tolérance sur la présence de sets et des serviettes en papier en fonction du type de restauration. Si serviette en papier, elle ne se déchire pas facilement.
Constat visuel
NR</v>
      </c>
    </row>
    <row r="399" spans="1:137" s="186" customFormat="1" ht="22.5" customHeight="1" x14ac:dyDescent="0.25">
      <c r="A399" s="186">
        <v>32</v>
      </c>
      <c r="B399" s="109" t="s">
        <v>68</v>
      </c>
      <c r="C399" s="405" t="s">
        <v>563</v>
      </c>
      <c r="D399" s="183" t="s">
        <v>639</v>
      </c>
      <c r="E399" s="109"/>
      <c r="F399" s="109">
        <f>VLOOKUP(H399,Feuil1!A$1:B$5,2,0)</f>
        <v>0.25</v>
      </c>
      <c r="G399" s="109">
        <f t="shared" si="577"/>
        <v>3</v>
      </c>
      <c r="H399" s="277" t="s">
        <v>174</v>
      </c>
      <c r="I399" s="180" t="s">
        <v>640</v>
      </c>
      <c r="J399" s="138">
        <v>76</v>
      </c>
      <c r="K399" s="138">
        <f>IF(J399&lt;&gt;"",MAX(K$1:K398)+1,"")</f>
        <v>338</v>
      </c>
      <c r="L399" s="281" t="s">
        <v>647</v>
      </c>
      <c r="M399" s="290">
        <v>3</v>
      </c>
      <c r="N399" s="283" t="s">
        <v>75</v>
      </c>
      <c r="O399" s="351"/>
      <c r="P399" s="333" t="str">
        <f t="shared" si="554"/>
        <v/>
      </c>
      <c r="Q399" s="281"/>
      <c r="R399" s="281" t="s">
        <v>72</v>
      </c>
      <c r="S399" s="139"/>
      <c r="U399" s="140">
        <f t="shared" si="578"/>
        <v>3</v>
      </c>
      <c r="V399" s="140">
        <f>IF(N399="Très Satisfaisant",1,IF(N399="Satisfaisant",0.75,IF(N399="Insatisfaisant",0.25,IF(N399="Très Insatisfaisant",0,IF(N399="Non Mesuré","",0)))))</f>
        <v>1</v>
      </c>
      <c r="W399" s="140">
        <f t="shared" si="579"/>
        <v>3</v>
      </c>
      <c r="X399" s="140"/>
      <c r="Y399" s="140">
        <f t="shared" si="580"/>
        <v>0</v>
      </c>
      <c r="Z399" s="140"/>
      <c r="AA399" s="140">
        <f t="shared" si="581"/>
        <v>3</v>
      </c>
      <c r="AB399" s="140"/>
      <c r="AC399" s="141"/>
      <c r="AD399" s="141"/>
      <c r="AE399" s="142" t="str">
        <f t="shared" si="533"/>
        <v/>
      </c>
      <c r="AF399" s="142"/>
      <c r="AG399" s="142" t="str">
        <f t="shared" si="534"/>
        <v/>
      </c>
      <c r="AH399" s="142"/>
      <c r="AI399" s="142" t="str">
        <f t="shared" si="535"/>
        <v/>
      </c>
      <c r="AJ399" s="143"/>
      <c r="AK399" s="144"/>
      <c r="AL399" s="142"/>
      <c r="AM399" s="142" t="str">
        <f t="shared" si="536"/>
        <v/>
      </c>
      <c r="AN399" s="142"/>
      <c r="AO399" s="142" t="str">
        <f t="shared" si="537"/>
        <v/>
      </c>
      <c r="AP399" s="142"/>
      <c r="AQ399" s="142" t="str">
        <f t="shared" si="538"/>
        <v/>
      </c>
      <c r="AR399" s="143"/>
      <c r="AS399" s="144"/>
      <c r="AT399" s="142"/>
      <c r="AU399" s="142">
        <f t="shared" si="539"/>
        <v>3</v>
      </c>
      <c r="AV399" s="142"/>
      <c r="AW399" s="142">
        <f t="shared" si="540"/>
        <v>0</v>
      </c>
      <c r="AX399" s="142"/>
      <c r="AY399" s="142">
        <f t="shared" si="541"/>
        <v>3</v>
      </c>
      <c r="AZ399" s="143"/>
      <c r="BA399" s="144"/>
      <c r="BB399" s="142"/>
      <c r="BC399" s="142" t="str">
        <f t="shared" si="582"/>
        <v/>
      </c>
      <c r="BD399" s="142"/>
      <c r="BE399" s="142" t="str">
        <f t="shared" si="583"/>
        <v/>
      </c>
      <c r="BF399" s="142"/>
      <c r="BG399" s="142" t="str">
        <f t="shared" si="584"/>
        <v/>
      </c>
      <c r="BH399" s="143"/>
      <c r="BI399" s="144"/>
      <c r="BJ399" s="140"/>
      <c r="BK399" s="142" t="str">
        <f t="shared" si="585"/>
        <v/>
      </c>
      <c r="BL399" s="142"/>
      <c r="BM399" s="142" t="str">
        <f t="shared" si="586"/>
        <v/>
      </c>
      <c r="BN399" s="142"/>
      <c r="BO399" s="142" t="str">
        <f t="shared" si="587"/>
        <v/>
      </c>
      <c r="BP399" s="143"/>
      <c r="BQ399" s="144"/>
      <c r="BR399" s="140"/>
      <c r="BS399" s="142" t="str">
        <f t="shared" si="555"/>
        <v/>
      </c>
      <c r="BT399" s="142"/>
      <c r="BU399" s="142" t="str">
        <f t="shared" si="556"/>
        <v/>
      </c>
      <c r="BV399" s="142"/>
      <c r="BW399" s="142" t="str">
        <f t="shared" si="557"/>
        <v/>
      </c>
      <c r="BX399" s="143"/>
      <c r="BY399" s="144"/>
      <c r="BZ399" s="145"/>
      <c r="CA399" s="142">
        <f t="shared" si="558"/>
        <v>3</v>
      </c>
      <c r="CB399" s="142"/>
      <c r="CC399" s="142">
        <f t="shared" si="559"/>
        <v>0</v>
      </c>
      <c r="CD399" s="142"/>
      <c r="CE399" s="142">
        <f t="shared" si="560"/>
        <v>3</v>
      </c>
      <c r="CF399" s="143"/>
      <c r="CG399" s="136"/>
      <c r="CH399" s="136"/>
      <c r="CI399" s="142" t="str">
        <f t="shared" si="561"/>
        <v/>
      </c>
      <c r="CJ399" s="142"/>
      <c r="CK399" s="142" t="str">
        <f t="shared" si="563"/>
        <v/>
      </c>
      <c r="CL399" s="142"/>
      <c r="CM399" s="142" t="str">
        <f t="shared" si="564"/>
        <v/>
      </c>
      <c r="CN399" s="143"/>
      <c r="CO399" s="136"/>
      <c r="EF399" s="146" t="s">
        <v>63</v>
      </c>
      <c r="EG399" s="146" t="str">
        <f t="shared" si="562"/>
        <v xml:space="preserve">
Constat visuel
R</v>
      </c>
    </row>
    <row r="400" spans="1:137" s="186" customFormat="1" ht="33" customHeight="1" x14ac:dyDescent="0.25">
      <c r="A400" s="186">
        <v>31</v>
      </c>
      <c r="B400" s="109" t="s">
        <v>58</v>
      </c>
      <c r="C400" s="405" t="s">
        <v>563</v>
      </c>
      <c r="D400" s="183" t="s">
        <v>639</v>
      </c>
      <c r="E400" s="109"/>
      <c r="F400" s="109">
        <f>VLOOKUP(H400,Feuil1!A$1:B$5,2,0)</f>
        <v>0.25</v>
      </c>
      <c r="G400" s="109">
        <f t="shared" si="577"/>
        <v>3</v>
      </c>
      <c r="H400" s="277" t="s">
        <v>174</v>
      </c>
      <c r="I400" s="180" t="s">
        <v>640</v>
      </c>
      <c r="J400" s="138">
        <v>76</v>
      </c>
      <c r="K400" s="138">
        <f>IF(J400&lt;&gt;"",MAX(K$1:K399)+1,"")</f>
        <v>339</v>
      </c>
      <c r="L400" s="281" t="s">
        <v>648</v>
      </c>
      <c r="M400" s="290">
        <v>3</v>
      </c>
      <c r="N400" s="283" t="s">
        <v>75</v>
      </c>
      <c r="O400" s="351"/>
      <c r="P400" s="333" t="str">
        <f t="shared" si="554"/>
        <v/>
      </c>
      <c r="Q400" s="281" t="s">
        <v>649</v>
      </c>
      <c r="R400" s="281" t="s">
        <v>72</v>
      </c>
      <c r="S400" s="139"/>
      <c r="U400" s="140">
        <f t="shared" si="578"/>
        <v>3</v>
      </c>
      <c r="V400" s="140">
        <f>IF(N400="Très Satisfaisant",1,IF(N400="Satisfaisant",0.75,IF(N400="Insatisfaisant",0.25,IF(N400="Très Insatisfaisant",0,IF(N400="Non Mesuré","",0)))))</f>
        <v>1</v>
      </c>
      <c r="W400" s="140">
        <f t="shared" si="579"/>
        <v>3</v>
      </c>
      <c r="X400" s="140"/>
      <c r="Y400" s="140">
        <f t="shared" si="580"/>
        <v>0</v>
      </c>
      <c r="Z400" s="140"/>
      <c r="AA400" s="140">
        <f t="shared" si="581"/>
        <v>3</v>
      </c>
      <c r="AB400" s="140"/>
      <c r="AC400" s="141"/>
      <c r="AD400" s="141"/>
      <c r="AE400" s="142" t="str">
        <f t="shared" si="533"/>
        <v/>
      </c>
      <c r="AF400" s="142"/>
      <c r="AG400" s="142" t="str">
        <f t="shared" si="534"/>
        <v/>
      </c>
      <c r="AH400" s="142"/>
      <c r="AI400" s="142" t="str">
        <f t="shared" si="535"/>
        <v/>
      </c>
      <c r="AJ400" s="143"/>
      <c r="AK400" s="144"/>
      <c r="AL400" s="142"/>
      <c r="AM400" s="142" t="str">
        <f t="shared" si="536"/>
        <v/>
      </c>
      <c r="AN400" s="142"/>
      <c r="AO400" s="142" t="str">
        <f t="shared" si="537"/>
        <v/>
      </c>
      <c r="AP400" s="142"/>
      <c r="AQ400" s="142" t="str">
        <f t="shared" si="538"/>
        <v/>
      </c>
      <c r="AR400" s="143"/>
      <c r="AS400" s="144"/>
      <c r="AT400" s="142"/>
      <c r="AU400" s="142">
        <f t="shared" si="539"/>
        <v>3</v>
      </c>
      <c r="AV400" s="142"/>
      <c r="AW400" s="142">
        <f t="shared" si="540"/>
        <v>0</v>
      </c>
      <c r="AX400" s="142"/>
      <c r="AY400" s="142">
        <f t="shared" si="541"/>
        <v>3</v>
      </c>
      <c r="AZ400" s="143"/>
      <c r="BA400" s="144"/>
      <c r="BB400" s="142"/>
      <c r="BC400" s="142" t="str">
        <f t="shared" si="582"/>
        <v/>
      </c>
      <c r="BD400" s="142"/>
      <c r="BE400" s="142" t="str">
        <f t="shared" si="583"/>
        <v/>
      </c>
      <c r="BF400" s="142"/>
      <c r="BG400" s="142" t="str">
        <f t="shared" si="584"/>
        <v/>
      </c>
      <c r="BH400" s="143"/>
      <c r="BI400" s="144"/>
      <c r="BJ400" s="140"/>
      <c r="BK400" s="142" t="str">
        <f t="shared" si="585"/>
        <v/>
      </c>
      <c r="BL400" s="142"/>
      <c r="BM400" s="142" t="str">
        <f t="shared" si="586"/>
        <v/>
      </c>
      <c r="BN400" s="142"/>
      <c r="BO400" s="142" t="str">
        <f t="shared" si="587"/>
        <v/>
      </c>
      <c r="BP400" s="143"/>
      <c r="BQ400" s="144"/>
      <c r="BR400" s="140"/>
      <c r="BS400" s="142">
        <f t="shared" si="555"/>
        <v>3</v>
      </c>
      <c r="BT400" s="142"/>
      <c r="BU400" s="142">
        <f t="shared" si="556"/>
        <v>0</v>
      </c>
      <c r="BV400" s="142"/>
      <c r="BW400" s="142">
        <f t="shared" si="557"/>
        <v>3</v>
      </c>
      <c r="BX400" s="143"/>
      <c r="BY400" s="144"/>
      <c r="BZ400" s="145"/>
      <c r="CA400" s="142" t="str">
        <f t="shared" si="558"/>
        <v/>
      </c>
      <c r="CB400" s="142"/>
      <c r="CC400" s="142" t="str">
        <f t="shared" si="559"/>
        <v/>
      </c>
      <c r="CD400" s="142"/>
      <c r="CE400" s="142" t="str">
        <f t="shared" si="560"/>
        <v/>
      </c>
      <c r="CF400" s="143"/>
      <c r="CG400" s="136"/>
      <c r="CH400" s="136"/>
      <c r="CI400" s="142" t="str">
        <f t="shared" si="561"/>
        <v/>
      </c>
      <c r="CJ400" s="142"/>
      <c r="CK400" s="142" t="str">
        <f t="shared" si="563"/>
        <v/>
      </c>
      <c r="CL400" s="142"/>
      <c r="CM400" s="142" t="str">
        <f t="shared" si="564"/>
        <v/>
      </c>
      <c r="CN400" s="143"/>
      <c r="CO400" s="136"/>
      <c r="EF400" s="146" t="s">
        <v>63</v>
      </c>
      <c r="EG400" s="146" t="str">
        <f t="shared" si="562"/>
        <v>Prendre en compte : couverts, verres, assiettes, ménagères. Si existante, l'auditeur évalue également la terrasse.
Constat visuel
NR</v>
      </c>
    </row>
    <row r="401" spans="1:143" s="186" customFormat="1" ht="22.5" customHeight="1" x14ac:dyDescent="0.25">
      <c r="A401" s="186">
        <v>32</v>
      </c>
      <c r="B401" s="109" t="s">
        <v>68</v>
      </c>
      <c r="C401" s="405" t="s">
        <v>563</v>
      </c>
      <c r="D401" s="183" t="s">
        <v>639</v>
      </c>
      <c r="E401" s="109"/>
      <c r="F401" s="109">
        <f>VLOOKUP(H401,Feuil1!A$1:B$5,2,0)</f>
        <v>0.25</v>
      </c>
      <c r="G401" s="109">
        <f t="shared" si="577"/>
        <v>3</v>
      </c>
      <c r="H401" s="277" t="s">
        <v>174</v>
      </c>
      <c r="I401" s="180" t="s">
        <v>640</v>
      </c>
      <c r="J401" s="138">
        <v>76</v>
      </c>
      <c r="K401" s="138">
        <f>IF(J401&lt;&gt;"",MAX(K$1:K400)+1,"")</f>
        <v>340</v>
      </c>
      <c r="L401" s="374" t="s">
        <v>650</v>
      </c>
      <c r="M401" s="375">
        <v>3</v>
      </c>
      <c r="N401" s="373" t="s">
        <v>75</v>
      </c>
      <c r="O401" s="441"/>
      <c r="P401" s="376" t="str">
        <f t="shared" si="554"/>
        <v/>
      </c>
      <c r="Q401" s="374"/>
      <c r="R401" s="374" t="s">
        <v>72</v>
      </c>
      <c r="S401" s="139"/>
      <c r="U401" s="140">
        <f t="shared" si="578"/>
        <v>3</v>
      </c>
      <c r="V401" s="140">
        <f>IF(N401="Très Satisfaisant",1,IF(N401="Satisfaisant",0.75,IF(N401="Insatisfaisant",0.25,IF(N401="Très Insatisfaisant",0,IF(N401="Non Mesuré","",0)))))</f>
        <v>1</v>
      </c>
      <c r="W401" s="140">
        <f t="shared" si="579"/>
        <v>3</v>
      </c>
      <c r="X401" s="140"/>
      <c r="Y401" s="140">
        <f t="shared" si="580"/>
        <v>0</v>
      </c>
      <c r="Z401" s="140"/>
      <c r="AA401" s="140">
        <f t="shared" si="581"/>
        <v>3</v>
      </c>
      <c r="AB401" s="140"/>
      <c r="AC401" s="141"/>
      <c r="AD401" s="141"/>
      <c r="AE401" s="142" t="str">
        <f t="shared" si="533"/>
        <v/>
      </c>
      <c r="AF401" s="142"/>
      <c r="AG401" s="142" t="str">
        <f t="shared" si="534"/>
        <v/>
      </c>
      <c r="AH401" s="142"/>
      <c r="AI401" s="142" t="str">
        <f t="shared" si="535"/>
        <v/>
      </c>
      <c r="AJ401" s="143"/>
      <c r="AK401" s="144"/>
      <c r="AL401" s="142"/>
      <c r="AM401" s="142" t="str">
        <f t="shared" si="536"/>
        <v/>
      </c>
      <c r="AN401" s="142"/>
      <c r="AO401" s="142" t="str">
        <f t="shared" si="537"/>
        <v/>
      </c>
      <c r="AP401" s="142"/>
      <c r="AQ401" s="142" t="str">
        <f t="shared" si="538"/>
        <v/>
      </c>
      <c r="AR401" s="143"/>
      <c r="AS401" s="144"/>
      <c r="AT401" s="142"/>
      <c r="AU401" s="142">
        <f t="shared" si="539"/>
        <v>3</v>
      </c>
      <c r="AV401" s="142"/>
      <c r="AW401" s="142">
        <f t="shared" si="540"/>
        <v>0</v>
      </c>
      <c r="AX401" s="142"/>
      <c r="AY401" s="142">
        <f t="shared" si="541"/>
        <v>3</v>
      </c>
      <c r="AZ401" s="143"/>
      <c r="BA401" s="144"/>
      <c r="BB401" s="142"/>
      <c r="BC401" s="142" t="str">
        <f t="shared" si="582"/>
        <v/>
      </c>
      <c r="BD401" s="142"/>
      <c r="BE401" s="142" t="str">
        <f t="shared" si="583"/>
        <v/>
      </c>
      <c r="BF401" s="142"/>
      <c r="BG401" s="142" t="str">
        <f t="shared" si="584"/>
        <v/>
      </c>
      <c r="BH401" s="143"/>
      <c r="BI401" s="144"/>
      <c r="BJ401" s="140"/>
      <c r="BK401" s="142" t="str">
        <f t="shared" si="585"/>
        <v/>
      </c>
      <c r="BL401" s="142"/>
      <c r="BM401" s="142" t="str">
        <f t="shared" si="586"/>
        <v/>
      </c>
      <c r="BN401" s="142"/>
      <c r="BO401" s="142" t="str">
        <f t="shared" si="587"/>
        <v/>
      </c>
      <c r="BP401" s="143"/>
      <c r="BQ401" s="144"/>
      <c r="BR401" s="140"/>
      <c r="BS401" s="142" t="str">
        <f t="shared" si="555"/>
        <v/>
      </c>
      <c r="BT401" s="142"/>
      <c r="BU401" s="142" t="str">
        <f t="shared" si="556"/>
        <v/>
      </c>
      <c r="BV401" s="142"/>
      <c r="BW401" s="142" t="str">
        <f t="shared" si="557"/>
        <v/>
      </c>
      <c r="BX401" s="143"/>
      <c r="BY401" s="144"/>
      <c r="BZ401" s="145"/>
      <c r="CA401" s="142">
        <f t="shared" si="558"/>
        <v>3</v>
      </c>
      <c r="CB401" s="142"/>
      <c r="CC401" s="142">
        <f t="shared" si="559"/>
        <v>0</v>
      </c>
      <c r="CD401" s="142"/>
      <c r="CE401" s="142">
        <f t="shared" si="560"/>
        <v>3</v>
      </c>
      <c r="CF401" s="143"/>
      <c r="CG401" s="136"/>
      <c r="CH401" s="136"/>
      <c r="CI401" s="142" t="str">
        <f t="shared" si="561"/>
        <v/>
      </c>
      <c r="CJ401" s="142"/>
      <c r="CK401" s="142" t="str">
        <f t="shared" si="563"/>
        <v/>
      </c>
      <c r="CL401" s="142"/>
      <c r="CM401" s="142" t="str">
        <f t="shared" si="564"/>
        <v/>
      </c>
      <c r="CN401" s="143"/>
      <c r="CO401" s="136"/>
      <c r="EF401" s="146" t="s">
        <v>63</v>
      </c>
      <c r="EG401" s="146" t="str">
        <f t="shared" si="562"/>
        <v xml:space="preserve">
Constat visuel
R</v>
      </c>
    </row>
    <row r="402" spans="1:143" s="186" customFormat="1" ht="30" customHeight="1" x14ac:dyDescent="0.2">
      <c r="B402" s="109"/>
      <c r="C402" s="405" t="s">
        <v>563</v>
      </c>
      <c r="D402" s="109"/>
      <c r="E402" s="109"/>
      <c r="F402" s="109" t="e">
        <f>VLOOKUP(H402,Feuil1!A$1:B$5,2,0)</f>
        <v>#N/A</v>
      </c>
      <c r="G402" s="109"/>
      <c r="H402" s="139"/>
      <c r="I402" s="180"/>
      <c r="J402" s="138"/>
      <c r="K402" s="428" t="str">
        <f>IF(J402&lt;&gt;"",MAX(K$1:K401)+1,"")</f>
        <v/>
      </c>
      <c r="L402" s="429" t="s">
        <v>563</v>
      </c>
      <c r="M402" s="430" t="s">
        <v>31</v>
      </c>
      <c r="N402" s="431" t="s">
        <v>32</v>
      </c>
      <c r="O402" s="434" t="s">
        <v>33</v>
      </c>
      <c r="P402" s="432" t="str">
        <f t="shared" si="554"/>
        <v/>
      </c>
      <c r="Q402" s="428" t="s">
        <v>34</v>
      </c>
      <c r="R402" s="428" t="s">
        <v>809</v>
      </c>
      <c r="S402" s="139"/>
      <c r="U402" s="140"/>
      <c r="V402" s="140"/>
      <c r="W402" s="140"/>
      <c r="X402" s="140"/>
      <c r="Y402" s="140"/>
      <c r="Z402" s="140"/>
      <c r="AA402" s="140"/>
      <c r="AB402" s="140"/>
      <c r="AC402" s="141"/>
      <c r="AD402" s="141"/>
      <c r="AE402" s="142" t="str">
        <f t="shared" si="533"/>
        <v/>
      </c>
      <c r="AF402" s="142"/>
      <c r="AG402" s="142" t="str">
        <f t="shared" si="534"/>
        <v/>
      </c>
      <c r="AH402" s="142"/>
      <c r="AI402" s="142" t="str">
        <f t="shared" si="535"/>
        <v/>
      </c>
      <c r="AJ402" s="143"/>
      <c r="AK402" s="144"/>
      <c r="AL402" s="142"/>
      <c r="AM402" s="142" t="str">
        <f t="shared" si="536"/>
        <v/>
      </c>
      <c r="AN402" s="142"/>
      <c r="AO402" s="142" t="str">
        <f t="shared" si="537"/>
        <v/>
      </c>
      <c r="AP402" s="142"/>
      <c r="AQ402" s="142" t="str">
        <f t="shared" si="538"/>
        <v/>
      </c>
      <c r="AR402" s="143"/>
      <c r="AS402" s="144"/>
      <c r="AT402" s="142"/>
      <c r="AU402" s="142" t="str">
        <f t="shared" si="539"/>
        <v/>
      </c>
      <c r="AV402" s="142"/>
      <c r="AW402" s="142" t="str">
        <f t="shared" si="540"/>
        <v/>
      </c>
      <c r="AX402" s="142"/>
      <c r="AY402" s="142" t="str">
        <f t="shared" si="541"/>
        <v/>
      </c>
      <c r="AZ402" s="143"/>
      <c r="BA402" s="144"/>
      <c r="BB402" s="142"/>
      <c r="BC402" s="142"/>
      <c r="BD402" s="142"/>
      <c r="BE402" s="142"/>
      <c r="BF402" s="142"/>
      <c r="BG402" s="142"/>
      <c r="BH402" s="143"/>
      <c r="BI402" s="144"/>
      <c r="BJ402" s="140"/>
      <c r="BK402" s="142"/>
      <c r="BL402" s="142"/>
      <c r="BM402" s="142"/>
      <c r="BN402" s="142"/>
      <c r="BO402" s="142"/>
      <c r="BP402" s="143"/>
      <c r="BQ402" s="144"/>
      <c r="BR402" s="140"/>
      <c r="BS402" s="142"/>
      <c r="BT402" s="142"/>
      <c r="BU402" s="142"/>
      <c r="BV402" s="142"/>
      <c r="BW402" s="142"/>
      <c r="BX402" s="143"/>
      <c r="BY402" s="144"/>
      <c r="BZ402" s="145"/>
      <c r="CA402" s="142"/>
      <c r="CB402" s="142"/>
      <c r="CC402" s="142"/>
      <c r="CD402" s="142"/>
      <c r="CE402" s="142"/>
      <c r="CF402" s="143"/>
      <c r="CG402" s="136"/>
      <c r="CH402" s="136"/>
      <c r="CI402" s="142"/>
      <c r="CJ402" s="142"/>
      <c r="CK402" s="142"/>
      <c r="CL402" s="142"/>
      <c r="CM402" s="142"/>
      <c r="CN402" s="143"/>
      <c r="CO402" s="136"/>
      <c r="EF402" s="146" t="s">
        <v>63</v>
      </c>
      <c r="EG402" s="146" t="str">
        <f>CONCATENATE(Q402,EF402,R402,EF402,B402)</f>
        <v xml:space="preserve">Guide d'interprétation
Type de constat
</v>
      </c>
    </row>
    <row r="403" spans="1:143" s="127" customFormat="1" ht="30.75" customHeight="1" x14ac:dyDescent="0.25">
      <c r="B403" s="128"/>
      <c r="C403" s="405" t="s">
        <v>563</v>
      </c>
      <c r="D403" s="128"/>
      <c r="E403" s="128"/>
      <c r="F403" s="109" t="e">
        <f>VLOOKUP(H403,Feuil1!A$1:B$5,2,0)</f>
        <v>#N/A</v>
      </c>
      <c r="G403" s="107"/>
      <c r="H403" s="129"/>
      <c r="I403" s="198"/>
      <c r="J403" s="149"/>
      <c r="K403" s="131" t="str">
        <f>IF(J403&lt;&gt;"",MAX(K$1:K402)+1,"")</f>
        <v/>
      </c>
      <c r="L403" s="183" t="s">
        <v>651</v>
      </c>
      <c r="M403" s="132"/>
      <c r="N403" s="267"/>
      <c r="O403" s="440"/>
      <c r="P403" s="325" t="str">
        <f t="shared" si="554"/>
        <v/>
      </c>
      <c r="Q403" s="184"/>
      <c r="R403" s="184"/>
      <c r="S403" s="184"/>
      <c r="U403" s="150"/>
      <c r="V403" s="150"/>
      <c r="W403" s="150"/>
      <c r="X403" s="150"/>
      <c r="Y403" s="150"/>
      <c r="Z403" s="150"/>
      <c r="AA403" s="150"/>
      <c r="AB403" s="150"/>
      <c r="AC403" s="152"/>
      <c r="AD403" s="152"/>
      <c r="AE403" s="142" t="str">
        <f t="shared" si="533"/>
        <v/>
      </c>
      <c r="AF403" s="142"/>
      <c r="AG403" s="142" t="str">
        <f t="shared" si="534"/>
        <v/>
      </c>
      <c r="AH403" s="142"/>
      <c r="AI403" s="142" t="str">
        <f t="shared" si="535"/>
        <v/>
      </c>
      <c r="AJ403" s="143"/>
      <c r="AK403" s="155"/>
      <c r="AL403" s="153"/>
      <c r="AM403" s="142" t="str">
        <f t="shared" si="536"/>
        <v/>
      </c>
      <c r="AN403" s="142"/>
      <c r="AO403" s="142" t="str">
        <f t="shared" si="537"/>
        <v/>
      </c>
      <c r="AP403" s="142"/>
      <c r="AQ403" s="142" t="str">
        <f t="shared" si="538"/>
        <v/>
      </c>
      <c r="AR403" s="143"/>
      <c r="AS403" s="155"/>
      <c r="AT403" s="153"/>
      <c r="AU403" s="142" t="str">
        <f t="shared" si="539"/>
        <v/>
      </c>
      <c r="AV403" s="142"/>
      <c r="AW403" s="142" t="str">
        <f t="shared" si="540"/>
        <v/>
      </c>
      <c r="AX403" s="142"/>
      <c r="AY403" s="142" t="str">
        <f t="shared" si="541"/>
        <v/>
      </c>
      <c r="AZ403" s="143"/>
      <c r="BA403" s="155"/>
      <c r="BB403" s="153"/>
      <c r="BC403" s="153"/>
      <c r="BD403" s="153"/>
      <c r="BE403" s="153"/>
      <c r="BF403" s="153"/>
      <c r="BG403" s="153"/>
      <c r="BH403" s="154"/>
      <c r="BI403" s="155"/>
      <c r="BJ403" s="150"/>
      <c r="BK403" s="153"/>
      <c r="BL403" s="153"/>
      <c r="BM403" s="153"/>
      <c r="BN403" s="153"/>
      <c r="BO403" s="153"/>
      <c r="BP403" s="154"/>
      <c r="BQ403" s="155"/>
      <c r="BR403" s="150"/>
      <c r="BS403" s="153" t="str">
        <f t="shared" si="555"/>
        <v/>
      </c>
      <c r="BT403" s="153"/>
      <c r="BU403" s="153" t="str">
        <f t="shared" si="556"/>
        <v/>
      </c>
      <c r="BV403" s="153"/>
      <c r="BW403" s="153" t="str">
        <f t="shared" si="557"/>
        <v/>
      </c>
      <c r="BX403" s="154"/>
      <c r="BY403" s="155"/>
      <c r="BZ403" s="156"/>
      <c r="CA403" s="153" t="str">
        <f t="shared" si="558"/>
        <v/>
      </c>
      <c r="CB403" s="153"/>
      <c r="CC403" s="153" t="str">
        <f t="shared" si="559"/>
        <v/>
      </c>
      <c r="CD403" s="153"/>
      <c r="CE403" s="153" t="str">
        <f t="shared" si="560"/>
        <v/>
      </c>
      <c r="CF403" s="154"/>
      <c r="CG403" s="157"/>
      <c r="CH403" s="157"/>
      <c r="CI403" s="153" t="str">
        <f t="shared" si="561"/>
        <v/>
      </c>
      <c r="CJ403" s="153"/>
      <c r="CK403" s="153" t="str">
        <f t="shared" si="563"/>
        <v/>
      </c>
      <c r="CL403" s="153"/>
      <c r="CM403" s="153" t="str">
        <f t="shared" si="564"/>
        <v/>
      </c>
      <c r="CN403" s="154"/>
      <c r="CO403" s="157"/>
      <c r="EF403" s="146" t="s">
        <v>63</v>
      </c>
      <c r="EG403" s="146" t="str">
        <f t="shared" si="562"/>
        <v xml:space="preserve">
</v>
      </c>
    </row>
    <row r="404" spans="1:143" s="199" customFormat="1" ht="42.75" customHeight="1" x14ac:dyDescent="0.25">
      <c r="B404" s="200" t="s">
        <v>58</v>
      </c>
      <c r="C404" s="405" t="s">
        <v>563</v>
      </c>
      <c r="D404" s="183" t="s">
        <v>651</v>
      </c>
      <c r="E404" s="200"/>
      <c r="F404" s="109">
        <f>VLOOKUP(H404,Feuil1!A$1:B$5,2,0)</f>
        <v>0.2</v>
      </c>
      <c r="G404" s="200">
        <f>IF(H404="Information et Communication",1,IF(H404="Savoir-faire Savoir-être",2,IF(H404="Confort et hygiène",3,IF(H404="Qualité de la prestation",5,IF(H404="Développement Durable",4)))))</f>
        <v>5</v>
      </c>
      <c r="H404" s="278" t="s">
        <v>168</v>
      </c>
      <c r="I404" s="201" t="s">
        <v>554</v>
      </c>
      <c r="J404" s="138">
        <v>71</v>
      </c>
      <c r="K404" s="138">
        <f>IF(J404&lt;&gt;"",MAX(K$1:K403)+1,"")</f>
        <v>341</v>
      </c>
      <c r="L404" s="329" t="s">
        <v>652</v>
      </c>
      <c r="M404" s="330">
        <v>1</v>
      </c>
      <c r="N404" s="331" t="s">
        <v>0</v>
      </c>
      <c r="O404" s="439"/>
      <c r="P404" s="332" t="str">
        <f t="shared" si="554"/>
        <v/>
      </c>
      <c r="Q404" s="329" t="s">
        <v>653</v>
      </c>
      <c r="R404" s="329" t="s">
        <v>72</v>
      </c>
      <c r="S404" s="139"/>
      <c r="T404" s="186"/>
      <c r="U404" s="192">
        <f>M404</f>
        <v>1</v>
      </c>
      <c r="V404" s="192">
        <f>IF(N404="OUI",1,IF(N404="NON",0,IF(N404="Non Mesuré","",0)))</f>
        <v>1</v>
      </c>
      <c r="W404" s="192">
        <f>IF(N404&lt;&gt;"Non Mesuré",U404*V404,"")</f>
        <v>1</v>
      </c>
      <c r="X404" s="192"/>
      <c r="Y404" s="192">
        <f>IF(N404="Non Mesuré",U404,0)</f>
        <v>0</v>
      </c>
      <c r="Z404" s="192"/>
      <c r="AA404" s="192">
        <f>U404-Y404</f>
        <v>1</v>
      </c>
      <c r="AB404" s="192"/>
      <c r="AC404" s="193"/>
      <c r="AD404" s="193"/>
      <c r="AE404" s="142" t="str">
        <f t="shared" si="533"/>
        <v/>
      </c>
      <c r="AF404" s="142"/>
      <c r="AG404" s="142" t="str">
        <f t="shared" si="534"/>
        <v/>
      </c>
      <c r="AH404" s="142"/>
      <c r="AI404" s="142" t="str">
        <f t="shared" si="535"/>
        <v/>
      </c>
      <c r="AJ404" s="143"/>
      <c r="AK404" s="196"/>
      <c r="AL404" s="194"/>
      <c r="AM404" s="142" t="str">
        <f t="shared" si="536"/>
        <v/>
      </c>
      <c r="AN404" s="142"/>
      <c r="AO404" s="142" t="str">
        <f t="shared" si="537"/>
        <v/>
      </c>
      <c r="AP404" s="142"/>
      <c r="AQ404" s="142" t="str">
        <f t="shared" si="538"/>
        <v/>
      </c>
      <c r="AR404" s="143"/>
      <c r="AS404" s="196"/>
      <c r="AT404" s="194"/>
      <c r="AU404" s="142" t="str">
        <f t="shared" si="539"/>
        <v/>
      </c>
      <c r="AV404" s="142"/>
      <c r="AW404" s="142" t="str">
        <f t="shared" si="540"/>
        <v/>
      </c>
      <c r="AX404" s="142"/>
      <c r="AY404" s="142" t="str">
        <f t="shared" si="541"/>
        <v/>
      </c>
      <c r="AZ404" s="143"/>
      <c r="BA404" s="196"/>
      <c r="BB404" s="194"/>
      <c r="BC404" s="194" t="str">
        <f>IF(G404=4,W404,"")</f>
        <v/>
      </c>
      <c r="BD404" s="194"/>
      <c r="BE404" s="194" t="str">
        <f>IF(G404=4,Y404,"")</f>
        <v/>
      </c>
      <c r="BF404" s="194"/>
      <c r="BG404" s="194" t="str">
        <f>IF(G404=4,AA404,"")</f>
        <v/>
      </c>
      <c r="BH404" s="195"/>
      <c r="BI404" s="196"/>
      <c r="BJ404" s="192"/>
      <c r="BK404" s="194">
        <f>IF(G404=5,W404,"")</f>
        <v>1</v>
      </c>
      <c r="BL404" s="194"/>
      <c r="BM404" s="194">
        <f>IF(G404=5,Y404,"")</f>
        <v>0</v>
      </c>
      <c r="BN404" s="194"/>
      <c r="BO404" s="194">
        <f>IF(G404=5,AA404,"")</f>
        <v>1</v>
      </c>
      <c r="BP404" s="195"/>
      <c r="BQ404" s="196"/>
      <c r="BR404" s="192"/>
      <c r="BS404" s="194" t="str">
        <f t="shared" si="555"/>
        <v/>
      </c>
      <c r="BT404" s="194"/>
      <c r="BU404" s="194" t="str">
        <f t="shared" si="556"/>
        <v/>
      </c>
      <c r="BV404" s="194"/>
      <c r="BW404" s="194" t="str">
        <f t="shared" si="557"/>
        <v/>
      </c>
      <c r="BX404" s="195"/>
      <c r="BY404" s="196"/>
      <c r="BZ404" s="259"/>
      <c r="CA404" s="194" t="str">
        <f t="shared" si="558"/>
        <v/>
      </c>
      <c r="CB404" s="194"/>
      <c r="CC404" s="194" t="str">
        <f t="shared" si="559"/>
        <v/>
      </c>
      <c r="CD404" s="194"/>
      <c r="CE404" s="194" t="str">
        <f t="shared" si="560"/>
        <v/>
      </c>
      <c r="CF404" s="195"/>
      <c r="CG404" s="186"/>
      <c r="CH404" s="186"/>
      <c r="CI404" s="194" t="str">
        <f t="shared" si="561"/>
        <v/>
      </c>
      <c r="CJ404" s="194"/>
      <c r="CK404" s="194" t="str">
        <f t="shared" si="563"/>
        <v/>
      </c>
      <c r="CL404" s="194"/>
      <c r="CM404" s="194" t="str">
        <f t="shared" si="564"/>
        <v/>
      </c>
      <c r="CN404" s="195"/>
      <c r="CO404" s="186"/>
      <c r="CP404" s="186"/>
      <c r="CQ404" s="186"/>
      <c r="CR404" s="186"/>
      <c r="CS404" s="186"/>
      <c r="CT404" s="186"/>
      <c r="CU404" s="186"/>
      <c r="CV404" s="186"/>
      <c r="CW404" s="186"/>
      <c r="CX404" s="186"/>
      <c r="CY404" s="186"/>
      <c r="CZ404" s="186"/>
      <c r="DA404" s="186"/>
      <c r="DB404" s="186"/>
      <c r="DC404" s="186"/>
      <c r="DD404" s="186"/>
      <c r="DE404" s="186"/>
      <c r="DF404" s="186"/>
      <c r="DG404" s="186"/>
      <c r="DH404" s="186"/>
      <c r="DI404" s="186"/>
      <c r="DJ404" s="186"/>
      <c r="DK404" s="186"/>
      <c r="DL404" s="186"/>
      <c r="DM404" s="186"/>
      <c r="DN404" s="186"/>
      <c r="DO404" s="186"/>
      <c r="DP404" s="186"/>
      <c r="DQ404" s="186"/>
      <c r="DR404" s="186"/>
      <c r="DS404" s="186"/>
      <c r="DT404" s="186"/>
      <c r="DU404" s="186"/>
      <c r="DV404" s="186"/>
      <c r="DW404" s="186"/>
      <c r="DX404" s="186"/>
      <c r="DY404" s="186"/>
      <c r="DZ404" s="186"/>
      <c r="EA404" s="186"/>
      <c r="EB404" s="186"/>
      <c r="EC404" s="186"/>
      <c r="ED404" s="186"/>
      <c r="EE404" s="186"/>
      <c r="EF404" s="260" t="s">
        <v>63</v>
      </c>
      <c r="EG404" s="260" t="str">
        <f t="shared" si="562"/>
        <v>NM si pas de consommation d'apéritif. Toutes sortes d'accompagnement, boissons alcoolisées ou pas.
Constat visuel
NR</v>
      </c>
      <c r="EH404" s="186"/>
      <c r="EI404" s="186"/>
      <c r="EJ404" s="186"/>
      <c r="EK404" s="186"/>
      <c r="EL404" s="186"/>
      <c r="EM404" s="186"/>
    </row>
    <row r="405" spans="1:143" s="199" customFormat="1" ht="25.5" customHeight="1" x14ac:dyDescent="0.25">
      <c r="A405" s="199">
        <v>33</v>
      </c>
      <c r="B405" s="200" t="s">
        <v>58</v>
      </c>
      <c r="C405" s="405" t="s">
        <v>563</v>
      </c>
      <c r="D405" s="183" t="s">
        <v>651</v>
      </c>
      <c r="E405" s="200"/>
      <c r="F405" s="109">
        <f>VLOOKUP(H405,Feuil1!A$1:B$5,2,0)</f>
        <v>0.25</v>
      </c>
      <c r="G405" s="200">
        <f>IF(H405="Information et Communication",1,IF(H405="Savoir-faire Savoir-être",2,IF(H405="Confort et hygiène",3,IF(H405="Qualité de la prestation",5,IF(H405="Développement Durable",4)))))</f>
        <v>3</v>
      </c>
      <c r="H405" s="278" t="s">
        <v>174</v>
      </c>
      <c r="I405" s="201" t="s">
        <v>549</v>
      </c>
      <c r="J405" s="138">
        <v>68</v>
      </c>
      <c r="K405" s="138">
        <f>IF(J405&lt;&gt;"",MAX(K$1:K404)+1,"")</f>
        <v>342</v>
      </c>
      <c r="L405" s="281" t="s">
        <v>550</v>
      </c>
      <c r="M405" s="290">
        <v>1</v>
      </c>
      <c r="N405" s="283" t="s">
        <v>0</v>
      </c>
      <c r="O405" s="351"/>
      <c r="P405" s="333" t="str">
        <f t="shared" si="554"/>
        <v/>
      </c>
      <c r="Q405" s="281" t="s">
        <v>654</v>
      </c>
      <c r="R405" s="281" t="s">
        <v>72</v>
      </c>
      <c r="S405" s="139"/>
      <c r="T405" s="186"/>
      <c r="U405" s="192">
        <f>M405</f>
        <v>1</v>
      </c>
      <c r="V405" s="192">
        <f>IF(N405="OUI",1,IF(N405="NON",0,IF(N405="Non Mesuré","",0)))</f>
        <v>1</v>
      </c>
      <c r="W405" s="192">
        <f>IF(N405&lt;&gt;"Non Mesuré",U405*V405,"")</f>
        <v>1</v>
      </c>
      <c r="X405" s="192"/>
      <c r="Y405" s="192">
        <f>IF(N405="Non Mesuré",U405,0)</f>
        <v>0</v>
      </c>
      <c r="Z405" s="192"/>
      <c r="AA405" s="192">
        <f>U405-Y405</f>
        <v>1</v>
      </c>
      <c r="AB405" s="188"/>
      <c r="AC405" s="189"/>
      <c r="AD405" s="189"/>
      <c r="AE405" s="142" t="str">
        <f t="shared" si="533"/>
        <v/>
      </c>
      <c r="AF405" s="142"/>
      <c r="AG405" s="142" t="str">
        <f t="shared" si="534"/>
        <v/>
      </c>
      <c r="AH405" s="142"/>
      <c r="AI405" s="142" t="str">
        <f t="shared" si="535"/>
        <v/>
      </c>
      <c r="AJ405" s="143"/>
      <c r="AK405" s="196"/>
      <c r="AL405" s="194"/>
      <c r="AM405" s="142" t="str">
        <f t="shared" si="536"/>
        <v/>
      </c>
      <c r="AN405" s="142"/>
      <c r="AO405" s="142" t="str">
        <f t="shared" si="537"/>
        <v/>
      </c>
      <c r="AP405" s="142"/>
      <c r="AQ405" s="142" t="str">
        <f t="shared" si="538"/>
        <v/>
      </c>
      <c r="AR405" s="143"/>
      <c r="AS405" s="196"/>
      <c r="AT405" s="194"/>
      <c r="AU405" s="142">
        <f t="shared" si="539"/>
        <v>1</v>
      </c>
      <c r="AV405" s="142"/>
      <c r="AW405" s="142">
        <f t="shared" si="540"/>
        <v>0</v>
      </c>
      <c r="AX405" s="142"/>
      <c r="AY405" s="142">
        <f t="shared" si="541"/>
        <v>1</v>
      </c>
      <c r="AZ405" s="143"/>
      <c r="BA405" s="196"/>
      <c r="BB405" s="194"/>
      <c r="BC405" s="194" t="str">
        <f>IF(G405=4,W405,"")</f>
        <v/>
      </c>
      <c r="BD405" s="194"/>
      <c r="BE405" s="194" t="str">
        <f>IF(G405=4,Y405,"")</f>
        <v/>
      </c>
      <c r="BF405" s="194"/>
      <c r="BG405" s="194" t="str">
        <f>IF(G405=4,AA405,"")</f>
        <v/>
      </c>
      <c r="BH405" s="195"/>
      <c r="BI405" s="196"/>
      <c r="BJ405" s="192"/>
      <c r="BK405" s="194" t="str">
        <f>IF(G405=5,W405,"")</f>
        <v/>
      </c>
      <c r="BL405" s="194"/>
      <c r="BM405" s="194" t="str">
        <f>IF(G405=5,Y405,"")</f>
        <v/>
      </c>
      <c r="BN405" s="194"/>
      <c r="BO405" s="194" t="str">
        <f>IF(G405=5,AA405,"")</f>
        <v/>
      </c>
      <c r="BP405" s="195"/>
      <c r="BQ405" s="196"/>
      <c r="BR405" s="192"/>
      <c r="BS405" s="194" t="str">
        <f t="shared" si="555"/>
        <v/>
      </c>
      <c r="BT405" s="194"/>
      <c r="BU405" s="194" t="str">
        <f t="shared" si="556"/>
        <v/>
      </c>
      <c r="BV405" s="194"/>
      <c r="BW405" s="194" t="str">
        <f t="shared" si="557"/>
        <v/>
      </c>
      <c r="BX405" s="195"/>
      <c r="BY405" s="196"/>
      <c r="BZ405" s="259"/>
      <c r="CA405" s="194" t="str">
        <f t="shared" si="558"/>
        <v/>
      </c>
      <c r="CB405" s="194"/>
      <c r="CC405" s="194" t="str">
        <f t="shared" si="559"/>
        <v/>
      </c>
      <c r="CD405" s="194"/>
      <c r="CE405" s="194" t="str">
        <f t="shared" si="560"/>
        <v/>
      </c>
      <c r="CF405" s="195"/>
      <c r="CG405" s="186"/>
      <c r="CH405" s="186"/>
      <c r="CI405" s="194">
        <f t="shared" si="561"/>
        <v>1</v>
      </c>
      <c r="CJ405" s="194"/>
      <c r="CK405" s="194">
        <f t="shared" si="563"/>
        <v>0</v>
      </c>
      <c r="CL405" s="194"/>
      <c r="CM405" s="194">
        <f t="shared" si="564"/>
        <v>1</v>
      </c>
      <c r="CN405" s="195"/>
      <c r="CO405" s="186"/>
      <c r="CP405" s="186"/>
      <c r="CQ405" s="186"/>
      <c r="CR405" s="186"/>
      <c r="CS405" s="186"/>
      <c r="CT405" s="186"/>
      <c r="CU405" s="186"/>
      <c r="CV405" s="186"/>
      <c r="CW405" s="186"/>
      <c r="CX405" s="186"/>
      <c r="CY405" s="186"/>
      <c r="CZ405" s="186"/>
      <c r="DA405" s="186"/>
      <c r="DB405" s="186"/>
      <c r="DC405" s="186"/>
      <c r="DD405" s="186"/>
      <c r="DE405" s="186"/>
      <c r="DF405" s="186"/>
      <c r="DG405" s="186"/>
      <c r="DH405" s="186"/>
      <c r="DI405" s="186"/>
      <c r="DJ405" s="186"/>
      <c r="DK405" s="186"/>
      <c r="DL405" s="186"/>
      <c r="DM405" s="186"/>
      <c r="DN405" s="186"/>
      <c r="DO405" s="186"/>
      <c r="DP405" s="186"/>
      <c r="DQ405" s="186"/>
      <c r="DR405" s="186"/>
      <c r="DS405" s="186"/>
      <c r="DT405" s="186"/>
      <c r="DU405" s="186"/>
      <c r="DV405" s="186"/>
      <c r="DW405" s="186"/>
      <c r="DX405" s="186"/>
      <c r="DY405" s="186"/>
      <c r="DZ405" s="186"/>
      <c r="EA405" s="186"/>
      <c r="EB405" s="186"/>
      <c r="EC405" s="186"/>
      <c r="ED405" s="186"/>
      <c r="EE405" s="186"/>
      <c r="EF405" s="260" t="s">
        <v>63</v>
      </c>
      <c r="EG405" s="260" t="str">
        <f t="shared" si="562"/>
        <v>Mesure au moment de l'apéritif si consommé ou sur observation des tables voisines
Constat visuel
NR</v>
      </c>
      <c r="EH405" s="186"/>
      <c r="EI405" s="186"/>
      <c r="EJ405" s="186"/>
      <c r="EK405" s="186"/>
      <c r="EL405" s="186"/>
      <c r="EM405" s="186"/>
    </row>
    <row r="406" spans="1:143" s="199" customFormat="1" ht="21" customHeight="1" x14ac:dyDescent="0.25">
      <c r="B406" s="200" t="s">
        <v>58</v>
      </c>
      <c r="C406" s="405" t="s">
        <v>563</v>
      </c>
      <c r="D406" s="183" t="s">
        <v>651</v>
      </c>
      <c r="E406" s="200"/>
      <c r="F406" s="109">
        <f>VLOOKUP(H406,Feuil1!A$1:B$5,2,0)</f>
        <v>0.35</v>
      </c>
      <c r="G406" s="200">
        <f>IF(H406="Information et Communication",1,IF(H406="Savoir-faire Savoir-être",2,IF(H406="Confort et hygiène",3,IF(H406="Qualité de la prestation",5,IF(H406="Développement Durable",4)))))</f>
        <v>2</v>
      </c>
      <c r="H406" s="279" t="s">
        <v>110</v>
      </c>
      <c r="I406" s="201" t="s">
        <v>546</v>
      </c>
      <c r="J406" s="138">
        <v>70</v>
      </c>
      <c r="K406" s="138">
        <f>IF(J406&lt;&gt;"",MAX(K$1:K405)+1,"")</f>
        <v>343</v>
      </c>
      <c r="L406" s="281" t="s">
        <v>655</v>
      </c>
      <c r="M406" s="290">
        <v>1</v>
      </c>
      <c r="N406" s="283" t="s">
        <v>0</v>
      </c>
      <c r="O406" s="351"/>
      <c r="P406" s="333" t="str">
        <f t="shared" si="554"/>
        <v/>
      </c>
      <c r="Q406" s="281" t="s">
        <v>656</v>
      </c>
      <c r="R406" s="281" t="s">
        <v>72</v>
      </c>
      <c r="S406" s="139"/>
      <c r="T406" s="186"/>
      <c r="U406" s="192">
        <f>M406</f>
        <v>1</v>
      </c>
      <c r="V406" s="192">
        <f>IF(N406="OUI",1,IF(N406="NON",0,IF(N406="Non Mesuré","",0)))</f>
        <v>1</v>
      </c>
      <c r="W406" s="192">
        <f>IF(N406&lt;&gt;"Non Mesuré",U406*V406,"")</f>
        <v>1</v>
      </c>
      <c r="X406" s="192"/>
      <c r="Y406" s="192">
        <f>IF(N406="Non Mesuré",U406,0)</f>
        <v>0</v>
      </c>
      <c r="Z406" s="192"/>
      <c r="AA406" s="192">
        <f>U406-Y406</f>
        <v>1</v>
      </c>
      <c r="AB406" s="188"/>
      <c r="AC406" s="189"/>
      <c r="AD406" s="189"/>
      <c r="AE406" s="142" t="str">
        <f t="shared" si="533"/>
        <v/>
      </c>
      <c r="AF406" s="142"/>
      <c r="AG406" s="142" t="str">
        <f t="shared" si="534"/>
        <v/>
      </c>
      <c r="AH406" s="142"/>
      <c r="AI406" s="142" t="str">
        <f t="shared" si="535"/>
        <v/>
      </c>
      <c r="AJ406" s="143"/>
      <c r="AK406" s="196"/>
      <c r="AL406" s="194"/>
      <c r="AM406" s="142">
        <f t="shared" si="536"/>
        <v>1</v>
      </c>
      <c r="AN406" s="142"/>
      <c r="AO406" s="142">
        <f t="shared" si="537"/>
        <v>0</v>
      </c>
      <c r="AP406" s="142"/>
      <c r="AQ406" s="142">
        <f t="shared" si="538"/>
        <v>1</v>
      </c>
      <c r="AR406" s="143"/>
      <c r="AS406" s="196"/>
      <c r="AT406" s="194"/>
      <c r="AU406" s="142" t="str">
        <f t="shared" si="539"/>
        <v/>
      </c>
      <c r="AV406" s="142"/>
      <c r="AW406" s="142" t="str">
        <f t="shared" si="540"/>
        <v/>
      </c>
      <c r="AX406" s="142"/>
      <c r="AY406" s="142" t="str">
        <f t="shared" si="541"/>
        <v/>
      </c>
      <c r="AZ406" s="143"/>
      <c r="BA406" s="196"/>
      <c r="BB406" s="194"/>
      <c r="BC406" s="194" t="str">
        <f>IF(G406=4,W406,"")</f>
        <v/>
      </c>
      <c r="BD406" s="194"/>
      <c r="BE406" s="194" t="str">
        <f>IF(G406=4,Y406,"")</f>
        <v/>
      </c>
      <c r="BF406" s="194"/>
      <c r="BG406" s="194" t="str">
        <f>IF(G406=4,AA406,"")</f>
        <v/>
      </c>
      <c r="BH406" s="195"/>
      <c r="BI406" s="196"/>
      <c r="BJ406" s="192"/>
      <c r="BK406" s="194" t="str">
        <f>IF(G406=5,W406,"")</f>
        <v/>
      </c>
      <c r="BL406" s="194"/>
      <c r="BM406" s="194" t="str">
        <f>IF(G406=5,Y406,"")</f>
        <v/>
      </c>
      <c r="BN406" s="194"/>
      <c r="BO406" s="194" t="str">
        <f>IF(G406=5,AA406,"")</f>
        <v/>
      </c>
      <c r="BP406" s="195"/>
      <c r="BQ406" s="196"/>
      <c r="BR406" s="192"/>
      <c r="BS406" s="194" t="str">
        <f t="shared" si="555"/>
        <v/>
      </c>
      <c r="BT406" s="194"/>
      <c r="BU406" s="194" t="str">
        <f t="shared" si="556"/>
        <v/>
      </c>
      <c r="BV406" s="194"/>
      <c r="BW406" s="194" t="str">
        <f t="shared" si="557"/>
        <v/>
      </c>
      <c r="BX406" s="195"/>
      <c r="BY406" s="196"/>
      <c r="BZ406" s="259"/>
      <c r="CA406" s="194" t="str">
        <f t="shared" si="558"/>
        <v/>
      </c>
      <c r="CB406" s="194"/>
      <c r="CC406" s="194" t="str">
        <f t="shared" si="559"/>
        <v/>
      </c>
      <c r="CD406" s="194"/>
      <c r="CE406" s="194" t="str">
        <f t="shared" si="560"/>
        <v/>
      </c>
      <c r="CF406" s="195"/>
      <c r="CG406" s="186"/>
      <c r="CH406" s="186"/>
      <c r="CI406" s="194" t="str">
        <f t="shared" si="561"/>
        <v/>
      </c>
      <c r="CJ406" s="194"/>
      <c r="CK406" s="194" t="str">
        <f t="shared" si="563"/>
        <v/>
      </c>
      <c r="CL406" s="194"/>
      <c r="CM406" s="194" t="str">
        <f t="shared" si="564"/>
        <v/>
      </c>
      <c r="CN406" s="195"/>
      <c r="CO406" s="186"/>
      <c r="CP406" s="186"/>
      <c r="CQ406" s="186"/>
      <c r="CR406" s="186"/>
      <c r="CS406" s="186"/>
      <c r="CT406" s="186"/>
      <c r="CU406" s="186"/>
      <c r="CV406" s="186"/>
      <c r="CW406" s="186"/>
      <c r="CX406" s="186"/>
      <c r="CY406" s="186"/>
      <c r="CZ406" s="186"/>
      <c r="DA406" s="186"/>
      <c r="DB406" s="186"/>
      <c r="DC406" s="186"/>
      <c r="DD406" s="186"/>
      <c r="DE406" s="186"/>
      <c r="DF406" s="186"/>
      <c r="DG406" s="186"/>
      <c r="DH406" s="186"/>
      <c r="DI406" s="186"/>
      <c r="DJ406" s="186"/>
      <c r="DK406" s="186"/>
      <c r="DL406" s="186"/>
      <c r="DM406" s="186"/>
      <c r="DN406" s="186"/>
      <c r="DO406" s="186"/>
      <c r="DP406" s="186"/>
      <c r="DQ406" s="186"/>
      <c r="DR406" s="186"/>
      <c r="DS406" s="186"/>
      <c r="DT406" s="186"/>
      <c r="DU406" s="186"/>
      <c r="DV406" s="186"/>
      <c r="DW406" s="186"/>
      <c r="DX406" s="186"/>
      <c r="DY406" s="186"/>
      <c r="DZ406" s="186"/>
      <c r="EA406" s="186"/>
      <c r="EB406" s="186"/>
      <c r="EC406" s="186"/>
      <c r="ED406" s="186"/>
      <c r="EE406" s="186"/>
      <c r="EF406" s="260" t="s">
        <v>63</v>
      </c>
      <c r="EG406" s="260" t="str">
        <f t="shared" si="562"/>
        <v>Moins de 5 minutes.
Constat visuel
NR</v>
      </c>
      <c r="EH406" s="186"/>
      <c r="EI406" s="186"/>
      <c r="EJ406" s="186"/>
      <c r="EK406" s="186"/>
      <c r="EL406" s="186"/>
      <c r="EM406" s="186"/>
    </row>
    <row r="407" spans="1:143" s="186" customFormat="1" ht="21" customHeight="1" x14ac:dyDescent="0.25">
      <c r="B407" s="109" t="s">
        <v>58</v>
      </c>
      <c r="C407" s="405" t="s">
        <v>563</v>
      </c>
      <c r="D407" s="183" t="s">
        <v>651</v>
      </c>
      <c r="E407" s="109"/>
      <c r="F407" s="109">
        <f>VLOOKUP(H407,Feuil1!A$1:B$5,2,0)</f>
        <v>0.35</v>
      </c>
      <c r="G407" s="109">
        <f>IF(H407="Information et Communication",1,IF(H407="Savoir-faire Savoir-être",2,IF(H407="Confort et hygiène",3,IF(H407="Qualité de la prestation",5,IF(H407="Développement Durable",4)))))</f>
        <v>2</v>
      </c>
      <c r="H407" s="279" t="s">
        <v>110</v>
      </c>
      <c r="I407" s="180" t="s">
        <v>657</v>
      </c>
      <c r="J407" s="138">
        <v>87</v>
      </c>
      <c r="K407" s="138">
        <f>IF(J407&lt;&gt;"",MAX(K$1:K406)+1,"")</f>
        <v>344</v>
      </c>
      <c r="L407" s="334" t="s">
        <v>558</v>
      </c>
      <c r="M407" s="335">
        <v>1</v>
      </c>
      <c r="N407" s="336" t="s">
        <v>0</v>
      </c>
      <c r="O407" s="352"/>
      <c r="P407" s="337" t="str">
        <f t="shared" si="554"/>
        <v/>
      </c>
      <c r="Q407" s="334"/>
      <c r="R407" s="334" t="s">
        <v>72</v>
      </c>
      <c r="S407" s="139"/>
      <c r="U407" s="140">
        <f>M407</f>
        <v>1</v>
      </c>
      <c r="V407" s="140">
        <f>IF(N407="OUI",1,IF(N407="NON",0,IF(N407="Non Mesuré","",0)))</f>
        <v>1</v>
      </c>
      <c r="W407" s="140">
        <f>IF(N407&lt;&gt;"Non Mesuré",U407*V407,"")</f>
        <v>1</v>
      </c>
      <c r="X407" s="140"/>
      <c r="Y407" s="140">
        <f>IF(N407="Non Mesuré",U407,0)</f>
        <v>0</v>
      </c>
      <c r="Z407" s="140"/>
      <c r="AA407" s="140">
        <f>U407-Y407</f>
        <v>1</v>
      </c>
      <c r="AB407" s="140"/>
      <c r="AC407" s="141"/>
      <c r="AD407" s="141"/>
      <c r="AE407" s="142" t="str">
        <f t="shared" si="533"/>
        <v/>
      </c>
      <c r="AF407" s="142"/>
      <c r="AG407" s="142" t="str">
        <f t="shared" si="534"/>
        <v/>
      </c>
      <c r="AH407" s="142"/>
      <c r="AI407" s="142" t="str">
        <f t="shared" si="535"/>
        <v/>
      </c>
      <c r="AJ407" s="143"/>
      <c r="AK407" s="144"/>
      <c r="AL407" s="142"/>
      <c r="AM407" s="142">
        <f t="shared" si="536"/>
        <v>1</v>
      </c>
      <c r="AN407" s="142"/>
      <c r="AO407" s="142">
        <f t="shared" si="537"/>
        <v>0</v>
      </c>
      <c r="AP407" s="142"/>
      <c r="AQ407" s="142">
        <f t="shared" si="538"/>
        <v>1</v>
      </c>
      <c r="AR407" s="143"/>
      <c r="AS407" s="144"/>
      <c r="AT407" s="142"/>
      <c r="AU407" s="142" t="str">
        <f t="shared" si="539"/>
        <v/>
      </c>
      <c r="AV407" s="142"/>
      <c r="AW407" s="142" t="str">
        <f t="shared" si="540"/>
        <v/>
      </c>
      <c r="AX407" s="142"/>
      <c r="AY407" s="142" t="str">
        <f t="shared" si="541"/>
        <v/>
      </c>
      <c r="AZ407" s="143"/>
      <c r="BA407" s="144"/>
      <c r="BB407" s="142"/>
      <c r="BC407" s="142" t="str">
        <f>IF(G407=4,W407,"")</f>
        <v/>
      </c>
      <c r="BD407" s="142"/>
      <c r="BE407" s="142" t="str">
        <f>IF(G407=4,Y407,"")</f>
        <v/>
      </c>
      <c r="BF407" s="142"/>
      <c r="BG407" s="142" t="str">
        <f>IF(G407=4,AA407,"")</f>
        <v/>
      </c>
      <c r="BH407" s="143"/>
      <c r="BI407" s="144"/>
      <c r="BJ407" s="140"/>
      <c r="BK407" s="142" t="str">
        <f>IF(G407=5,W407,"")</f>
        <v/>
      </c>
      <c r="BL407" s="142"/>
      <c r="BM407" s="142" t="str">
        <f>IF(G407=5,Y407,"")</f>
        <v/>
      </c>
      <c r="BN407" s="142"/>
      <c r="BO407" s="142" t="str">
        <f>IF(G407=5,AA407,"")</f>
        <v/>
      </c>
      <c r="BP407" s="143"/>
      <c r="BQ407" s="144"/>
      <c r="BR407" s="140"/>
      <c r="BS407" s="142" t="str">
        <f t="shared" si="555"/>
        <v/>
      </c>
      <c r="BT407" s="142"/>
      <c r="BU407" s="142" t="str">
        <f t="shared" si="556"/>
        <v/>
      </c>
      <c r="BV407" s="142"/>
      <c r="BW407" s="142" t="str">
        <f t="shared" si="557"/>
        <v/>
      </c>
      <c r="BX407" s="143"/>
      <c r="BY407" s="144"/>
      <c r="BZ407" s="145"/>
      <c r="CA407" s="142" t="str">
        <f t="shared" si="558"/>
        <v/>
      </c>
      <c r="CB407" s="142"/>
      <c r="CC407" s="142" t="str">
        <f t="shared" si="559"/>
        <v/>
      </c>
      <c r="CD407" s="142"/>
      <c r="CE407" s="142" t="str">
        <f t="shared" si="560"/>
        <v/>
      </c>
      <c r="CF407" s="143"/>
      <c r="CG407" s="136"/>
      <c r="CH407" s="136"/>
      <c r="CI407" s="142" t="str">
        <f t="shared" si="561"/>
        <v/>
      </c>
      <c r="CJ407" s="142"/>
      <c r="CK407" s="142" t="str">
        <f t="shared" si="563"/>
        <v/>
      </c>
      <c r="CL407" s="142"/>
      <c r="CM407" s="142" t="str">
        <f t="shared" si="564"/>
        <v/>
      </c>
      <c r="CN407" s="143"/>
      <c r="CO407" s="136"/>
      <c r="EF407" s="146" t="s">
        <v>63</v>
      </c>
      <c r="EG407" s="146" t="str">
        <f t="shared" si="562"/>
        <v xml:space="preserve">
Constat visuel
NR</v>
      </c>
    </row>
    <row r="408" spans="1:143" s="127" customFormat="1" ht="22.5" customHeight="1" x14ac:dyDescent="0.25">
      <c r="B408" s="128"/>
      <c r="C408" s="405" t="s">
        <v>563</v>
      </c>
      <c r="D408" s="128"/>
      <c r="E408" s="128"/>
      <c r="F408" s="109" t="e">
        <f>VLOOKUP(H408,Feuil1!A$1:B$5,2,0)</f>
        <v>#N/A</v>
      </c>
      <c r="G408" s="107"/>
      <c r="H408" s="129"/>
      <c r="I408" s="198"/>
      <c r="J408" s="149"/>
      <c r="K408" s="131" t="str">
        <f>IF(J408&lt;&gt;"",MAX(K$1:K407)+1,"")</f>
        <v/>
      </c>
      <c r="L408" s="183" t="s">
        <v>658</v>
      </c>
      <c r="M408" s="132"/>
      <c r="N408" s="267"/>
      <c r="O408" s="440"/>
      <c r="P408" s="325" t="str">
        <f t="shared" si="554"/>
        <v/>
      </c>
      <c r="Q408" s="184"/>
      <c r="R408" s="184"/>
      <c r="S408" s="184"/>
      <c r="U408" s="150"/>
      <c r="V408" s="150"/>
      <c r="W408" s="150"/>
      <c r="X408" s="150"/>
      <c r="Y408" s="150"/>
      <c r="Z408" s="150"/>
      <c r="AA408" s="150"/>
      <c r="AB408" s="150"/>
      <c r="AC408" s="152"/>
      <c r="AD408" s="152"/>
      <c r="AE408" s="142" t="str">
        <f t="shared" si="533"/>
        <v/>
      </c>
      <c r="AF408" s="142"/>
      <c r="AG408" s="142" t="str">
        <f t="shared" si="534"/>
        <v/>
      </c>
      <c r="AH408" s="142"/>
      <c r="AI408" s="142" t="str">
        <f t="shared" si="535"/>
        <v/>
      </c>
      <c r="AJ408" s="143"/>
      <c r="AK408" s="155"/>
      <c r="AL408" s="153"/>
      <c r="AM408" s="142" t="str">
        <f t="shared" si="536"/>
        <v/>
      </c>
      <c r="AN408" s="142"/>
      <c r="AO408" s="142" t="str">
        <f t="shared" si="537"/>
        <v/>
      </c>
      <c r="AP408" s="142"/>
      <c r="AQ408" s="142" t="str">
        <f t="shared" si="538"/>
        <v/>
      </c>
      <c r="AR408" s="143"/>
      <c r="AS408" s="155"/>
      <c r="AT408" s="153"/>
      <c r="AU408" s="142" t="str">
        <f t="shared" si="539"/>
        <v/>
      </c>
      <c r="AV408" s="142"/>
      <c r="AW408" s="142" t="str">
        <f t="shared" si="540"/>
        <v/>
      </c>
      <c r="AX408" s="142"/>
      <c r="AY408" s="142" t="str">
        <f t="shared" si="541"/>
        <v/>
      </c>
      <c r="AZ408" s="143"/>
      <c r="BA408" s="155"/>
      <c r="BB408" s="153"/>
      <c r="BC408" s="153"/>
      <c r="BD408" s="153"/>
      <c r="BE408" s="153"/>
      <c r="BF408" s="153"/>
      <c r="BG408" s="153"/>
      <c r="BH408" s="154"/>
      <c r="BI408" s="155"/>
      <c r="BJ408" s="150"/>
      <c r="BK408" s="153"/>
      <c r="BL408" s="153"/>
      <c r="BM408" s="153"/>
      <c r="BN408" s="153"/>
      <c r="BO408" s="153"/>
      <c r="BP408" s="154"/>
      <c r="BQ408" s="155"/>
      <c r="BR408" s="150"/>
      <c r="BS408" s="153" t="str">
        <f t="shared" si="555"/>
        <v/>
      </c>
      <c r="BT408" s="153"/>
      <c r="BU408" s="153" t="str">
        <f t="shared" si="556"/>
        <v/>
      </c>
      <c r="BV408" s="153"/>
      <c r="BW408" s="153" t="str">
        <f t="shared" si="557"/>
        <v/>
      </c>
      <c r="BX408" s="154"/>
      <c r="BY408" s="155"/>
      <c r="BZ408" s="156"/>
      <c r="CA408" s="153" t="str">
        <f t="shared" si="558"/>
        <v/>
      </c>
      <c r="CB408" s="153"/>
      <c r="CC408" s="153" t="str">
        <f t="shared" si="559"/>
        <v/>
      </c>
      <c r="CD408" s="153"/>
      <c r="CE408" s="153" t="str">
        <f t="shared" si="560"/>
        <v/>
      </c>
      <c r="CF408" s="154"/>
      <c r="CG408" s="157"/>
      <c r="CH408" s="157"/>
      <c r="CI408" s="153" t="str">
        <f t="shared" si="561"/>
        <v/>
      </c>
      <c r="CJ408" s="153"/>
      <c r="CK408" s="153" t="str">
        <f t="shared" si="563"/>
        <v/>
      </c>
      <c r="CL408" s="153"/>
      <c r="CM408" s="153" t="str">
        <f t="shared" si="564"/>
        <v/>
      </c>
      <c r="CN408" s="154"/>
      <c r="CO408" s="157"/>
      <c r="EF408" s="146" t="s">
        <v>63</v>
      </c>
      <c r="EG408" s="146" t="str">
        <f t="shared" si="562"/>
        <v xml:space="preserve">
</v>
      </c>
    </row>
    <row r="409" spans="1:143" s="186" customFormat="1" ht="29.25" customHeight="1" x14ac:dyDescent="0.25">
      <c r="B409" s="109" t="s">
        <v>58</v>
      </c>
      <c r="C409" s="405" t="s">
        <v>563</v>
      </c>
      <c r="D409" s="183" t="s">
        <v>658</v>
      </c>
      <c r="E409" s="109"/>
      <c r="F409" s="109">
        <f>VLOOKUP(H409,Feuil1!A$1:B$5,2,0)</f>
        <v>0.2</v>
      </c>
      <c r="G409" s="109">
        <f>IF(H409="Information et Communication",1,IF(H409="Savoir-faire Savoir-être",2,IF(H409="Confort et hygiène",3,IF(H409="Qualité de la prestation",5,IF(H409="Développement Durable",4)))))</f>
        <v>5</v>
      </c>
      <c r="H409" s="277" t="s">
        <v>168</v>
      </c>
      <c r="I409" s="180" t="s">
        <v>557</v>
      </c>
      <c r="J409" s="138">
        <v>87</v>
      </c>
      <c r="K409" s="138">
        <f>IF(J409&lt;&gt;"",MAX(K$1:K408)+1,"")</f>
        <v>345</v>
      </c>
      <c r="L409" s="350" t="s">
        <v>659</v>
      </c>
      <c r="M409" s="330">
        <v>3</v>
      </c>
      <c r="N409" s="331" t="s">
        <v>0</v>
      </c>
      <c r="O409" s="439"/>
      <c r="P409" s="332" t="str">
        <f t="shared" si="554"/>
        <v/>
      </c>
      <c r="Q409" s="329" t="s">
        <v>660</v>
      </c>
      <c r="R409" s="353" t="s">
        <v>72</v>
      </c>
      <c r="S409" s="139"/>
      <c r="U409" s="140">
        <f>M409</f>
        <v>3</v>
      </c>
      <c r="V409" s="140">
        <f>IF(N409="OUI",1,IF(N409="NON",0,IF(N409="Non Mesuré","",0)))</f>
        <v>1</v>
      </c>
      <c r="W409" s="140">
        <f>IF(N409&lt;&gt;"Non Mesuré",U409*V409,"")</f>
        <v>3</v>
      </c>
      <c r="X409" s="140"/>
      <c r="Y409" s="140">
        <f>IF(N409="Non Mesuré",U409,0)</f>
        <v>0</v>
      </c>
      <c r="Z409" s="140"/>
      <c r="AA409" s="140">
        <f>U409-Y409</f>
        <v>3</v>
      </c>
      <c r="AB409" s="140"/>
      <c r="AC409" s="141"/>
      <c r="AD409" s="141"/>
      <c r="AE409" s="142" t="str">
        <f t="shared" si="533"/>
        <v/>
      </c>
      <c r="AF409" s="142"/>
      <c r="AG409" s="142" t="str">
        <f t="shared" si="534"/>
        <v/>
      </c>
      <c r="AH409" s="142"/>
      <c r="AI409" s="142" t="str">
        <f t="shared" si="535"/>
        <v/>
      </c>
      <c r="AJ409" s="143"/>
      <c r="AK409" s="144"/>
      <c r="AL409" s="142"/>
      <c r="AM409" s="142" t="str">
        <f t="shared" si="536"/>
        <v/>
      </c>
      <c r="AN409" s="142"/>
      <c r="AO409" s="142" t="str">
        <f t="shared" si="537"/>
        <v/>
      </c>
      <c r="AP409" s="142"/>
      <c r="AQ409" s="142" t="str">
        <f t="shared" si="538"/>
        <v/>
      </c>
      <c r="AR409" s="143"/>
      <c r="AS409" s="144"/>
      <c r="AT409" s="142"/>
      <c r="AU409" s="142" t="str">
        <f t="shared" si="539"/>
        <v/>
      </c>
      <c r="AV409" s="142"/>
      <c r="AW409" s="142" t="str">
        <f t="shared" si="540"/>
        <v/>
      </c>
      <c r="AX409" s="142"/>
      <c r="AY409" s="142" t="str">
        <f t="shared" si="541"/>
        <v/>
      </c>
      <c r="AZ409" s="143"/>
      <c r="BA409" s="144"/>
      <c r="BB409" s="142"/>
      <c r="BC409" s="142" t="str">
        <f>IF(G409=4,W409,"")</f>
        <v/>
      </c>
      <c r="BD409" s="142"/>
      <c r="BE409" s="142" t="str">
        <f>IF(G409=4,Y409,"")</f>
        <v/>
      </c>
      <c r="BF409" s="142"/>
      <c r="BG409" s="142" t="str">
        <f>IF(G409=4,AA409,"")</f>
        <v/>
      </c>
      <c r="BH409" s="143"/>
      <c r="BI409" s="144"/>
      <c r="BJ409" s="140"/>
      <c r="BK409" s="142">
        <f>IF(G409=5,W409,"")</f>
        <v>3</v>
      </c>
      <c r="BL409" s="142"/>
      <c r="BM409" s="142">
        <f>IF(G409=5,Y409,"")</f>
        <v>0</v>
      </c>
      <c r="BN409" s="142"/>
      <c r="BO409" s="142">
        <f>IF(G409=5,AA409,"")</f>
        <v>3</v>
      </c>
      <c r="BP409" s="143"/>
      <c r="BQ409" s="144"/>
      <c r="BR409" s="140"/>
      <c r="BS409" s="142" t="str">
        <f t="shared" si="555"/>
        <v/>
      </c>
      <c r="BT409" s="142"/>
      <c r="BU409" s="142" t="str">
        <f t="shared" si="556"/>
        <v/>
      </c>
      <c r="BV409" s="142"/>
      <c r="BW409" s="142" t="str">
        <f t="shared" si="557"/>
        <v/>
      </c>
      <c r="BX409" s="143"/>
      <c r="BY409" s="144"/>
      <c r="BZ409" s="145"/>
      <c r="CA409" s="142" t="str">
        <f t="shared" si="558"/>
        <v/>
      </c>
      <c r="CB409" s="142"/>
      <c r="CC409" s="142" t="str">
        <f t="shared" si="559"/>
        <v/>
      </c>
      <c r="CD409" s="142"/>
      <c r="CE409" s="142" t="str">
        <f t="shared" si="560"/>
        <v/>
      </c>
      <c r="CF409" s="143"/>
      <c r="CG409" s="136"/>
      <c r="CH409" s="136"/>
      <c r="CI409" s="142" t="str">
        <f t="shared" si="561"/>
        <v/>
      </c>
      <c r="CJ409" s="142"/>
      <c r="CK409" s="142" t="str">
        <f t="shared" si="563"/>
        <v/>
      </c>
      <c r="CL409" s="142"/>
      <c r="CM409" s="142" t="str">
        <f t="shared" si="564"/>
        <v/>
      </c>
      <c r="CN409" s="143"/>
      <c r="CO409" s="136"/>
      <c r="EF409" s="146" t="s">
        <v>63</v>
      </c>
      <c r="EG409" s="146" t="str">
        <f t="shared" si="562"/>
        <v>NM si pas d'entrée consommée. Peut être observé sur les tables voisines.
Constat visuel
NR</v>
      </c>
    </row>
    <row r="410" spans="1:143" s="186" customFormat="1" ht="40.5" customHeight="1" x14ac:dyDescent="0.25">
      <c r="B410" s="109" t="s">
        <v>58</v>
      </c>
      <c r="C410" s="405" t="s">
        <v>563</v>
      </c>
      <c r="D410" s="183" t="s">
        <v>658</v>
      </c>
      <c r="E410" s="109"/>
      <c r="F410" s="109">
        <f>VLOOKUP(H410,Feuil1!A$1:B$5,2,0)</f>
        <v>0.2</v>
      </c>
      <c r="G410" s="109">
        <f>IF(H410="Information et Communication",1,IF(H410="Savoir-faire Savoir-être",2,IF(H410="Confort et hygiène",3,IF(H410="Qualité de la prestation",5,IF(H410="Développement Durable",4)))))</f>
        <v>5</v>
      </c>
      <c r="H410" s="277" t="s">
        <v>168</v>
      </c>
      <c r="I410" s="180" t="s">
        <v>557</v>
      </c>
      <c r="J410" s="138">
        <v>87</v>
      </c>
      <c r="K410" s="138">
        <f>IF(J410&lt;&gt;"",MAX(K$1:K409)+1,"")</f>
        <v>346</v>
      </c>
      <c r="L410" s="293" t="s">
        <v>661</v>
      </c>
      <c r="M410" s="290">
        <v>3</v>
      </c>
      <c r="N410" s="283" t="s">
        <v>0</v>
      </c>
      <c r="O410" s="351"/>
      <c r="P410" s="333" t="str">
        <f t="shared" si="554"/>
        <v/>
      </c>
      <c r="Q410" s="281" t="s">
        <v>662</v>
      </c>
      <c r="R410" s="346" t="s">
        <v>72</v>
      </c>
      <c r="S410" s="139"/>
      <c r="U410" s="140">
        <f>M410</f>
        <v>3</v>
      </c>
      <c r="V410" s="140">
        <f>IF(N410="OUI",1,IF(N410="NON",0,IF(N410="Non Mesuré","",0)))</f>
        <v>1</v>
      </c>
      <c r="W410" s="140">
        <f>IF(N410&lt;&gt;"Non Mesuré",U410*V410,"")</f>
        <v>3</v>
      </c>
      <c r="X410" s="140"/>
      <c r="Y410" s="140">
        <f>IF(N410="Non Mesuré",U410,0)</f>
        <v>0</v>
      </c>
      <c r="Z410" s="140"/>
      <c r="AA410" s="140">
        <f>U410-Y410</f>
        <v>3</v>
      </c>
      <c r="AB410" s="140"/>
      <c r="AC410" s="141"/>
      <c r="AD410" s="141"/>
      <c r="AE410" s="142" t="str">
        <f t="shared" si="533"/>
        <v/>
      </c>
      <c r="AF410" s="142"/>
      <c r="AG410" s="142" t="str">
        <f t="shared" si="534"/>
        <v/>
      </c>
      <c r="AH410" s="142"/>
      <c r="AI410" s="142" t="str">
        <f t="shared" si="535"/>
        <v/>
      </c>
      <c r="AJ410" s="143"/>
      <c r="AK410" s="144"/>
      <c r="AL410" s="142"/>
      <c r="AM410" s="142" t="str">
        <f t="shared" si="536"/>
        <v/>
      </c>
      <c r="AN410" s="142"/>
      <c r="AO410" s="142" t="str">
        <f t="shared" si="537"/>
        <v/>
      </c>
      <c r="AP410" s="142"/>
      <c r="AQ410" s="142" t="str">
        <f t="shared" si="538"/>
        <v/>
      </c>
      <c r="AR410" s="143"/>
      <c r="AS410" s="144"/>
      <c r="AT410" s="142"/>
      <c r="AU410" s="142" t="str">
        <f t="shared" si="539"/>
        <v/>
      </c>
      <c r="AV410" s="142"/>
      <c r="AW410" s="142" t="str">
        <f t="shared" si="540"/>
        <v/>
      </c>
      <c r="AX410" s="142"/>
      <c r="AY410" s="142" t="str">
        <f t="shared" si="541"/>
        <v/>
      </c>
      <c r="AZ410" s="143"/>
      <c r="BA410" s="144"/>
      <c r="BB410" s="142"/>
      <c r="BC410" s="142" t="str">
        <f>IF(G410=4,W410,"")</f>
        <v/>
      </c>
      <c r="BD410" s="142"/>
      <c r="BE410" s="142" t="str">
        <f>IF(G410=4,Y410,"")</f>
        <v/>
      </c>
      <c r="BF410" s="142"/>
      <c r="BG410" s="142" t="str">
        <f>IF(G410=4,AA410,"")</f>
        <v/>
      </c>
      <c r="BH410" s="143"/>
      <c r="BI410" s="144"/>
      <c r="BJ410" s="140"/>
      <c r="BK410" s="142">
        <f>IF(G410=5,W410,"")</f>
        <v>3</v>
      </c>
      <c r="BL410" s="142"/>
      <c r="BM410" s="142">
        <f>IF(G410=5,Y410,"")</f>
        <v>0</v>
      </c>
      <c r="BN410" s="142"/>
      <c r="BO410" s="142">
        <f>IF(G410=5,AA410,"")</f>
        <v>3</v>
      </c>
      <c r="BP410" s="143"/>
      <c r="BQ410" s="144"/>
      <c r="BR410" s="140"/>
      <c r="BS410" s="142" t="str">
        <f t="shared" si="555"/>
        <v/>
      </c>
      <c r="BT410" s="142"/>
      <c r="BU410" s="142" t="str">
        <f t="shared" si="556"/>
        <v/>
      </c>
      <c r="BV410" s="142"/>
      <c r="BW410" s="142" t="str">
        <f t="shared" si="557"/>
        <v/>
      </c>
      <c r="BX410" s="143"/>
      <c r="BY410" s="144"/>
      <c r="BZ410" s="145"/>
      <c r="CA410" s="142" t="str">
        <f t="shared" si="558"/>
        <v/>
      </c>
      <c r="CB410" s="142"/>
      <c r="CC410" s="142" t="str">
        <f t="shared" si="559"/>
        <v/>
      </c>
      <c r="CD410" s="142"/>
      <c r="CE410" s="142" t="str">
        <f t="shared" si="560"/>
        <v/>
      </c>
      <c r="CF410" s="143"/>
      <c r="CG410" s="136"/>
      <c r="CH410" s="136"/>
      <c r="CI410" s="142" t="str">
        <f t="shared" si="561"/>
        <v/>
      </c>
      <c r="CJ410" s="142"/>
      <c r="CK410" s="142" t="str">
        <f t="shared" si="563"/>
        <v/>
      </c>
      <c r="CL410" s="142"/>
      <c r="CM410" s="142" t="str">
        <f t="shared" si="564"/>
        <v/>
      </c>
      <c r="CN410" s="143"/>
      <c r="CO410" s="136"/>
      <c r="EF410" s="146" t="s">
        <v>63</v>
      </c>
      <c r="EG410" s="146" t="str">
        <f t="shared" si="562"/>
        <v>NM si pas d'entrée consommée. Constat de l'équilibre entre la garniture (si existante) et l'entrée.
Constat visuel
NR</v>
      </c>
    </row>
    <row r="411" spans="1:143" s="186" customFormat="1" ht="26.25" customHeight="1" x14ac:dyDescent="0.25">
      <c r="B411" s="109" t="s">
        <v>58</v>
      </c>
      <c r="C411" s="405" t="s">
        <v>563</v>
      </c>
      <c r="D411" s="183" t="s">
        <v>658</v>
      </c>
      <c r="E411" s="109"/>
      <c r="F411" s="109">
        <f>VLOOKUP(H411,Feuil1!A$1:B$5,2,0)</f>
        <v>0.35</v>
      </c>
      <c r="G411" s="109">
        <f>IF(H411="Information et Communication",1,IF(H411="Savoir-faire Savoir-être",2,IF(H411="Confort et hygiène",3,IF(H411="Qualité de la prestation",5,IF(H411="Développement Durable",4)))))</f>
        <v>2</v>
      </c>
      <c r="H411" s="279" t="s">
        <v>110</v>
      </c>
      <c r="I411" s="180" t="s">
        <v>557</v>
      </c>
      <c r="J411" s="138">
        <v>87</v>
      </c>
      <c r="K411" s="138">
        <f>IF(J411&lt;&gt;"",MAX(K$1:K410)+1,"")</f>
        <v>347</v>
      </c>
      <c r="L411" s="293" t="s">
        <v>663</v>
      </c>
      <c r="M411" s="290">
        <v>3</v>
      </c>
      <c r="N411" s="283" t="s">
        <v>0</v>
      </c>
      <c r="O411" s="351"/>
      <c r="P411" s="333" t="str">
        <f t="shared" si="554"/>
        <v/>
      </c>
      <c r="Q411" s="281" t="s">
        <v>664</v>
      </c>
      <c r="R411" s="346" t="s">
        <v>72</v>
      </c>
      <c r="S411" s="139"/>
      <c r="U411" s="140">
        <f>M411</f>
        <v>3</v>
      </c>
      <c r="V411" s="140">
        <f>IF(N411="OUI",1,IF(N411="NON",0,IF(N411="Non Mesuré","",0)))</f>
        <v>1</v>
      </c>
      <c r="W411" s="140">
        <f>IF(N411&lt;&gt;"Non Mesuré",U411*V411,"")</f>
        <v>3</v>
      </c>
      <c r="X411" s="140"/>
      <c r="Y411" s="140">
        <f>IF(N411="Non Mesuré",U411,0)</f>
        <v>0</v>
      </c>
      <c r="Z411" s="140"/>
      <c r="AA411" s="140">
        <f>U411-Y411</f>
        <v>3</v>
      </c>
      <c r="AB411" s="140"/>
      <c r="AC411" s="141"/>
      <c r="AD411" s="141"/>
      <c r="AE411" s="142" t="str">
        <f t="shared" si="533"/>
        <v/>
      </c>
      <c r="AF411" s="142"/>
      <c r="AG411" s="142" t="str">
        <f t="shared" si="534"/>
        <v/>
      </c>
      <c r="AH411" s="142"/>
      <c r="AI411" s="142" t="str">
        <f t="shared" si="535"/>
        <v/>
      </c>
      <c r="AJ411" s="143"/>
      <c r="AK411" s="144"/>
      <c r="AL411" s="142"/>
      <c r="AM411" s="142">
        <f t="shared" si="536"/>
        <v>3</v>
      </c>
      <c r="AN411" s="142"/>
      <c r="AO411" s="142">
        <f t="shared" si="537"/>
        <v>0</v>
      </c>
      <c r="AP411" s="142"/>
      <c r="AQ411" s="142">
        <f t="shared" si="538"/>
        <v>3</v>
      </c>
      <c r="AR411" s="143"/>
      <c r="AS411" s="144"/>
      <c r="AT411" s="142"/>
      <c r="AU411" s="142" t="str">
        <f t="shared" si="539"/>
        <v/>
      </c>
      <c r="AV411" s="142"/>
      <c r="AW411" s="142" t="str">
        <f t="shared" si="540"/>
        <v/>
      </c>
      <c r="AX411" s="142"/>
      <c r="AY411" s="142" t="str">
        <f t="shared" si="541"/>
        <v/>
      </c>
      <c r="AZ411" s="143"/>
      <c r="BA411" s="144"/>
      <c r="BB411" s="142"/>
      <c r="BC411" s="142" t="str">
        <f>IF(G411=4,W411,"")</f>
        <v/>
      </c>
      <c r="BD411" s="142"/>
      <c r="BE411" s="142" t="str">
        <f>IF(G411=4,Y411,"")</f>
        <v/>
      </c>
      <c r="BF411" s="142"/>
      <c r="BG411" s="142" t="str">
        <f>IF(G411=4,AA411,"")</f>
        <v/>
      </c>
      <c r="BH411" s="143"/>
      <c r="BI411" s="144"/>
      <c r="BJ411" s="140"/>
      <c r="BK411" s="142" t="str">
        <f>IF(G411=5,W411,"")</f>
        <v/>
      </c>
      <c r="BL411" s="142"/>
      <c r="BM411" s="142" t="str">
        <f>IF(G411=5,Y411,"")</f>
        <v/>
      </c>
      <c r="BN411" s="142"/>
      <c r="BO411" s="142" t="str">
        <f>IF(G411=5,AA411,"")</f>
        <v/>
      </c>
      <c r="BP411" s="143"/>
      <c r="BQ411" s="144"/>
      <c r="BR411" s="140"/>
      <c r="BS411" s="142" t="str">
        <f t="shared" si="555"/>
        <v/>
      </c>
      <c r="BT411" s="142"/>
      <c r="BU411" s="142" t="str">
        <f t="shared" si="556"/>
        <v/>
      </c>
      <c r="BV411" s="142"/>
      <c r="BW411" s="142" t="str">
        <f t="shared" si="557"/>
        <v/>
      </c>
      <c r="BX411" s="143"/>
      <c r="BY411" s="144"/>
      <c r="BZ411" s="145"/>
      <c r="CA411" s="142" t="str">
        <f t="shared" si="558"/>
        <v/>
      </c>
      <c r="CB411" s="142"/>
      <c r="CC411" s="142" t="str">
        <f t="shared" si="559"/>
        <v/>
      </c>
      <c r="CD411" s="142"/>
      <c r="CE411" s="142" t="str">
        <f t="shared" si="560"/>
        <v/>
      </c>
      <c r="CF411" s="143"/>
      <c r="CG411" s="136"/>
      <c r="CH411" s="136"/>
      <c r="CI411" s="142" t="str">
        <f t="shared" si="561"/>
        <v/>
      </c>
      <c r="CJ411" s="142"/>
      <c r="CK411" s="142" t="str">
        <f t="shared" si="563"/>
        <v/>
      </c>
      <c r="CL411" s="142"/>
      <c r="CM411" s="142" t="str">
        <f t="shared" si="564"/>
        <v/>
      </c>
      <c r="CN411" s="143"/>
      <c r="CO411" s="136"/>
      <c r="EF411" s="146" t="s">
        <v>63</v>
      </c>
      <c r="EG411" s="146" t="str">
        <f t="shared" si="562"/>
        <v>NM si pas d'entrée consommée.
Constat visuel
NR</v>
      </c>
    </row>
    <row r="412" spans="1:143" s="186" customFormat="1" ht="26.25" customHeight="1" x14ac:dyDescent="0.25">
      <c r="B412" s="109" t="s">
        <v>58</v>
      </c>
      <c r="C412" s="405" t="s">
        <v>563</v>
      </c>
      <c r="D412" s="183" t="s">
        <v>658</v>
      </c>
      <c r="E412" s="109"/>
      <c r="F412" s="109">
        <f>VLOOKUP(H412,Feuil1!A$1:B$5,2,0)</f>
        <v>0.2</v>
      </c>
      <c r="G412" s="109">
        <v>5</v>
      </c>
      <c r="H412" s="277" t="s">
        <v>168</v>
      </c>
      <c r="I412" s="180" t="s">
        <v>657</v>
      </c>
      <c r="J412" s="138">
        <v>87</v>
      </c>
      <c r="K412" s="138">
        <f>IF(J412&lt;&gt;"",MAX(K$1:K411)+1,"")</f>
        <v>348</v>
      </c>
      <c r="L412" s="354" t="s">
        <v>665</v>
      </c>
      <c r="M412" s="335">
        <v>3</v>
      </c>
      <c r="N412" s="336" t="s">
        <v>0</v>
      </c>
      <c r="O412" s="352"/>
      <c r="P412" s="337" t="str">
        <f t="shared" si="554"/>
        <v/>
      </c>
      <c r="Q412" s="334" t="s">
        <v>666</v>
      </c>
      <c r="R412" s="354" t="s">
        <v>72</v>
      </c>
      <c r="S412" s="139"/>
      <c r="U412" s="140">
        <f>M412</f>
        <v>3</v>
      </c>
      <c r="V412" s="140">
        <f>IF(N412="OUI",1,IF(N412="NON",0,IF(N412="Non Mesuré","",0)))</f>
        <v>1</v>
      </c>
      <c r="W412" s="140">
        <f>IF(N412&lt;&gt;"Non Mesuré",U412*V412,"")</f>
        <v>3</v>
      </c>
      <c r="X412" s="140"/>
      <c r="Y412" s="140">
        <f>IF(N412="Non Mesuré",U412,0)</f>
        <v>0</v>
      </c>
      <c r="Z412" s="140"/>
      <c r="AA412" s="140">
        <f>U412-Y412</f>
        <v>3</v>
      </c>
      <c r="AB412" s="115"/>
      <c r="AC412" s="181"/>
      <c r="AD412" s="181"/>
      <c r="AE412" s="142" t="str">
        <f t="shared" si="533"/>
        <v/>
      </c>
      <c r="AF412" s="142"/>
      <c r="AG412" s="142" t="str">
        <f t="shared" si="534"/>
        <v/>
      </c>
      <c r="AH412" s="142"/>
      <c r="AI412" s="142" t="str">
        <f t="shared" si="535"/>
        <v/>
      </c>
      <c r="AJ412" s="143"/>
      <c r="AK412" s="144"/>
      <c r="AL412" s="142"/>
      <c r="AM412" s="142" t="str">
        <f t="shared" si="536"/>
        <v/>
      </c>
      <c r="AN412" s="142"/>
      <c r="AO412" s="142" t="str">
        <f t="shared" si="537"/>
        <v/>
      </c>
      <c r="AP412" s="142"/>
      <c r="AQ412" s="142" t="str">
        <f t="shared" si="538"/>
        <v/>
      </c>
      <c r="AR412" s="143"/>
      <c r="AS412" s="144"/>
      <c r="AT412" s="142"/>
      <c r="AU412" s="142" t="str">
        <f t="shared" si="539"/>
        <v/>
      </c>
      <c r="AV412" s="142"/>
      <c r="AW412" s="142" t="str">
        <f t="shared" si="540"/>
        <v/>
      </c>
      <c r="AX412" s="142"/>
      <c r="AY412" s="142" t="str">
        <f t="shared" si="541"/>
        <v/>
      </c>
      <c r="AZ412" s="143"/>
      <c r="BA412" s="144"/>
      <c r="BB412" s="142"/>
      <c r="BC412" s="142" t="str">
        <f>IF(G412=4,W412,"")</f>
        <v/>
      </c>
      <c r="BD412" s="142"/>
      <c r="BE412" s="142" t="str">
        <f>IF(G412=4,Y412,"")</f>
        <v/>
      </c>
      <c r="BF412" s="142"/>
      <c r="BG412" s="142" t="str">
        <f>IF(G412=4,AA412,"")</f>
        <v/>
      </c>
      <c r="BH412" s="143"/>
      <c r="BI412" s="144"/>
      <c r="BJ412" s="140"/>
      <c r="BK412" s="142">
        <f>IF(G412=5,W412,"")</f>
        <v>3</v>
      </c>
      <c r="BL412" s="142"/>
      <c r="BM412" s="142">
        <f>IF(G412=5,Y412,"")</f>
        <v>0</v>
      </c>
      <c r="BN412" s="142"/>
      <c r="BO412" s="142">
        <f>IF(G412=5,AA412,"")</f>
        <v>3</v>
      </c>
      <c r="BP412" s="143"/>
      <c r="BQ412" s="144"/>
      <c r="BR412" s="140"/>
      <c r="BS412" s="142" t="str">
        <f t="shared" si="555"/>
        <v/>
      </c>
      <c r="BT412" s="142"/>
      <c r="BU412" s="142" t="str">
        <f t="shared" si="556"/>
        <v/>
      </c>
      <c r="BV412" s="142"/>
      <c r="BW412" s="142" t="str">
        <f t="shared" si="557"/>
        <v/>
      </c>
      <c r="BX412" s="143"/>
      <c r="BY412" s="144"/>
      <c r="BZ412" s="145"/>
      <c r="CA412" s="142" t="str">
        <f t="shared" si="558"/>
        <v/>
      </c>
      <c r="CB412" s="142"/>
      <c r="CC412" s="142" t="str">
        <f t="shared" si="559"/>
        <v/>
      </c>
      <c r="CD412" s="142"/>
      <c r="CE412" s="142" t="str">
        <f t="shared" si="560"/>
        <v/>
      </c>
      <c r="CF412" s="143"/>
      <c r="CG412" s="136"/>
      <c r="CH412" s="136"/>
      <c r="CI412" s="142" t="str">
        <f t="shared" si="561"/>
        <v/>
      </c>
      <c r="CJ412" s="142"/>
      <c r="CK412" s="142" t="str">
        <f t="shared" si="563"/>
        <v/>
      </c>
      <c r="CL412" s="142"/>
      <c r="CM412" s="142" t="str">
        <f t="shared" si="564"/>
        <v/>
      </c>
      <c r="CN412" s="143"/>
      <c r="CO412" s="136"/>
      <c r="EF412" s="146" t="s">
        <v>63</v>
      </c>
      <c r="EG412" s="146" t="str">
        <f t="shared" si="562"/>
        <v>NM si pas d'entrée consommée. Les saveurs sont identifiables.
Constat visuel
NR</v>
      </c>
    </row>
    <row r="413" spans="1:143" s="127" customFormat="1" ht="32.25" customHeight="1" x14ac:dyDescent="0.25">
      <c r="B413" s="128"/>
      <c r="C413" s="405" t="s">
        <v>563</v>
      </c>
      <c r="D413" s="128"/>
      <c r="E413" s="128"/>
      <c r="F413" s="109" t="e">
        <f>VLOOKUP(H413,Feuil1!A$1:B$5,2,0)</f>
        <v>#N/A</v>
      </c>
      <c r="G413" s="107"/>
      <c r="H413" s="129"/>
      <c r="I413" s="198"/>
      <c r="J413" s="149"/>
      <c r="K413" s="131" t="str">
        <f>IF(J413&lt;&gt;"",MAX(K$1:K412)+1,"")</f>
        <v/>
      </c>
      <c r="L413" s="183" t="s">
        <v>667</v>
      </c>
      <c r="M413" s="132"/>
      <c r="N413" s="267"/>
      <c r="O413" s="440"/>
      <c r="P413" s="325" t="str">
        <f t="shared" si="554"/>
        <v/>
      </c>
      <c r="Q413" s="184"/>
      <c r="R413" s="184"/>
      <c r="S413" s="184"/>
      <c r="U413" s="150"/>
      <c r="V413" s="150"/>
      <c r="W413" s="150"/>
      <c r="X413" s="150"/>
      <c r="Y413" s="150"/>
      <c r="Z413" s="150"/>
      <c r="AA413" s="150"/>
      <c r="AB413" s="114"/>
      <c r="AC413" s="166"/>
      <c r="AD413" s="166"/>
      <c r="AE413" s="142" t="str">
        <f t="shared" si="533"/>
        <v/>
      </c>
      <c r="AF413" s="142"/>
      <c r="AG413" s="142" t="str">
        <f t="shared" si="534"/>
        <v/>
      </c>
      <c r="AH413" s="142"/>
      <c r="AI413" s="142" t="str">
        <f t="shared" si="535"/>
        <v/>
      </c>
      <c r="AJ413" s="143"/>
      <c r="AK413" s="155"/>
      <c r="AL413" s="153"/>
      <c r="AM413" s="142" t="str">
        <f t="shared" si="536"/>
        <v/>
      </c>
      <c r="AN413" s="142"/>
      <c r="AO413" s="142" t="str">
        <f t="shared" si="537"/>
        <v/>
      </c>
      <c r="AP413" s="142"/>
      <c r="AQ413" s="142" t="str">
        <f t="shared" si="538"/>
        <v/>
      </c>
      <c r="AR413" s="143"/>
      <c r="AS413" s="155"/>
      <c r="AT413" s="153"/>
      <c r="AU413" s="142" t="str">
        <f t="shared" si="539"/>
        <v/>
      </c>
      <c r="AV413" s="142"/>
      <c r="AW413" s="142" t="str">
        <f t="shared" si="540"/>
        <v/>
      </c>
      <c r="AX413" s="142"/>
      <c r="AY413" s="142" t="str">
        <f t="shared" si="541"/>
        <v/>
      </c>
      <c r="AZ413" s="143"/>
      <c r="BA413" s="155"/>
      <c r="BB413" s="153"/>
      <c r="BC413" s="153"/>
      <c r="BD413" s="153"/>
      <c r="BE413" s="153"/>
      <c r="BF413" s="153"/>
      <c r="BG413" s="153"/>
      <c r="BH413" s="154"/>
      <c r="BI413" s="155"/>
      <c r="BJ413" s="150"/>
      <c r="BK413" s="153"/>
      <c r="BL413" s="153"/>
      <c r="BM413" s="153"/>
      <c r="BN413" s="153"/>
      <c r="BO413" s="153"/>
      <c r="BP413" s="154"/>
      <c r="BQ413" s="155"/>
      <c r="BR413" s="150"/>
      <c r="BS413" s="153" t="str">
        <f t="shared" si="555"/>
        <v/>
      </c>
      <c r="BT413" s="153"/>
      <c r="BU413" s="153" t="str">
        <f t="shared" si="556"/>
        <v/>
      </c>
      <c r="BV413" s="153"/>
      <c r="BW413" s="153" t="str">
        <f t="shared" si="557"/>
        <v/>
      </c>
      <c r="BX413" s="154"/>
      <c r="BY413" s="155"/>
      <c r="BZ413" s="156"/>
      <c r="CA413" s="153" t="str">
        <f t="shared" si="558"/>
        <v/>
      </c>
      <c r="CB413" s="153"/>
      <c r="CC413" s="153" t="str">
        <f t="shared" si="559"/>
        <v/>
      </c>
      <c r="CD413" s="153"/>
      <c r="CE413" s="153" t="str">
        <f t="shared" si="560"/>
        <v/>
      </c>
      <c r="CF413" s="154"/>
      <c r="CG413" s="157"/>
      <c r="CH413" s="157"/>
      <c r="CI413" s="153" t="str">
        <f t="shared" si="561"/>
        <v/>
      </c>
      <c r="CJ413" s="153"/>
      <c r="CK413" s="153" t="str">
        <f t="shared" si="563"/>
        <v/>
      </c>
      <c r="CL413" s="153"/>
      <c r="CM413" s="153" t="str">
        <f t="shared" si="564"/>
        <v/>
      </c>
      <c r="CN413" s="154"/>
      <c r="CO413" s="157"/>
      <c r="EF413" s="146" t="s">
        <v>63</v>
      </c>
      <c r="EG413" s="146" t="str">
        <f t="shared" ref="EG413:EG442" si="588">CONCATENATE(Q413,EF413,R413,EF413,B413)</f>
        <v xml:space="preserve">
</v>
      </c>
    </row>
    <row r="414" spans="1:143" s="186" customFormat="1" ht="21" customHeight="1" x14ac:dyDescent="0.25">
      <c r="B414" s="109" t="s">
        <v>58</v>
      </c>
      <c r="C414" s="405" t="s">
        <v>563</v>
      </c>
      <c r="D414" s="183" t="s">
        <v>667</v>
      </c>
      <c r="E414" s="109"/>
      <c r="F414" s="109">
        <f>VLOOKUP(H414,Feuil1!A$1:B$5,2,0)</f>
        <v>0.2</v>
      </c>
      <c r="G414" s="109">
        <f>IF(H414="Information et Communication",1,IF(H414="Savoir-faire Savoir-être",2,IF(H414="Confort et hygiène",3,IF(H414="Qualité de la prestation",5,IF(H414="Développement Durable",4)))))</f>
        <v>5</v>
      </c>
      <c r="H414" s="277" t="s">
        <v>168</v>
      </c>
      <c r="I414" s="180" t="s">
        <v>557</v>
      </c>
      <c r="J414" s="138">
        <v>87</v>
      </c>
      <c r="K414" s="138">
        <f>IF(J414&lt;&gt;"",MAX(K$1:K413)+1,"")</f>
        <v>349</v>
      </c>
      <c r="L414" s="350" t="s">
        <v>668</v>
      </c>
      <c r="M414" s="330">
        <v>3</v>
      </c>
      <c r="N414" s="331" t="s">
        <v>0</v>
      </c>
      <c r="O414" s="439"/>
      <c r="P414" s="332" t="str">
        <f t="shared" si="554"/>
        <v/>
      </c>
      <c r="Q414" s="329"/>
      <c r="R414" s="353" t="s">
        <v>72</v>
      </c>
      <c r="S414" s="139"/>
      <c r="U414" s="140">
        <f>M414</f>
        <v>3</v>
      </c>
      <c r="V414" s="140">
        <f>IF(N414="OUI",1,IF(N414="NON",0,IF(N414="Non Mesuré","",0)))</f>
        <v>1</v>
      </c>
      <c r="W414" s="140">
        <f>IF(N414&lt;&gt;"Non Mesuré",U414*V414,"")</f>
        <v>3</v>
      </c>
      <c r="X414" s="140"/>
      <c r="Y414" s="140">
        <f>IF(N414="Non Mesuré",U414,0)</f>
        <v>0</v>
      </c>
      <c r="Z414" s="140"/>
      <c r="AA414" s="140">
        <f>U414-Y414</f>
        <v>3</v>
      </c>
      <c r="AB414" s="140"/>
      <c r="AC414" s="141"/>
      <c r="AD414" s="141"/>
      <c r="AE414" s="142" t="str">
        <f t="shared" si="533"/>
        <v/>
      </c>
      <c r="AF414" s="142"/>
      <c r="AG414" s="142" t="str">
        <f t="shared" si="534"/>
        <v/>
      </c>
      <c r="AH414" s="142"/>
      <c r="AI414" s="142" t="str">
        <f t="shared" si="535"/>
        <v/>
      </c>
      <c r="AJ414" s="143"/>
      <c r="AK414" s="144"/>
      <c r="AL414" s="142"/>
      <c r="AM414" s="142" t="str">
        <f t="shared" si="536"/>
        <v/>
      </c>
      <c r="AN414" s="142"/>
      <c r="AO414" s="142" t="str">
        <f t="shared" si="537"/>
        <v/>
      </c>
      <c r="AP414" s="142"/>
      <c r="AQ414" s="142" t="str">
        <f t="shared" si="538"/>
        <v/>
      </c>
      <c r="AR414" s="143"/>
      <c r="AS414" s="144"/>
      <c r="AT414" s="142"/>
      <c r="AU414" s="142" t="str">
        <f t="shared" si="539"/>
        <v/>
      </c>
      <c r="AV414" s="142"/>
      <c r="AW414" s="142" t="str">
        <f t="shared" si="540"/>
        <v/>
      </c>
      <c r="AX414" s="142"/>
      <c r="AY414" s="142" t="str">
        <f t="shared" si="541"/>
        <v/>
      </c>
      <c r="AZ414" s="143"/>
      <c r="BA414" s="144"/>
      <c r="BB414" s="142"/>
      <c r="BC414" s="142" t="str">
        <f>IF(G414=4,W414,"")</f>
        <v/>
      </c>
      <c r="BD414" s="142"/>
      <c r="BE414" s="142" t="str">
        <f>IF(G414=4,Y414,"")</f>
        <v/>
      </c>
      <c r="BF414" s="142"/>
      <c r="BG414" s="142" t="str">
        <f>IF(G414=4,AA414,"")</f>
        <v/>
      </c>
      <c r="BH414" s="143"/>
      <c r="BI414" s="144"/>
      <c r="BJ414" s="140"/>
      <c r="BK414" s="142">
        <f>IF(G414=5,W414,"")</f>
        <v>3</v>
      </c>
      <c r="BL414" s="142"/>
      <c r="BM414" s="142">
        <f>IF(G414=5,Y414,"")</f>
        <v>0</v>
      </c>
      <c r="BN414" s="142"/>
      <c r="BO414" s="142">
        <f>IF(G414=5,AA414,"")</f>
        <v>3</v>
      </c>
      <c r="BP414" s="143"/>
      <c r="BQ414" s="144"/>
      <c r="BR414" s="140"/>
      <c r="BS414" s="142" t="str">
        <f t="shared" si="555"/>
        <v/>
      </c>
      <c r="BT414" s="142"/>
      <c r="BU414" s="142" t="str">
        <f t="shared" si="556"/>
        <v/>
      </c>
      <c r="BV414" s="142"/>
      <c r="BW414" s="142" t="str">
        <f t="shared" si="557"/>
        <v/>
      </c>
      <c r="BX414" s="143"/>
      <c r="BY414" s="144"/>
      <c r="BZ414" s="145"/>
      <c r="CA414" s="142" t="str">
        <f t="shared" si="558"/>
        <v/>
      </c>
      <c r="CB414" s="142"/>
      <c r="CC414" s="142" t="str">
        <f t="shared" si="559"/>
        <v/>
      </c>
      <c r="CD414" s="142"/>
      <c r="CE414" s="142" t="str">
        <f t="shared" si="560"/>
        <v/>
      </c>
      <c r="CF414" s="143"/>
      <c r="CG414" s="136"/>
      <c r="CH414" s="136"/>
      <c r="CI414" s="142" t="str">
        <f t="shared" si="561"/>
        <v/>
      </c>
      <c r="CJ414" s="142"/>
      <c r="CK414" s="142" t="str">
        <f t="shared" si="563"/>
        <v/>
      </c>
      <c r="CL414" s="142"/>
      <c r="CM414" s="142" t="str">
        <f t="shared" si="564"/>
        <v/>
      </c>
      <c r="CN414" s="143"/>
      <c r="CO414" s="136"/>
      <c r="EF414" s="146" t="s">
        <v>63</v>
      </c>
      <c r="EG414" s="146" t="str">
        <f t="shared" si="588"/>
        <v xml:space="preserve">
Constat visuel
NR</v>
      </c>
    </row>
    <row r="415" spans="1:143" s="186" customFormat="1" ht="21" customHeight="1" x14ac:dyDescent="0.25">
      <c r="B415" s="109" t="s">
        <v>58</v>
      </c>
      <c r="C415" s="405" t="s">
        <v>563</v>
      </c>
      <c r="D415" s="183" t="s">
        <v>667</v>
      </c>
      <c r="E415" s="109"/>
      <c r="F415" s="109">
        <f>VLOOKUP(H415,Feuil1!A$1:B$5,2,0)</f>
        <v>0.2</v>
      </c>
      <c r="G415" s="109">
        <f>IF(H415="Information et Communication",1,IF(H415="Savoir-faire Savoir-être",2,IF(H415="Confort et hygiène",3,IF(H415="Qualité de la prestation",5,IF(H415="Développement Durable",4)))))</f>
        <v>5</v>
      </c>
      <c r="H415" s="277" t="s">
        <v>168</v>
      </c>
      <c r="I415" s="180" t="s">
        <v>557</v>
      </c>
      <c r="J415" s="138">
        <v>87</v>
      </c>
      <c r="K415" s="138">
        <f>IF(J415&lt;&gt;"",MAX(K$1:K414)+1,"")</f>
        <v>350</v>
      </c>
      <c r="L415" s="293" t="s">
        <v>669</v>
      </c>
      <c r="M415" s="290">
        <v>3</v>
      </c>
      <c r="N415" s="283" t="s">
        <v>0</v>
      </c>
      <c r="O415" s="351"/>
      <c r="P415" s="333" t="str">
        <f t="shared" si="554"/>
        <v/>
      </c>
      <c r="Q415" s="281" t="s">
        <v>670</v>
      </c>
      <c r="R415" s="346" t="s">
        <v>72</v>
      </c>
      <c r="S415" s="139"/>
      <c r="U415" s="140">
        <f>M415</f>
        <v>3</v>
      </c>
      <c r="V415" s="140">
        <f>IF(N415="OUI",1,IF(N415="NON",0,IF(N415="Non Mesuré","",0)))</f>
        <v>1</v>
      </c>
      <c r="W415" s="140">
        <f>IF(N415&lt;&gt;"Non Mesuré",U415*V415,"")</f>
        <v>3</v>
      </c>
      <c r="X415" s="140"/>
      <c r="Y415" s="140">
        <f>IF(N415="Non Mesuré",U415,0)</f>
        <v>0</v>
      </c>
      <c r="Z415" s="140"/>
      <c r="AA415" s="140">
        <f>U415-Y415</f>
        <v>3</v>
      </c>
      <c r="AB415" s="140"/>
      <c r="AC415" s="141"/>
      <c r="AD415" s="141"/>
      <c r="AE415" s="142" t="str">
        <f t="shared" si="533"/>
        <v/>
      </c>
      <c r="AF415" s="142"/>
      <c r="AG415" s="142" t="str">
        <f t="shared" si="534"/>
        <v/>
      </c>
      <c r="AH415" s="142"/>
      <c r="AI415" s="142" t="str">
        <f t="shared" si="535"/>
        <v/>
      </c>
      <c r="AJ415" s="143"/>
      <c r="AK415" s="144"/>
      <c r="AL415" s="142"/>
      <c r="AM415" s="142" t="str">
        <f t="shared" si="536"/>
        <v/>
      </c>
      <c r="AN415" s="142"/>
      <c r="AO415" s="142" t="str">
        <f t="shared" si="537"/>
        <v/>
      </c>
      <c r="AP415" s="142"/>
      <c r="AQ415" s="142" t="str">
        <f t="shared" si="538"/>
        <v/>
      </c>
      <c r="AR415" s="143"/>
      <c r="AS415" s="144"/>
      <c r="AT415" s="142"/>
      <c r="AU415" s="142" t="str">
        <f t="shared" si="539"/>
        <v/>
      </c>
      <c r="AV415" s="142"/>
      <c r="AW415" s="142" t="str">
        <f t="shared" si="540"/>
        <v/>
      </c>
      <c r="AX415" s="142"/>
      <c r="AY415" s="142" t="str">
        <f t="shared" si="541"/>
        <v/>
      </c>
      <c r="AZ415" s="143"/>
      <c r="BA415" s="144"/>
      <c r="BB415" s="142"/>
      <c r="BC415" s="142" t="str">
        <f>IF(G415=4,W415,"")</f>
        <v/>
      </c>
      <c r="BD415" s="142"/>
      <c r="BE415" s="142" t="str">
        <f>IF(G415=4,Y415,"")</f>
        <v/>
      </c>
      <c r="BF415" s="142"/>
      <c r="BG415" s="142" t="str">
        <f>IF(G415=4,AA415,"")</f>
        <v/>
      </c>
      <c r="BH415" s="143"/>
      <c r="BI415" s="144"/>
      <c r="BJ415" s="140"/>
      <c r="BK415" s="142">
        <f>IF(G415=5,W415,"")</f>
        <v>3</v>
      </c>
      <c r="BL415" s="142"/>
      <c r="BM415" s="142">
        <f>IF(G415=5,Y415,"")</f>
        <v>0</v>
      </c>
      <c r="BN415" s="142"/>
      <c r="BO415" s="142">
        <f>IF(G415=5,AA415,"")</f>
        <v>3</v>
      </c>
      <c r="BP415" s="143"/>
      <c r="BQ415" s="144"/>
      <c r="BR415" s="140"/>
      <c r="BS415" s="142" t="str">
        <f t="shared" si="555"/>
        <v/>
      </c>
      <c r="BT415" s="142"/>
      <c r="BU415" s="142" t="str">
        <f t="shared" si="556"/>
        <v/>
      </c>
      <c r="BV415" s="142"/>
      <c r="BW415" s="142" t="str">
        <f t="shared" si="557"/>
        <v/>
      </c>
      <c r="BX415" s="143"/>
      <c r="BY415" s="144"/>
      <c r="BZ415" s="145"/>
      <c r="CA415" s="142" t="str">
        <f t="shared" si="558"/>
        <v/>
      </c>
      <c r="CB415" s="142"/>
      <c r="CC415" s="142" t="str">
        <f t="shared" si="559"/>
        <v/>
      </c>
      <c r="CD415" s="142"/>
      <c r="CE415" s="142" t="str">
        <f t="shared" si="560"/>
        <v/>
      </c>
      <c r="CF415" s="143"/>
      <c r="CG415" s="136"/>
      <c r="CH415" s="136"/>
      <c r="CI415" s="142" t="str">
        <f t="shared" si="561"/>
        <v/>
      </c>
      <c r="CJ415" s="142"/>
      <c r="CK415" s="142" t="str">
        <f t="shared" si="563"/>
        <v/>
      </c>
      <c r="CL415" s="142"/>
      <c r="CM415" s="142" t="str">
        <f t="shared" si="564"/>
        <v/>
      </c>
      <c r="CN415" s="143"/>
      <c r="CO415" s="136"/>
      <c r="EF415" s="146" t="s">
        <v>63</v>
      </c>
      <c r="EG415" s="146" t="str">
        <f t="shared" si="588"/>
        <v>Constat de l'équilibre entre la garniture et le plat.
Constat visuel
NR</v>
      </c>
    </row>
    <row r="416" spans="1:143" s="186" customFormat="1" ht="21" customHeight="1" x14ac:dyDescent="0.25">
      <c r="B416" s="109" t="s">
        <v>58</v>
      </c>
      <c r="C416" s="405" t="s">
        <v>563</v>
      </c>
      <c r="D416" s="183" t="s">
        <v>667</v>
      </c>
      <c r="E416" s="109"/>
      <c r="F416" s="109">
        <f>VLOOKUP(H416,Feuil1!A$1:B$5,2,0)</f>
        <v>0.35</v>
      </c>
      <c r="G416" s="109">
        <f>IF(H416="Information et Communication",1,IF(H416="Savoir-faire Savoir-être",2,IF(H416="Confort et hygiène",3,IF(H416="Qualité de la prestation",5,IF(H416="Développement Durable",4)))))</f>
        <v>2</v>
      </c>
      <c r="H416" s="279" t="s">
        <v>110</v>
      </c>
      <c r="I416" s="180" t="s">
        <v>557</v>
      </c>
      <c r="J416" s="138">
        <v>87</v>
      </c>
      <c r="K416" s="138">
        <f>IF(J416&lt;&gt;"",MAX(K$1:K415)+1,"")</f>
        <v>351</v>
      </c>
      <c r="L416" s="293" t="s">
        <v>671</v>
      </c>
      <c r="M416" s="290">
        <v>3</v>
      </c>
      <c r="N416" s="283" t="s">
        <v>0</v>
      </c>
      <c r="O416" s="351"/>
      <c r="P416" s="333" t="str">
        <f t="shared" si="554"/>
        <v/>
      </c>
      <c r="Q416" s="281"/>
      <c r="R416" s="346" t="s">
        <v>72</v>
      </c>
      <c r="S416" s="139"/>
      <c r="U416" s="140">
        <f>M416</f>
        <v>3</v>
      </c>
      <c r="V416" s="140">
        <f>IF(N416="OUI",1,IF(N416="NON",0,IF(N416="Non Mesuré","",0)))</f>
        <v>1</v>
      </c>
      <c r="W416" s="140">
        <f>IF(N416&lt;&gt;"Non Mesuré",U416*V416,"")</f>
        <v>3</v>
      </c>
      <c r="X416" s="140"/>
      <c r="Y416" s="140">
        <f>IF(N416="Non Mesuré",U416,0)</f>
        <v>0</v>
      </c>
      <c r="Z416" s="140"/>
      <c r="AA416" s="140">
        <f>U416-Y416</f>
        <v>3</v>
      </c>
      <c r="AB416" s="140"/>
      <c r="AC416" s="141"/>
      <c r="AD416" s="141"/>
      <c r="AE416" s="142" t="str">
        <f t="shared" si="533"/>
        <v/>
      </c>
      <c r="AF416" s="142"/>
      <c r="AG416" s="142" t="str">
        <f t="shared" si="534"/>
        <v/>
      </c>
      <c r="AH416" s="142"/>
      <c r="AI416" s="142" t="str">
        <f t="shared" si="535"/>
        <v/>
      </c>
      <c r="AJ416" s="143"/>
      <c r="AK416" s="144"/>
      <c r="AL416" s="142"/>
      <c r="AM416" s="142">
        <f t="shared" si="536"/>
        <v>3</v>
      </c>
      <c r="AN416" s="142"/>
      <c r="AO416" s="142">
        <f t="shared" si="537"/>
        <v>0</v>
      </c>
      <c r="AP416" s="142"/>
      <c r="AQ416" s="142">
        <f t="shared" si="538"/>
        <v>3</v>
      </c>
      <c r="AR416" s="143"/>
      <c r="AS416" s="144"/>
      <c r="AT416" s="142"/>
      <c r="AU416" s="142" t="str">
        <f t="shared" si="539"/>
        <v/>
      </c>
      <c r="AV416" s="142"/>
      <c r="AW416" s="142" t="str">
        <f t="shared" si="540"/>
        <v/>
      </c>
      <c r="AX416" s="142"/>
      <c r="AY416" s="142" t="str">
        <f t="shared" si="541"/>
        <v/>
      </c>
      <c r="AZ416" s="143"/>
      <c r="BA416" s="144"/>
      <c r="BB416" s="142"/>
      <c r="BC416" s="142" t="str">
        <f>IF(G416=4,W416,"")</f>
        <v/>
      </c>
      <c r="BD416" s="142"/>
      <c r="BE416" s="142" t="str">
        <f>IF(G416=4,Y416,"")</f>
        <v/>
      </c>
      <c r="BF416" s="142"/>
      <c r="BG416" s="142" t="str">
        <f>IF(G416=4,AA416,"")</f>
        <v/>
      </c>
      <c r="BH416" s="143"/>
      <c r="BI416" s="144"/>
      <c r="BJ416" s="140"/>
      <c r="BK416" s="142" t="str">
        <f>IF(G416=5,W416,"")</f>
        <v/>
      </c>
      <c r="BL416" s="142"/>
      <c r="BM416" s="142" t="str">
        <f>IF(G416=5,Y416,"")</f>
        <v/>
      </c>
      <c r="BN416" s="142"/>
      <c r="BO416" s="142" t="str">
        <f>IF(G416=5,AA416,"")</f>
        <v/>
      </c>
      <c r="BP416" s="143"/>
      <c r="BQ416" s="144"/>
      <c r="BR416" s="140"/>
      <c r="BS416" s="142" t="str">
        <f t="shared" si="555"/>
        <v/>
      </c>
      <c r="BT416" s="142"/>
      <c r="BU416" s="142" t="str">
        <f t="shared" si="556"/>
        <v/>
      </c>
      <c r="BV416" s="142"/>
      <c r="BW416" s="142" t="str">
        <f t="shared" si="557"/>
        <v/>
      </c>
      <c r="BX416" s="143"/>
      <c r="BY416" s="144"/>
      <c r="BZ416" s="145"/>
      <c r="CA416" s="142" t="str">
        <f t="shared" si="558"/>
        <v/>
      </c>
      <c r="CB416" s="142"/>
      <c r="CC416" s="142" t="str">
        <f t="shared" si="559"/>
        <v/>
      </c>
      <c r="CD416" s="142"/>
      <c r="CE416" s="142" t="str">
        <f t="shared" si="560"/>
        <v/>
      </c>
      <c r="CF416" s="143"/>
      <c r="CG416" s="136"/>
      <c r="CH416" s="136"/>
      <c r="CI416" s="142" t="str">
        <f t="shared" si="561"/>
        <v/>
      </c>
      <c r="CJ416" s="142"/>
      <c r="CK416" s="142" t="str">
        <f t="shared" si="563"/>
        <v/>
      </c>
      <c r="CL416" s="142"/>
      <c r="CM416" s="142" t="str">
        <f t="shared" si="564"/>
        <v/>
      </c>
      <c r="CN416" s="143"/>
      <c r="CO416" s="136"/>
      <c r="EF416" s="146" t="s">
        <v>63</v>
      </c>
      <c r="EG416" s="146" t="str">
        <f t="shared" si="588"/>
        <v xml:space="preserve">
Constat visuel
NR</v>
      </c>
    </row>
    <row r="417" spans="1:137" s="186" customFormat="1" ht="21" customHeight="1" x14ac:dyDescent="0.25">
      <c r="B417" s="109" t="s">
        <v>58</v>
      </c>
      <c r="C417" s="405" t="s">
        <v>563</v>
      </c>
      <c r="D417" s="183" t="s">
        <v>667</v>
      </c>
      <c r="E417" s="109"/>
      <c r="F417" s="109">
        <f>VLOOKUP(H417,Feuil1!A$1:B$5,2,0)</f>
        <v>0.2</v>
      </c>
      <c r="G417" s="109">
        <v>5</v>
      </c>
      <c r="H417" s="277" t="s">
        <v>168</v>
      </c>
      <c r="I417" s="180" t="s">
        <v>557</v>
      </c>
      <c r="J417" s="138">
        <v>87</v>
      </c>
      <c r="K417" s="138">
        <f>IF(J417&lt;&gt;"",MAX(K$1:K416)+1,"")</f>
        <v>352</v>
      </c>
      <c r="L417" s="354" t="s">
        <v>672</v>
      </c>
      <c r="M417" s="335">
        <v>3</v>
      </c>
      <c r="N417" s="336" t="s">
        <v>0</v>
      </c>
      <c r="O417" s="352"/>
      <c r="P417" s="337" t="str">
        <f t="shared" si="554"/>
        <v/>
      </c>
      <c r="Q417" s="334" t="s">
        <v>673</v>
      </c>
      <c r="R417" s="354" t="s">
        <v>72</v>
      </c>
      <c r="S417" s="139"/>
      <c r="U417" s="140">
        <f>M417</f>
        <v>3</v>
      </c>
      <c r="V417" s="140">
        <f>IF(N417="OUI",1,IF(N417="NON",0,IF(N417="Non Mesuré","",0)))</f>
        <v>1</v>
      </c>
      <c r="W417" s="140">
        <f>IF(N417&lt;&gt;"Non Mesuré",U417*V417,"")</f>
        <v>3</v>
      </c>
      <c r="X417" s="140"/>
      <c r="Y417" s="140">
        <f>IF(N417="Non Mesuré",U417,0)</f>
        <v>0</v>
      </c>
      <c r="Z417" s="140"/>
      <c r="AA417" s="140">
        <f>U417-Y417</f>
        <v>3</v>
      </c>
      <c r="AB417" s="115"/>
      <c r="AC417" s="181"/>
      <c r="AD417" s="181"/>
      <c r="AE417" s="142" t="str">
        <f t="shared" si="533"/>
        <v/>
      </c>
      <c r="AF417" s="142"/>
      <c r="AG417" s="142" t="str">
        <f t="shared" si="534"/>
        <v/>
      </c>
      <c r="AH417" s="142"/>
      <c r="AI417" s="142" t="str">
        <f t="shared" si="535"/>
        <v/>
      </c>
      <c r="AJ417" s="143"/>
      <c r="AK417" s="144"/>
      <c r="AL417" s="142"/>
      <c r="AM417" s="142" t="str">
        <f t="shared" si="536"/>
        <v/>
      </c>
      <c r="AN417" s="142"/>
      <c r="AO417" s="142" t="str">
        <f t="shared" si="537"/>
        <v/>
      </c>
      <c r="AP417" s="142"/>
      <c r="AQ417" s="142" t="str">
        <f t="shared" si="538"/>
        <v/>
      </c>
      <c r="AR417" s="143"/>
      <c r="AS417" s="144"/>
      <c r="AT417" s="142"/>
      <c r="AU417" s="142" t="str">
        <f t="shared" si="539"/>
        <v/>
      </c>
      <c r="AV417" s="142"/>
      <c r="AW417" s="142" t="str">
        <f t="shared" si="540"/>
        <v/>
      </c>
      <c r="AX417" s="142"/>
      <c r="AY417" s="142" t="str">
        <f t="shared" si="541"/>
        <v/>
      </c>
      <c r="AZ417" s="143"/>
      <c r="BA417" s="144"/>
      <c r="BB417" s="142"/>
      <c r="BC417" s="142" t="str">
        <f>IF(G417=4,W417,"")</f>
        <v/>
      </c>
      <c r="BD417" s="142"/>
      <c r="BE417" s="142" t="str">
        <f>IF(G417=4,Y417,"")</f>
        <v/>
      </c>
      <c r="BF417" s="142"/>
      <c r="BG417" s="142" t="str">
        <f>IF(G417=4,AA417,"")</f>
        <v/>
      </c>
      <c r="BH417" s="143"/>
      <c r="BI417" s="144"/>
      <c r="BJ417" s="140"/>
      <c r="BK417" s="142">
        <f>IF(G417=5,W417,"")</f>
        <v>3</v>
      </c>
      <c r="BL417" s="142"/>
      <c r="BM417" s="142">
        <f>IF(G417=5,Y417,"")</f>
        <v>0</v>
      </c>
      <c r="BN417" s="142"/>
      <c r="BO417" s="142">
        <f>IF(G417=5,AA417,"")</f>
        <v>3</v>
      </c>
      <c r="BP417" s="143"/>
      <c r="BQ417" s="144"/>
      <c r="BR417" s="140"/>
      <c r="BS417" s="142" t="str">
        <f t="shared" si="555"/>
        <v/>
      </c>
      <c r="BT417" s="142"/>
      <c r="BU417" s="142" t="str">
        <f t="shared" si="556"/>
        <v/>
      </c>
      <c r="BV417" s="142"/>
      <c r="BW417" s="142" t="str">
        <f t="shared" si="557"/>
        <v/>
      </c>
      <c r="BX417" s="143"/>
      <c r="BY417" s="144"/>
      <c r="BZ417" s="145"/>
      <c r="CA417" s="142" t="str">
        <f t="shared" si="558"/>
        <v/>
      </c>
      <c r="CB417" s="142"/>
      <c r="CC417" s="142" t="str">
        <f t="shared" si="559"/>
        <v/>
      </c>
      <c r="CD417" s="142"/>
      <c r="CE417" s="142" t="str">
        <f t="shared" si="560"/>
        <v/>
      </c>
      <c r="CF417" s="143"/>
      <c r="CG417" s="136"/>
      <c r="CH417" s="136"/>
      <c r="CI417" s="142" t="str">
        <f t="shared" si="561"/>
        <v/>
      </c>
      <c r="CJ417" s="142"/>
      <c r="CK417" s="142" t="str">
        <f t="shared" si="563"/>
        <v/>
      </c>
      <c r="CL417" s="142"/>
      <c r="CM417" s="142" t="str">
        <f t="shared" si="564"/>
        <v/>
      </c>
      <c r="CN417" s="143"/>
      <c r="CO417" s="136"/>
      <c r="EF417" s="146" t="s">
        <v>63</v>
      </c>
      <c r="EG417" s="146" t="str">
        <f t="shared" si="588"/>
        <v>Les saveurs sont identifiables.
Constat visuel
NR</v>
      </c>
    </row>
    <row r="418" spans="1:137" s="127" customFormat="1" ht="24.75" customHeight="1" x14ac:dyDescent="0.25">
      <c r="B418" s="128"/>
      <c r="C418" s="405" t="s">
        <v>563</v>
      </c>
      <c r="D418" s="128"/>
      <c r="E418" s="128"/>
      <c r="F418" s="109" t="e">
        <f>VLOOKUP(H418,Feuil1!A$1:B$5,2,0)</f>
        <v>#N/A</v>
      </c>
      <c r="G418" s="107"/>
      <c r="H418" s="129"/>
      <c r="I418" s="198"/>
      <c r="J418" s="149"/>
      <c r="K418" s="131" t="str">
        <f>IF(J418&lt;&gt;"",MAX(K$1:K417)+1,"")</f>
        <v/>
      </c>
      <c r="L418" s="183" t="s">
        <v>674</v>
      </c>
      <c r="M418" s="132"/>
      <c r="N418" s="267"/>
      <c r="O418" s="440"/>
      <c r="P418" s="325" t="str">
        <f t="shared" si="554"/>
        <v/>
      </c>
      <c r="Q418" s="184"/>
      <c r="R418" s="184"/>
      <c r="S418" s="184"/>
      <c r="U418" s="150"/>
      <c r="V418" s="150"/>
      <c r="W418" s="150"/>
      <c r="X418" s="150"/>
      <c r="Y418" s="150"/>
      <c r="Z418" s="150"/>
      <c r="AA418" s="150"/>
      <c r="AB418" s="150"/>
      <c r="AC418" s="152"/>
      <c r="AD418" s="152"/>
      <c r="AE418" s="142" t="str">
        <f t="shared" si="533"/>
        <v/>
      </c>
      <c r="AF418" s="142"/>
      <c r="AG418" s="142" t="str">
        <f t="shared" si="534"/>
        <v/>
      </c>
      <c r="AH418" s="142"/>
      <c r="AI418" s="142" t="str">
        <f t="shared" si="535"/>
        <v/>
      </c>
      <c r="AJ418" s="143"/>
      <c r="AK418" s="155"/>
      <c r="AL418" s="153"/>
      <c r="AM418" s="142" t="str">
        <f t="shared" si="536"/>
        <v/>
      </c>
      <c r="AN418" s="142"/>
      <c r="AO418" s="142" t="str">
        <f t="shared" si="537"/>
        <v/>
      </c>
      <c r="AP418" s="142"/>
      <c r="AQ418" s="142" t="str">
        <f t="shared" si="538"/>
        <v/>
      </c>
      <c r="AR418" s="143"/>
      <c r="AS418" s="155"/>
      <c r="AT418" s="153"/>
      <c r="AU418" s="142" t="str">
        <f t="shared" si="539"/>
        <v/>
      </c>
      <c r="AV418" s="142"/>
      <c r="AW418" s="142" t="str">
        <f t="shared" si="540"/>
        <v/>
      </c>
      <c r="AX418" s="142"/>
      <c r="AY418" s="142" t="str">
        <f t="shared" si="541"/>
        <v/>
      </c>
      <c r="AZ418" s="143"/>
      <c r="BA418" s="155"/>
      <c r="BB418" s="153"/>
      <c r="BC418" s="153"/>
      <c r="BD418" s="153"/>
      <c r="BE418" s="153"/>
      <c r="BF418" s="153"/>
      <c r="BG418" s="153"/>
      <c r="BH418" s="154"/>
      <c r="BI418" s="155"/>
      <c r="BJ418" s="150"/>
      <c r="BK418" s="153"/>
      <c r="BL418" s="153"/>
      <c r="BM418" s="153"/>
      <c r="BN418" s="153"/>
      <c r="BO418" s="153"/>
      <c r="BP418" s="154"/>
      <c r="BQ418" s="155"/>
      <c r="BR418" s="150"/>
      <c r="BS418" s="153" t="str">
        <f t="shared" ref="BS418:BS448" si="589">IF(A418=31,W418,"")</f>
        <v/>
      </c>
      <c r="BT418" s="153"/>
      <c r="BU418" s="153" t="str">
        <f t="shared" ref="BU418:BU448" si="590">IF(A418=31,Y418,"")</f>
        <v/>
      </c>
      <c r="BV418" s="153"/>
      <c r="BW418" s="153" t="str">
        <f t="shared" ref="BW418:BW448" si="591">IF(A418=31,AA418,"")</f>
        <v/>
      </c>
      <c r="BX418" s="154"/>
      <c r="BY418" s="155"/>
      <c r="BZ418" s="156"/>
      <c r="CA418" s="153" t="str">
        <f t="shared" ref="CA418:CA448" si="592">IF(A418=32,W418,"")</f>
        <v/>
      </c>
      <c r="CB418" s="153"/>
      <c r="CC418" s="153" t="str">
        <f t="shared" ref="CC418:CC448" si="593">IF(A418=32,Y418,"")</f>
        <v/>
      </c>
      <c r="CD418" s="153"/>
      <c r="CE418" s="153" t="str">
        <f t="shared" ref="CE418:CE448" si="594">IF(A418=32,AA418,"")</f>
        <v/>
      </c>
      <c r="CF418" s="154"/>
      <c r="CG418" s="157"/>
      <c r="CH418" s="157"/>
      <c r="CI418" s="153" t="str">
        <f t="shared" ref="CI418:CI448" si="595">IF(A418=33,W418,"")</f>
        <v/>
      </c>
      <c r="CJ418" s="153"/>
      <c r="CK418" s="153" t="str">
        <f t="shared" si="563"/>
        <v/>
      </c>
      <c r="CL418" s="153"/>
      <c r="CM418" s="153" t="str">
        <f t="shared" si="564"/>
        <v/>
      </c>
      <c r="CN418" s="154"/>
      <c r="CO418" s="157"/>
      <c r="EF418" s="146" t="s">
        <v>63</v>
      </c>
      <c r="EG418" s="146" t="str">
        <f t="shared" si="588"/>
        <v xml:space="preserve">
</v>
      </c>
    </row>
    <row r="419" spans="1:137" s="186" customFormat="1" ht="21" customHeight="1" x14ac:dyDescent="0.25">
      <c r="B419" s="109" t="s">
        <v>58</v>
      </c>
      <c r="C419" s="405" t="s">
        <v>563</v>
      </c>
      <c r="D419" s="183" t="s">
        <v>674</v>
      </c>
      <c r="E419" s="109"/>
      <c r="F419" s="109">
        <f>VLOOKUP(H419,Feuil1!A$1:B$5,2,0)</f>
        <v>0.2</v>
      </c>
      <c r="G419" s="109">
        <f>IF(H419="Information et Communication",1,IF(H419="Savoir-faire Savoir-être",2,IF(H419="Confort et hygiène",3,IF(H419="Qualité de la prestation",5,IF(H419="Développement Durable",4)))))</f>
        <v>5</v>
      </c>
      <c r="H419" s="277" t="s">
        <v>168</v>
      </c>
      <c r="I419" s="180" t="s">
        <v>557</v>
      </c>
      <c r="J419" s="138">
        <v>87</v>
      </c>
      <c r="K419" s="138">
        <f>IF(J419&lt;&gt;"",MAX(K$1:K418)+1,"")</f>
        <v>353</v>
      </c>
      <c r="L419" s="350" t="s">
        <v>675</v>
      </c>
      <c r="M419" s="330">
        <v>3</v>
      </c>
      <c r="N419" s="331" t="s">
        <v>0</v>
      </c>
      <c r="O419" s="439"/>
      <c r="P419" s="332" t="str">
        <f t="shared" si="554"/>
        <v/>
      </c>
      <c r="Q419" s="329"/>
      <c r="R419" s="353" t="s">
        <v>72</v>
      </c>
      <c r="S419" s="139"/>
      <c r="U419" s="140">
        <f>M419</f>
        <v>3</v>
      </c>
      <c r="V419" s="140">
        <f>IF(N419="OUI",1,IF(N419="NON",0,IF(N419="Non Mesuré","",0)))</f>
        <v>1</v>
      </c>
      <c r="W419" s="140">
        <f>IF(N419&lt;&gt;"Non Mesuré",U419*V419,"")</f>
        <v>3</v>
      </c>
      <c r="X419" s="140"/>
      <c r="Y419" s="140">
        <f>IF(N419="Non Mesuré",U419,0)</f>
        <v>0</v>
      </c>
      <c r="Z419" s="140"/>
      <c r="AA419" s="140">
        <f>U419-Y419</f>
        <v>3</v>
      </c>
      <c r="AB419" s="140"/>
      <c r="AC419" s="141"/>
      <c r="AD419" s="141"/>
      <c r="AE419" s="142" t="str">
        <f t="shared" si="533"/>
        <v/>
      </c>
      <c r="AF419" s="142"/>
      <c r="AG419" s="142" t="str">
        <f t="shared" si="534"/>
        <v/>
      </c>
      <c r="AH419" s="142"/>
      <c r="AI419" s="142" t="str">
        <f t="shared" si="535"/>
        <v/>
      </c>
      <c r="AJ419" s="143"/>
      <c r="AK419" s="144"/>
      <c r="AL419" s="142"/>
      <c r="AM419" s="142" t="str">
        <f t="shared" si="536"/>
        <v/>
      </c>
      <c r="AN419" s="142"/>
      <c r="AO419" s="142" t="str">
        <f t="shared" si="537"/>
        <v/>
      </c>
      <c r="AP419" s="142"/>
      <c r="AQ419" s="142" t="str">
        <f t="shared" si="538"/>
        <v/>
      </c>
      <c r="AR419" s="143"/>
      <c r="AS419" s="144"/>
      <c r="AT419" s="142"/>
      <c r="AU419" s="142" t="str">
        <f t="shared" si="539"/>
        <v/>
      </c>
      <c r="AV419" s="142"/>
      <c r="AW419" s="142" t="str">
        <f t="shared" si="540"/>
        <v/>
      </c>
      <c r="AX419" s="142"/>
      <c r="AY419" s="142" t="str">
        <f t="shared" si="541"/>
        <v/>
      </c>
      <c r="AZ419" s="143"/>
      <c r="BA419" s="144"/>
      <c r="BB419" s="142"/>
      <c r="BC419" s="142" t="str">
        <f>IF(G419=4,W419,"")</f>
        <v/>
      </c>
      <c r="BD419" s="142"/>
      <c r="BE419" s="142" t="str">
        <f>IF(G419=4,Y419,"")</f>
        <v/>
      </c>
      <c r="BF419" s="142"/>
      <c r="BG419" s="142" t="str">
        <f>IF(G419=4,AA419,"")</f>
        <v/>
      </c>
      <c r="BH419" s="143"/>
      <c r="BI419" s="144"/>
      <c r="BJ419" s="140"/>
      <c r="BK419" s="142">
        <f>IF(G419=5,W419,"")</f>
        <v>3</v>
      </c>
      <c r="BL419" s="142"/>
      <c r="BM419" s="142">
        <f>IF(G419=5,Y419,"")</f>
        <v>0</v>
      </c>
      <c r="BN419" s="142"/>
      <c r="BO419" s="142">
        <f>IF(G419=5,AA419,"")</f>
        <v>3</v>
      </c>
      <c r="BP419" s="143"/>
      <c r="BQ419" s="144"/>
      <c r="BR419" s="140"/>
      <c r="BS419" s="142" t="str">
        <f t="shared" si="589"/>
        <v/>
      </c>
      <c r="BT419" s="142"/>
      <c r="BU419" s="142" t="str">
        <f t="shared" si="590"/>
        <v/>
      </c>
      <c r="BV419" s="142"/>
      <c r="BW419" s="142" t="str">
        <f t="shared" si="591"/>
        <v/>
      </c>
      <c r="BX419" s="143"/>
      <c r="BY419" s="144"/>
      <c r="BZ419" s="145"/>
      <c r="CA419" s="142" t="str">
        <f t="shared" si="592"/>
        <v/>
      </c>
      <c r="CB419" s="142"/>
      <c r="CC419" s="142" t="str">
        <f t="shared" si="593"/>
        <v/>
      </c>
      <c r="CD419" s="142"/>
      <c r="CE419" s="142" t="str">
        <f t="shared" si="594"/>
        <v/>
      </c>
      <c r="CF419" s="143"/>
      <c r="CG419" s="136"/>
      <c r="CH419" s="136"/>
      <c r="CI419" s="142" t="str">
        <f t="shared" si="595"/>
        <v/>
      </c>
      <c r="CJ419" s="142"/>
      <c r="CK419" s="142" t="str">
        <f t="shared" si="563"/>
        <v/>
      </c>
      <c r="CL419" s="142"/>
      <c r="CM419" s="142" t="str">
        <f t="shared" si="564"/>
        <v/>
      </c>
      <c r="CN419" s="143"/>
      <c r="CO419" s="136"/>
      <c r="EF419" s="146" t="s">
        <v>63</v>
      </c>
      <c r="EG419" s="146" t="str">
        <f t="shared" si="588"/>
        <v xml:space="preserve">
Constat visuel
NR</v>
      </c>
    </row>
    <row r="420" spans="1:137" s="186" customFormat="1" ht="21" customHeight="1" x14ac:dyDescent="0.25">
      <c r="B420" s="109" t="s">
        <v>58</v>
      </c>
      <c r="C420" s="405" t="s">
        <v>563</v>
      </c>
      <c r="D420" s="183" t="s">
        <v>667</v>
      </c>
      <c r="E420" s="109"/>
      <c r="F420" s="109">
        <f>VLOOKUP(H420,Feuil1!A$1:B$5,2,0)</f>
        <v>0.2</v>
      </c>
      <c r="G420" s="109">
        <f>IF(H420="Information et Communication",1,IF(H420="Savoir-faire Savoir-être",2,IF(H420="Confort et hygiène",3,IF(H420="Qualité de la prestation",5,IF(H420="Développement Durable",4)))))</f>
        <v>5</v>
      </c>
      <c r="H420" s="277" t="s">
        <v>168</v>
      </c>
      <c r="I420" s="180" t="s">
        <v>557</v>
      </c>
      <c r="J420" s="138">
        <v>87</v>
      </c>
      <c r="K420" s="138">
        <f>IF(J420&lt;&gt;"",MAX(K$1:K419)+1,"")</f>
        <v>354</v>
      </c>
      <c r="L420" s="293" t="s">
        <v>676</v>
      </c>
      <c r="M420" s="290">
        <v>3</v>
      </c>
      <c r="N420" s="283" t="s">
        <v>0</v>
      </c>
      <c r="O420" s="351"/>
      <c r="P420" s="333" t="str">
        <f t="shared" si="554"/>
        <v/>
      </c>
      <c r="Q420" s="281" t="s">
        <v>677</v>
      </c>
      <c r="R420" s="346" t="s">
        <v>72</v>
      </c>
      <c r="S420" s="139"/>
      <c r="U420" s="140">
        <f>M420</f>
        <v>3</v>
      </c>
      <c r="V420" s="140">
        <f>IF(N420="OUI",1,IF(N420="NON",0,IF(N420="Non Mesuré","",0)))</f>
        <v>1</v>
      </c>
      <c r="W420" s="140">
        <f>IF(N420&lt;&gt;"Non Mesuré",U420*V420,"")</f>
        <v>3</v>
      </c>
      <c r="X420" s="140"/>
      <c r="Y420" s="140">
        <f>IF(N420="Non Mesuré",U420,0)</f>
        <v>0</v>
      </c>
      <c r="Z420" s="140"/>
      <c r="AA420" s="140">
        <f>U420-Y420</f>
        <v>3</v>
      </c>
      <c r="AB420" s="140"/>
      <c r="AC420" s="141"/>
      <c r="AD420" s="141"/>
      <c r="AE420" s="142" t="str">
        <f t="shared" si="533"/>
        <v/>
      </c>
      <c r="AF420" s="142"/>
      <c r="AG420" s="142" t="str">
        <f t="shared" si="534"/>
        <v/>
      </c>
      <c r="AH420" s="142"/>
      <c r="AI420" s="142" t="str">
        <f t="shared" si="535"/>
        <v/>
      </c>
      <c r="AJ420" s="143"/>
      <c r="AK420" s="144"/>
      <c r="AL420" s="142"/>
      <c r="AM420" s="142" t="str">
        <f t="shared" si="536"/>
        <v/>
      </c>
      <c r="AN420" s="142"/>
      <c r="AO420" s="142" t="str">
        <f t="shared" si="537"/>
        <v/>
      </c>
      <c r="AP420" s="142"/>
      <c r="AQ420" s="142" t="str">
        <f t="shared" si="538"/>
        <v/>
      </c>
      <c r="AR420" s="143"/>
      <c r="AS420" s="144"/>
      <c r="AT420" s="142"/>
      <c r="AU420" s="142" t="str">
        <f t="shared" si="539"/>
        <v/>
      </c>
      <c r="AV420" s="142"/>
      <c r="AW420" s="142" t="str">
        <f t="shared" si="540"/>
        <v/>
      </c>
      <c r="AX420" s="142"/>
      <c r="AY420" s="142" t="str">
        <f t="shared" si="541"/>
        <v/>
      </c>
      <c r="AZ420" s="143"/>
      <c r="BA420" s="144"/>
      <c r="BB420" s="142"/>
      <c r="BC420" s="142" t="str">
        <f>IF(G420=4,W420,"")</f>
        <v/>
      </c>
      <c r="BD420" s="142"/>
      <c r="BE420" s="142" t="str">
        <f>IF(G420=4,Y420,"")</f>
        <v/>
      </c>
      <c r="BF420" s="142"/>
      <c r="BG420" s="142" t="str">
        <f>IF(G420=4,AA420,"")</f>
        <v/>
      </c>
      <c r="BH420" s="143"/>
      <c r="BI420" s="144"/>
      <c r="BJ420" s="140"/>
      <c r="BK420" s="142">
        <f>IF(G420=5,W420,"")</f>
        <v>3</v>
      </c>
      <c r="BL420" s="142"/>
      <c r="BM420" s="142">
        <f>IF(G420=5,Y420,"")</f>
        <v>0</v>
      </c>
      <c r="BN420" s="142"/>
      <c r="BO420" s="142">
        <f>IF(G420=5,AA420,"")</f>
        <v>3</v>
      </c>
      <c r="BP420" s="143"/>
      <c r="BQ420" s="144"/>
      <c r="BR420" s="140"/>
      <c r="BS420" s="142" t="str">
        <f t="shared" si="589"/>
        <v/>
      </c>
      <c r="BT420" s="142"/>
      <c r="BU420" s="142" t="str">
        <f t="shared" si="590"/>
        <v/>
      </c>
      <c r="BV420" s="142"/>
      <c r="BW420" s="142" t="str">
        <f t="shared" si="591"/>
        <v/>
      </c>
      <c r="BX420" s="143"/>
      <c r="BY420" s="144"/>
      <c r="BZ420" s="145"/>
      <c r="CA420" s="142" t="str">
        <f t="shared" si="592"/>
        <v/>
      </c>
      <c r="CB420" s="142"/>
      <c r="CC420" s="142" t="str">
        <f t="shared" si="593"/>
        <v/>
      </c>
      <c r="CD420" s="142"/>
      <c r="CE420" s="142" t="str">
        <f t="shared" si="594"/>
        <v/>
      </c>
      <c r="CF420" s="143"/>
      <c r="CG420" s="136"/>
      <c r="CH420" s="136"/>
      <c r="CI420" s="142" t="str">
        <f t="shared" si="595"/>
        <v/>
      </c>
      <c r="CJ420" s="142"/>
      <c r="CK420" s="142" t="str">
        <f t="shared" si="563"/>
        <v/>
      </c>
      <c r="CL420" s="142"/>
      <c r="CM420" s="142" t="str">
        <f t="shared" si="564"/>
        <v/>
      </c>
      <c r="CN420" s="143"/>
      <c r="CO420" s="136"/>
      <c r="EF420" s="146" t="s">
        <v>63</v>
      </c>
      <c r="EG420" s="146" t="str">
        <f t="shared" si="588"/>
        <v>Constat de l'équilibre entre la garniture et le dessert.
Constat visuel
NR</v>
      </c>
    </row>
    <row r="421" spans="1:137" s="186" customFormat="1" ht="21" customHeight="1" x14ac:dyDescent="0.25">
      <c r="B421" s="109" t="s">
        <v>58</v>
      </c>
      <c r="C421" s="405" t="s">
        <v>563</v>
      </c>
      <c r="D421" s="183" t="s">
        <v>667</v>
      </c>
      <c r="E421" s="109"/>
      <c r="F421" s="109">
        <f>VLOOKUP(H421,Feuil1!A$1:B$5,2,0)</f>
        <v>0.35</v>
      </c>
      <c r="G421" s="109">
        <f>IF(H421="Information et Communication",1,IF(H421="Savoir-faire Savoir-être",2,IF(H421="Confort et hygiène",3,IF(H421="Qualité de la prestation",5,IF(H421="Développement Durable",4)))))</f>
        <v>2</v>
      </c>
      <c r="H421" s="279" t="s">
        <v>110</v>
      </c>
      <c r="I421" s="180" t="s">
        <v>557</v>
      </c>
      <c r="J421" s="138">
        <v>87</v>
      </c>
      <c r="K421" s="138">
        <f>IF(J421&lt;&gt;"",MAX(K$1:K420)+1,"")</f>
        <v>355</v>
      </c>
      <c r="L421" s="293" t="s">
        <v>678</v>
      </c>
      <c r="M421" s="290">
        <v>3</v>
      </c>
      <c r="N421" s="283" t="s">
        <v>0</v>
      </c>
      <c r="O421" s="351"/>
      <c r="P421" s="333" t="str">
        <f t="shared" si="554"/>
        <v/>
      </c>
      <c r="Q421" s="281"/>
      <c r="R421" s="346" t="s">
        <v>72</v>
      </c>
      <c r="S421" s="139"/>
      <c r="U421" s="140">
        <f>M421</f>
        <v>3</v>
      </c>
      <c r="V421" s="140">
        <f>IF(N421="OUI",1,IF(N421="NON",0,IF(N421="Non Mesuré","",0)))</f>
        <v>1</v>
      </c>
      <c r="W421" s="140">
        <f>IF(N421&lt;&gt;"Non Mesuré",U421*V421,"")</f>
        <v>3</v>
      </c>
      <c r="X421" s="140"/>
      <c r="Y421" s="140">
        <f>IF(N421="Non Mesuré",U421,0)</f>
        <v>0</v>
      </c>
      <c r="Z421" s="140"/>
      <c r="AA421" s="140">
        <f>U421-Y421</f>
        <v>3</v>
      </c>
      <c r="AB421" s="140"/>
      <c r="AC421" s="141"/>
      <c r="AD421" s="141"/>
      <c r="AE421" s="142" t="str">
        <f t="shared" si="533"/>
        <v/>
      </c>
      <c r="AF421" s="142"/>
      <c r="AG421" s="142" t="str">
        <f t="shared" si="534"/>
        <v/>
      </c>
      <c r="AH421" s="142"/>
      <c r="AI421" s="142" t="str">
        <f t="shared" si="535"/>
        <v/>
      </c>
      <c r="AJ421" s="143"/>
      <c r="AK421" s="144"/>
      <c r="AL421" s="142"/>
      <c r="AM421" s="142">
        <f t="shared" si="536"/>
        <v>3</v>
      </c>
      <c r="AN421" s="142"/>
      <c r="AO421" s="142">
        <f t="shared" si="537"/>
        <v>0</v>
      </c>
      <c r="AP421" s="142"/>
      <c r="AQ421" s="142">
        <f t="shared" si="538"/>
        <v>3</v>
      </c>
      <c r="AR421" s="143"/>
      <c r="AS421" s="144"/>
      <c r="AT421" s="142"/>
      <c r="AU421" s="142" t="str">
        <f t="shared" si="539"/>
        <v/>
      </c>
      <c r="AV421" s="142"/>
      <c r="AW421" s="142" t="str">
        <f t="shared" si="540"/>
        <v/>
      </c>
      <c r="AX421" s="142"/>
      <c r="AY421" s="142" t="str">
        <f t="shared" si="541"/>
        <v/>
      </c>
      <c r="AZ421" s="143"/>
      <c r="BA421" s="144"/>
      <c r="BB421" s="142"/>
      <c r="BC421" s="142" t="str">
        <f>IF(G421=4,W421,"")</f>
        <v/>
      </c>
      <c r="BD421" s="142"/>
      <c r="BE421" s="142" t="str">
        <f>IF(G421=4,Y421,"")</f>
        <v/>
      </c>
      <c r="BF421" s="142"/>
      <c r="BG421" s="142" t="str">
        <f>IF(G421=4,AA421,"")</f>
        <v/>
      </c>
      <c r="BH421" s="143"/>
      <c r="BI421" s="144"/>
      <c r="BJ421" s="140"/>
      <c r="BK421" s="142" t="str">
        <f>IF(G421=5,W421,"")</f>
        <v/>
      </c>
      <c r="BL421" s="142"/>
      <c r="BM421" s="142" t="str">
        <f>IF(G421=5,Y421,"")</f>
        <v/>
      </c>
      <c r="BN421" s="142"/>
      <c r="BO421" s="142" t="str">
        <f>IF(G421=5,AA421,"")</f>
        <v/>
      </c>
      <c r="BP421" s="143"/>
      <c r="BQ421" s="144"/>
      <c r="BR421" s="140"/>
      <c r="BS421" s="142" t="str">
        <f t="shared" si="589"/>
        <v/>
      </c>
      <c r="BT421" s="142"/>
      <c r="BU421" s="142" t="str">
        <f t="shared" si="590"/>
        <v/>
      </c>
      <c r="BV421" s="142"/>
      <c r="BW421" s="142" t="str">
        <f t="shared" si="591"/>
        <v/>
      </c>
      <c r="BX421" s="143"/>
      <c r="BY421" s="144"/>
      <c r="BZ421" s="145"/>
      <c r="CA421" s="142" t="str">
        <f t="shared" si="592"/>
        <v/>
      </c>
      <c r="CB421" s="142"/>
      <c r="CC421" s="142" t="str">
        <f t="shared" si="593"/>
        <v/>
      </c>
      <c r="CD421" s="142"/>
      <c r="CE421" s="142" t="str">
        <f t="shared" si="594"/>
        <v/>
      </c>
      <c r="CF421" s="143"/>
      <c r="CG421" s="136"/>
      <c r="CH421" s="136"/>
      <c r="CI421" s="142" t="str">
        <f t="shared" si="595"/>
        <v/>
      </c>
      <c r="CJ421" s="142"/>
      <c r="CK421" s="142" t="str">
        <f t="shared" si="563"/>
        <v/>
      </c>
      <c r="CL421" s="142"/>
      <c r="CM421" s="142" t="str">
        <f t="shared" si="564"/>
        <v/>
      </c>
      <c r="CN421" s="143"/>
      <c r="CO421" s="136"/>
      <c r="EF421" s="146" t="s">
        <v>63</v>
      </c>
      <c r="EG421" s="146" t="str">
        <f t="shared" si="588"/>
        <v xml:space="preserve">
Constat visuel
NR</v>
      </c>
    </row>
    <row r="422" spans="1:137" s="186" customFormat="1" ht="21" customHeight="1" x14ac:dyDescent="0.25">
      <c r="B422" s="109" t="s">
        <v>58</v>
      </c>
      <c r="C422" s="405" t="s">
        <v>563</v>
      </c>
      <c r="D422" s="183" t="s">
        <v>674</v>
      </c>
      <c r="E422" s="109"/>
      <c r="F422" s="109">
        <f>VLOOKUP(H422,Feuil1!A$1:B$5,2,0)</f>
        <v>0.2</v>
      </c>
      <c r="G422" s="109">
        <v>5</v>
      </c>
      <c r="H422" s="277" t="s">
        <v>168</v>
      </c>
      <c r="I422" s="180" t="s">
        <v>557</v>
      </c>
      <c r="J422" s="138">
        <v>87</v>
      </c>
      <c r="K422" s="138">
        <f>IF(J422&lt;&gt;"",MAX(K$1:K421)+1,"")</f>
        <v>356</v>
      </c>
      <c r="L422" s="354" t="s">
        <v>679</v>
      </c>
      <c r="M422" s="335">
        <v>3</v>
      </c>
      <c r="N422" s="336" t="s">
        <v>0</v>
      </c>
      <c r="O422" s="352"/>
      <c r="P422" s="337" t="str">
        <f t="shared" si="554"/>
        <v/>
      </c>
      <c r="Q422" s="334" t="s">
        <v>673</v>
      </c>
      <c r="R422" s="354" t="s">
        <v>72</v>
      </c>
      <c r="S422" s="139"/>
      <c r="U422" s="140">
        <f>M422</f>
        <v>3</v>
      </c>
      <c r="V422" s="140">
        <f>IF(N422="OUI",1,IF(N422="NON",0,IF(N422="Non Mesuré","",0)))</f>
        <v>1</v>
      </c>
      <c r="W422" s="140">
        <f>IF(N422&lt;&gt;"Non Mesuré",U422*V422,"")</f>
        <v>3</v>
      </c>
      <c r="X422" s="140"/>
      <c r="Y422" s="140">
        <f>IF(N422="Non Mesuré",U422,0)</f>
        <v>0</v>
      </c>
      <c r="Z422" s="140"/>
      <c r="AA422" s="140">
        <f>U422-Y422</f>
        <v>3</v>
      </c>
      <c r="AB422" s="115"/>
      <c r="AC422" s="181"/>
      <c r="AD422" s="181"/>
      <c r="AE422" s="142" t="str">
        <f t="shared" si="533"/>
        <v/>
      </c>
      <c r="AF422" s="142"/>
      <c r="AG422" s="142" t="str">
        <f t="shared" si="534"/>
        <v/>
      </c>
      <c r="AH422" s="142"/>
      <c r="AI422" s="142" t="str">
        <f t="shared" si="535"/>
        <v/>
      </c>
      <c r="AJ422" s="143"/>
      <c r="AK422" s="144"/>
      <c r="AL422" s="142"/>
      <c r="AM422" s="142" t="str">
        <f t="shared" si="536"/>
        <v/>
      </c>
      <c r="AN422" s="142"/>
      <c r="AO422" s="142" t="str">
        <f t="shared" si="537"/>
        <v/>
      </c>
      <c r="AP422" s="142"/>
      <c r="AQ422" s="142" t="str">
        <f t="shared" si="538"/>
        <v/>
      </c>
      <c r="AR422" s="143"/>
      <c r="AS422" s="144"/>
      <c r="AT422" s="142"/>
      <c r="AU422" s="142" t="str">
        <f t="shared" si="539"/>
        <v/>
      </c>
      <c r="AV422" s="142"/>
      <c r="AW422" s="142" t="str">
        <f t="shared" si="540"/>
        <v/>
      </c>
      <c r="AX422" s="142"/>
      <c r="AY422" s="142" t="str">
        <f t="shared" si="541"/>
        <v/>
      </c>
      <c r="AZ422" s="143"/>
      <c r="BA422" s="144"/>
      <c r="BB422" s="142"/>
      <c r="BC422" s="142" t="str">
        <f>IF(G422=4,W422,"")</f>
        <v/>
      </c>
      <c r="BD422" s="142"/>
      <c r="BE422" s="142" t="str">
        <f>IF(G422=4,Y422,"")</f>
        <v/>
      </c>
      <c r="BF422" s="142"/>
      <c r="BG422" s="142" t="str">
        <f>IF(G422=4,AA422,"")</f>
        <v/>
      </c>
      <c r="BH422" s="143"/>
      <c r="BI422" s="144"/>
      <c r="BJ422" s="140"/>
      <c r="BK422" s="142">
        <f>IF(G422=5,W422,"")</f>
        <v>3</v>
      </c>
      <c r="BL422" s="142"/>
      <c r="BM422" s="142">
        <f>IF(G422=5,Y422,"")</f>
        <v>0</v>
      </c>
      <c r="BN422" s="142"/>
      <c r="BO422" s="142">
        <f>IF(G422=5,AA422,"")</f>
        <v>3</v>
      </c>
      <c r="BP422" s="143"/>
      <c r="BQ422" s="144"/>
      <c r="BR422" s="140"/>
      <c r="BS422" s="142" t="str">
        <f t="shared" si="589"/>
        <v/>
      </c>
      <c r="BT422" s="142"/>
      <c r="BU422" s="142" t="str">
        <f t="shared" si="590"/>
        <v/>
      </c>
      <c r="BV422" s="142"/>
      <c r="BW422" s="142" t="str">
        <f t="shared" si="591"/>
        <v/>
      </c>
      <c r="BX422" s="143"/>
      <c r="BY422" s="144"/>
      <c r="BZ422" s="145"/>
      <c r="CA422" s="142" t="str">
        <f t="shared" si="592"/>
        <v/>
      </c>
      <c r="CB422" s="142"/>
      <c r="CC422" s="142" t="str">
        <f t="shared" si="593"/>
        <v/>
      </c>
      <c r="CD422" s="142"/>
      <c r="CE422" s="142" t="str">
        <f t="shared" si="594"/>
        <v/>
      </c>
      <c r="CF422" s="143"/>
      <c r="CG422" s="136"/>
      <c r="CH422" s="136"/>
      <c r="CI422" s="142" t="str">
        <f t="shared" si="595"/>
        <v/>
      </c>
      <c r="CJ422" s="142"/>
      <c r="CK422" s="142" t="str">
        <f t="shared" si="563"/>
        <v/>
      </c>
      <c r="CL422" s="142"/>
      <c r="CM422" s="142" t="str">
        <f t="shared" si="564"/>
        <v/>
      </c>
      <c r="CN422" s="143"/>
      <c r="CO422" s="136"/>
      <c r="EF422" s="146" t="s">
        <v>63</v>
      </c>
      <c r="EG422" s="146" t="str">
        <f t="shared" si="588"/>
        <v>Les saveurs sont identifiables.
Constat visuel
NR</v>
      </c>
    </row>
    <row r="423" spans="1:137" s="127" customFormat="1" ht="27.75" customHeight="1" x14ac:dyDescent="0.25">
      <c r="B423" s="128"/>
      <c r="C423" s="405" t="s">
        <v>563</v>
      </c>
      <c r="D423" s="128"/>
      <c r="E423" s="128"/>
      <c r="F423" s="109" t="e">
        <f>VLOOKUP(H423,Feuil1!A$1:B$5,2,0)</f>
        <v>#N/A</v>
      </c>
      <c r="G423" s="107"/>
      <c r="H423" s="129"/>
      <c r="I423" s="198"/>
      <c r="J423" s="149"/>
      <c r="K423" s="131" t="str">
        <f>IF(J423&lt;&gt;"",MAX(K$1:K422)+1,"")</f>
        <v/>
      </c>
      <c r="L423" s="183" t="s">
        <v>680</v>
      </c>
      <c r="M423" s="132"/>
      <c r="N423" s="267"/>
      <c r="O423" s="440"/>
      <c r="P423" s="325" t="str">
        <f t="shared" si="554"/>
        <v/>
      </c>
      <c r="Q423" s="184"/>
      <c r="R423" s="184"/>
      <c r="S423" s="184"/>
      <c r="U423" s="150"/>
      <c r="V423" s="150"/>
      <c r="W423" s="150"/>
      <c r="X423" s="150"/>
      <c r="Y423" s="150"/>
      <c r="Z423" s="150"/>
      <c r="AA423" s="150"/>
      <c r="AB423" s="150"/>
      <c r="AC423" s="152"/>
      <c r="AD423" s="152"/>
      <c r="AE423" s="142" t="str">
        <f t="shared" si="533"/>
        <v/>
      </c>
      <c r="AF423" s="142"/>
      <c r="AG423" s="142" t="str">
        <f t="shared" si="534"/>
        <v/>
      </c>
      <c r="AH423" s="142"/>
      <c r="AI423" s="142" t="str">
        <f t="shared" si="535"/>
        <v/>
      </c>
      <c r="AJ423" s="143"/>
      <c r="AK423" s="155"/>
      <c r="AL423" s="153"/>
      <c r="AM423" s="142" t="str">
        <f t="shared" si="536"/>
        <v/>
      </c>
      <c r="AN423" s="142"/>
      <c r="AO423" s="142" t="str">
        <f t="shared" si="537"/>
        <v/>
      </c>
      <c r="AP423" s="142"/>
      <c r="AQ423" s="142" t="str">
        <f t="shared" si="538"/>
        <v/>
      </c>
      <c r="AR423" s="143"/>
      <c r="AS423" s="155"/>
      <c r="AT423" s="153"/>
      <c r="AU423" s="142" t="str">
        <f t="shared" si="539"/>
        <v/>
      </c>
      <c r="AV423" s="142"/>
      <c r="AW423" s="142" t="str">
        <f t="shared" si="540"/>
        <v/>
      </c>
      <c r="AX423" s="142"/>
      <c r="AY423" s="142" t="str">
        <f t="shared" si="541"/>
        <v/>
      </c>
      <c r="AZ423" s="143"/>
      <c r="BA423" s="155"/>
      <c r="BB423" s="153"/>
      <c r="BC423" s="153"/>
      <c r="BD423" s="153"/>
      <c r="BE423" s="153"/>
      <c r="BF423" s="153"/>
      <c r="BG423" s="153"/>
      <c r="BH423" s="154"/>
      <c r="BI423" s="155"/>
      <c r="BJ423" s="150"/>
      <c r="BK423" s="153"/>
      <c r="BL423" s="153"/>
      <c r="BM423" s="153"/>
      <c r="BN423" s="153"/>
      <c r="BO423" s="153"/>
      <c r="BP423" s="154"/>
      <c r="BQ423" s="155"/>
      <c r="BR423" s="150"/>
      <c r="BS423" s="153" t="str">
        <f t="shared" si="589"/>
        <v/>
      </c>
      <c r="BT423" s="153"/>
      <c r="BU423" s="153" t="str">
        <f t="shared" si="590"/>
        <v/>
      </c>
      <c r="BV423" s="153"/>
      <c r="BW423" s="153" t="str">
        <f t="shared" si="591"/>
        <v/>
      </c>
      <c r="BX423" s="154"/>
      <c r="BY423" s="155"/>
      <c r="BZ423" s="156"/>
      <c r="CA423" s="153" t="str">
        <f t="shared" si="592"/>
        <v/>
      </c>
      <c r="CB423" s="153"/>
      <c r="CC423" s="153" t="str">
        <f t="shared" si="593"/>
        <v/>
      </c>
      <c r="CD423" s="153"/>
      <c r="CE423" s="153" t="str">
        <f t="shared" si="594"/>
        <v/>
      </c>
      <c r="CF423" s="154"/>
      <c r="CG423" s="157"/>
      <c r="CH423" s="157"/>
      <c r="CI423" s="153" t="str">
        <f t="shared" si="595"/>
        <v/>
      </c>
      <c r="CJ423" s="153"/>
      <c r="CK423" s="153" t="str">
        <f t="shared" ref="CK423:CK453" si="596">IF(A423=33,Y423,"")</f>
        <v/>
      </c>
      <c r="CL423" s="153"/>
      <c r="CM423" s="153" t="str">
        <f t="shared" ref="CM423:CM453" si="597">IF(A423=33,AA423,"")</f>
        <v/>
      </c>
      <c r="CN423" s="154"/>
      <c r="CO423" s="157"/>
      <c r="EF423" s="146" t="s">
        <v>63</v>
      </c>
      <c r="EG423" s="146" t="str">
        <f t="shared" si="588"/>
        <v xml:space="preserve">
</v>
      </c>
    </row>
    <row r="424" spans="1:137" s="186" customFormat="1" ht="21" customHeight="1" x14ac:dyDescent="0.25">
      <c r="B424" s="109" t="s">
        <v>58</v>
      </c>
      <c r="C424" s="405" t="s">
        <v>563</v>
      </c>
      <c r="D424" s="183" t="s">
        <v>680</v>
      </c>
      <c r="E424" s="109"/>
      <c r="F424" s="109">
        <f>VLOOKUP(H424,Feuil1!A$1:B$5,2,0)</f>
        <v>0.2</v>
      </c>
      <c r="G424" s="109">
        <f>IF(H424="Information et Communication",1,IF(H424="Savoir-faire Savoir-être",2,IF(H424="Confort et hygiène",3,IF(H424="Qualité de la prestation",5,IF(H424="Développement Durable",4)))))</f>
        <v>5</v>
      </c>
      <c r="H424" s="277" t="s">
        <v>168</v>
      </c>
      <c r="I424" s="180" t="s">
        <v>354</v>
      </c>
      <c r="J424" s="138">
        <v>86</v>
      </c>
      <c r="K424" s="138">
        <f>IF(J424&lt;&gt;"",MAX(K$1:K423)+1,"")</f>
        <v>357</v>
      </c>
      <c r="L424" s="350" t="s">
        <v>681</v>
      </c>
      <c r="M424" s="330">
        <v>1</v>
      </c>
      <c r="N424" s="331" t="s">
        <v>0</v>
      </c>
      <c r="O424" s="439"/>
      <c r="P424" s="332" t="str">
        <f t="shared" si="554"/>
        <v/>
      </c>
      <c r="Q424" s="329"/>
      <c r="R424" s="353" t="s">
        <v>72</v>
      </c>
      <c r="S424" s="139"/>
      <c r="U424" s="140">
        <f>M424</f>
        <v>1</v>
      </c>
      <c r="V424" s="140">
        <f>IF(N424="OUI",1,IF(N424="NON",0,IF(N424="Non Mesuré","",0)))</f>
        <v>1</v>
      </c>
      <c r="W424" s="140">
        <f>IF(N424&lt;&gt;"Non Mesuré",U424*V424,"")</f>
        <v>1</v>
      </c>
      <c r="X424" s="140"/>
      <c r="Y424" s="140">
        <f>IF(N424="Non Mesuré",U424,0)</f>
        <v>0</v>
      </c>
      <c r="Z424" s="140"/>
      <c r="AA424" s="140">
        <f>U424-Y424</f>
        <v>1</v>
      </c>
      <c r="AB424" s="140"/>
      <c r="AC424" s="141"/>
      <c r="AD424" s="141"/>
      <c r="AE424" s="142" t="str">
        <f t="shared" si="533"/>
        <v/>
      </c>
      <c r="AF424" s="142"/>
      <c r="AG424" s="142" t="str">
        <f t="shared" si="534"/>
        <v/>
      </c>
      <c r="AH424" s="142"/>
      <c r="AI424" s="142" t="str">
        <f t="shared" si="535"/>
        <v/>
      </c>
      <c r="AJ424" s="143"/>
      <c r="AK424" s="144"/>
      <c r="AL424" s="142"/>
      <c r="AM424" s="142" t="str">
        <f t="shared" si="536"/>
        <v/>
      </c>
      <c r="AN424" s="142"/>
      <c r="AO424" s="142" t="str">
        <f t="shared" si="537"/>
        <v/>
      </c>
      <c r="AP424" s="142"/>
      <c r="AQ424" s="142" t="str">
        <f t="shared" si="538"/>
        <v/>
      </c>
      <c r="AR424" s="143"/>
      <c r="AS424" s="144"/>
      <c r="AT424" s="142"/>
      <c r="AU424" s="142" t="str">
        <f t="shared" si="539"/>
        <v/>
      </c>
      <c r="AV424" s="142"/>
      <c r="AW424" s="142" t="str">
        <f t="shared" si="540"/>
        <v/>
      </c>
      <c r="AX424" s="142"/>
      <c r="AY424" s="142" t="str">
        <f t="shared" si="541"/>
        <v/>
      </c>
      <c r="AZ424" s="143"/>
      <c r="BA424" s="144"/>
      <c r="BB424" s="142"/>
      <c r="BC424" s="142" t="str">
        <f>IF(G424=4,W424,"")</f>
        <v/>
      </c>
      <c r="BD424" s="142"/>
      <c r="BE424" s="142" t="str">
        <f>IF(G424=4,Y424,"")</f>
        <v/>
      </c>
      <c r="BF424" s="142"/>
      <c r="BG424" s="142" t="str">
        <f>IF(G424=4,AA424,"")</f>
        <v/>
      </c>
      <c r="BH424" s="143"/>
      <c r="BI424" s="144"/>
      <c r="BJ424" s="140"/>
      <c r="BK424" s="142">
        <f>IF(G424=5,W424,"")</f>
        <v>1</v>
      </c>
      <c r="BL424" s="142"/>
      <c r="BM424" s="142">
        <f>IF(G424=5,Y424,"")</f>
        <v>0</v>
      </c>
      <c r="BN424" s="142"/>
      <c r="BO424" s="142">
        <f>IF(G424=5,AA424,"")</f>
        <v>1</v>
      </c>
      <c r="BP424" s="143"/>
      <c r="BQ424" s="144"/>
      <c r="BR424" s="140"/>
      <c r="BS424" s="142" t="str">
        <f t="shared" si="589"/>
        <v/>
      </c>
      <c r="BT424" s="142"/>
      <c r="BU424" s="142" t="str">
        <f t="shared" si="590"/>
        <v/>
      </c>
      <c r="BV424" s="142"/>
      <c r="BW424" s="142" t="str">
        <f t="shared" si="591"/>
        <v/>
      </c>
      <c r="BX424" s="143"/>
      <c r="BY424" s="144"/>
      <c r="BZ424" s="145"/>
      <c r="CA424" s="142" t="str">
        <f t="shared" si="592"/>
        <v/>
      </c>
      <c r="CB424" s="142"/>
      <c r="CC424" s="142" t="str">
        <f t="shared" si="593"/>
        <v/>
      </c>
      <c r="CD424" s="142"/>
      <c r="CE424" s="142" t="str">
        <f t="shared" si="594"/>
        <v/>
      </c>
      <c r="CF424" s="143"/>
      <c r="CG424" s="136"/>
      <c r="CH424" s="136"/>
      <c r="CI424" s="142" t="str">
        <f t="shared" si="595"/>
        <v/>
      </c>
      <c r="CJ424" s="142"/>
      <c r="CK424" s="142" t="str">
        <f t="shared" si="596"/>
        <v/>
      </c>
      <c r="CL424" s="142"/>
      <c r="CM424" s="142" t="str">
        <f t="shared" si="597"/>
        <v/>
      </c>
      <c r="CN424" s="143"/>
      <c r="CO424" s="136"/>
      <c r="EF424" s="146" t="s">
        <v>63</v>
      </c>
      <c r="EG424" s="146" t="str">
        <f t="shared" si="588"/>
        <v xml:space="preserve">
Constat visuel
NR</v>
      </c>
    </row>
    <row r="425" spans="1:137" s="186" customFormat="1" ht="21" customHeight="1" x14ac:dyDescent="0.25">
      <c r="B425" s="109" t="s">
        <v>58</v>
      </c>
      <c r="C425" s="405" t="s">
        <v>563</v>
      </c>
      <c r="D425" s="183" t="s">
        <v>680</v>
      </c>
      <c r="E425" s="109"/>
      <c r="F425" s="109">
        <f>VLOOKUP(H425,Feuil1!A$1:B$5,2,0)</f>
        <v>0.2</v>
      </c>
      <c r="G425" s="109">
        <v>5</v>
      </c>
      <c r="H425" s="277" t="s">
        <v>168</v>
      </c>
      <c r="I425" s="180" t="s">
        <v>557</v>
      </c>
      <c r="J425" s="138">
        <v>87</v>
      </c>
      <c r="K425" s="138">
        <f>IF(J425&lt;&gt;"",MAX(K$1:K424)+1,"")</f>
        <v>358</v>
      </c>
      <c r="L425" s="293" t="s">
        <v>682</v>
      </c>
      <c r="M425" s="290">
        <v>3</v>
      </c>
      <c r="N425" s="283" t="s">
        <v>0</v>
      </c>
      <c r="O425" s="351"/>
      <c r="P425" s="333" t="str">
        <f t="shared" si="554"/>
        <v/>
      </c>
      <c r="Q425" s="281" t="s">
        <v>683</v>
      </c>
      <c r="R425" s="281" t="s">
        <v>72</v>
      </c>
      <c r="S425" s="139"/>
      <c r="U425" s="140">
        <f>M425</f>
        <v>3</v>
      </c>
      <c r="V425" s="140">
        <f>IF(N425="OUI",1,IF(N425="NON",0,IF(N425="Non Mesuré","",0)))</f>
        <v>1</v>
      </c>
      <c r="W425" s="140">
        <f>IF(N425&lt;&gt;"Non Mesuré",U425*V425,"")</f>
        <v>3</v>
      </c>
      <c r="X425" s="140"/>
      <c r="Y425" s="140">
        <f>IF(N425="Non Mesuré",U425,0)</f>
        <v>0</v>
      </c>
      <c r="Z425" s="140"/>
      <c r="AA425" s="140">
        <f>U425-Y425</f>
        <v>3</v>
      </c>
      <c r="AB425" s="140"/>
      <c r="AC425" s="141"/>
      <c r="AD425" s="141"/>
      <c r="AE425" s="142" t="str">
        <f t="shared" si="533"/>
        <v/>
      </c>
      <c r="AF425" s="142"/>
      <c r="AG425" s="142" t="str">
        <f t="shared" si="534"/>
        <v/>
      </c>
      <c r="AH425" s="142"/>
      <c r="AI425" s="142" t="str">
        <f t="shared" si="535"/>
        <v/>
      </c>
      <c r="AJ425" s="143"/>
      <c r="AK425" s="144"/>
      <c r="AL425" s="142"/>
      <c r="AM425" s="142" t="str">
        <f t="shared" si="536"/>
        <v/>
      </c>
      <c r="AN425" s="142"/>
      <c r="AO425" s="142" t="str">
        <f t="shared" si="537"/>
        <v/>
      </c>
      <c r="AP425" s="142"/>
      <c r="AQ425" s="142" t="str">
        <f t="shared" si="538"/>
        <v/>
      </c>
      <c r="AR425" s="143"/>
      <c r="AS425" s="144"/>
      <c r="AT425" s="142"/>
      <c r="AU425" s="142" t="str">
        <f t="shared" si="539"/>
        <v/>
      </c>
      <c r="AV425" s="142"/>
      <c r="AW425" s="142" t="str">
        <f t="shared" si="540"/>
        <v/>
      </c>
      <c r="AX425" s="142"/>
      <c r="AY425" s="142" t="str">
        <f t="shared" si="541"/>
        <v/>
      </c>
      <c r="AZ425" s="143"/>
      <c r="BA425" s="144"/>
      <c r="BB425" s="142"/>
      <c r="BC425" s="142" t="str">
        <f>IF(G425=4,W425,"")</f>
        <v/>
      </c>
      <c r="BD425" s="142"/>
      <c r="BE425" s="142" t="str">
        <f>IF(G425=4,Y425,"")</f>
        <v/>
      </c>
      <c r="BF425" s="142"/>
      <c r="BG425" s="142" t="str">
        <f>IF(G425=4,AA425,"")</f>
        <v/>
      </c>
      <c r="BH425" s="143"/>
      <c r="BI425" s="144"/>
      <c r="BJ425" s="140"/>
      <c r="BK425" s="142">
        <f>IF(G425=5,W425,"")</f>
        <v>3</v>
      </c>
      <c r="BL425" s="142"/>
      <c r="BM425" s="142">
        <f>IF(G425=5,Y425,"")</f>
        <v>0</v>
      </c>
      <c r="BN425" s="142"/>
      <c r="BO425" s="142">
        <f>IF(G425=5,AA425,"")</f>
        <v>3</v>
      </c>
      <c r="BP425" s="143"/>
      <c r="BQ425" s="144"/>
      <c r="BR425" s="140"/>
      <c r="BS425" s="142" t="str">
        <f t="shared" si="589"/>
        <v/>
      </c>
      <c r="BT425" s="142"/>
      <c r="BU425" s="142" t="str">
        <f t="shared" si="590"/>
        <v/>
      </c>
      <c r="BV425" s="142"/>
      <c r="BW425" s="142" t="str">
        <f t="shared" si="591"/>
        <v/>
      </c>
      <c r="BX425" s="143"/>
      <c r="BY425" s="144"/>
      <c r="BZ425" s="145"/>
      <c r="CA425" s="142" t="str">
        <f t="shared" si="592"/>
        <v/>
      </c>
      <c r="CB425" s="142"/>
      <c r="CC425" s="142" t="str">
        <f t="shared" si="593"/>
        <v/>
      </c>
      <c r="CD425" s="142"/>
      <c r="CE425" s="142" t="str">
        <f t="shared" si="594"/>
        <v/>
      </c>
      <c r="CF425" s="143"/>
      <c r="CG425" s="136"/>
      <c r="CH425" s="136"/>
      <c r="CI425" s="142" t="str">
        <f t="shared" si="595"/>
        <v/>
      </c>
      <c r="CJ425" s="142"/>
      <c r="CK425" s="142" t="str">
        <f t="shared" si="596"/>
        <v/>
      </c>
      <c r="CL425" s="142"/>
      <c r="CM425" s="142" t="str">
        <f t="shared" si="597"/>
        <v/>
      </c>
      <c r="CN425" s="143"/>
      <c r="CO425" s="136"/>
      <c r="EF425" s="146" t="s">
        <v>63</v>
      </c>
      <c r="EG425" s="146" t="str">
        <f t="shared" si="588"/>
        <v>NM si pas de café ou d'infusion consommés.
Constat visuel
NR</v>
      </c>
    </row>
    <row r="426" spans="1:137" s="186" customFormat="1" ht="21" customHeight="1" x14ac:dyDescent="0.25">
      <c r="B426" s="109" t="s">
        <v>58</v>
      </c>
      <c r="C426" s="405" t="s">
        <v>563</v>
      </c>
      <c r="D426" s="183" t="s">
        <v>680</v>
      </c>
      <c r="E426" s="109"/>
      <c r="F426" s="109">
        <f>VLOOKUP(H426,Feuil1!A$1:B$5,2,0)</f>
        <v>0.2</v>
      </c>
      <c r="G426" s="109">
        <v>5</v>
      </c>
      <c r="H426" s="277" t="s">
        <v>168</v>
      </c>
      <c r="I426" s="180" t="s">
        <v>557</v>
      </c>
      <c r="J426" s="138">
        <v>87</v>
      </c>
      <c r="K426" s="138">
        <f>IF(J426&lt;&gt;"",MAX(K$1:K425)+1,"")</f>
        <v>359</v>
      </c>
      <c r="L426" s="385" t="s">
        <v>684</v>
      </c>
      <c r="M426" s="375">
        <v>1</v>
      </c>
      <c r="N426" s="373" t="s">
        <v>0</v>
      </c>
      <c r="O426" s="441"/>
      <c r="P426" s="376" t="str">
        <f t="shared" si="554"/>
        <v/>
      </c>
      <c r="Q426" s="374" t="s">
        <v>685</v>
      </c>
      <c r="R426" s="374" t="s">
        <v>72</v>
      </c>
      <c r="S426" s="139"/>
      <c r="U426" s="140">
        <f>M426</f>
        <v>1</v>
      </c>
      <c r="V426" s="140">
        <f>IF(N426="OUI",1,IF(N426="NON",0,IF(N426="Non Mesuré","",0)))</f>
        <v>1</v>
      </c>
      <c r="W426" s="140">
        <f>IF(N426&lt;&gt;"Non Mesuré",U426*V426,"")</f>
        <v>1</v>
      </c>
      <c r="X426" s="140"/>
      <c r="Y426" s="140">
        <f>IF(N426="Non Mesuré",U426,0)</f>
        <v>0</v>
      </c>
      <c r="Z426" s="140"/>
      <c r="AA426" s="140">
        <f>U426-Y426</f>
        <v>1</v>
      </c>
      <c r="AB426" s="140"/>
      <c r="AC426" s="141"/>
      <c r="AD426" s="141"/>
      <c r="AE426" s="142" t="str">
        <f t="shared" si="533"/>
        <v/>
      </c>
      <c r="AF426" s="142"/>
      <c r="AG426" s="142" t="str">
        <f t="shared" si="534"/>
        <v/>
      </c>
      <c r="AH426" s="142"/>
      <c r="AI426" s="142" t="str">
        <f t="shared" si="535"/>
        <v/>
      </c>
      <c r="AJ426" s="143"/>
      <c r="AK426" s="144"/>
      <c r="AL426" s="142"/>
      <c r="AM426" s="142" t="str">
        <f t="shared" si="536"/>
        <v/>
      </c>
      <c r="AN426" s="142"/>
      <c r="AO426" s="142" t="str">
        <f t="shared" si="537"/>
        <v/>
      </c>
      <c r="AP426" s="142"/>
      <c r="AQ426" s="142" t="str">
        <f t="shared" si="538"/>
        <v/>
      </c>
      <c r="AR426" s="143"/>
      <c r="AS426" s="144"/>
      <c r="AT426" s="142"/>
      <c r="AU426" s="142" t="str">
        <f t="shared" si="539"/>
        <v/>
      </c>
      <c r="AV426" s="142"/>
      <c r="AW426" s="142" t="str">
        <f t="shared" si="540"/>
        <v/>
      </c>
      <c r="AX426" s="142"/>
      <c r="AY426" s="142" t="str">
        <f t="shared" si="541"/>
        <v/>
      </c>
      <c r="AZ426" s="143"/>
      <c r="BA426" s="144"/>
      <c r="BB426" s="142"/>
      <c r="BC426" s="142" t="str">
        <f>IF(G426=4,W426,"")</f>
        <v/>
      </c>
      <c r="BD426" s="142"/>
      <c r="BE426" s="142" t="str">
        <f>IF(G426=4,Y426,"")</f>
        <v/>
      </c>
      <c r="BF426" s="142"/>
      <c r="BG426" s="142" t="str">
        <f>IF(G426=4,AA426,"")</f>
        <v/>
      </c>
      <c r="BH426" s="143"/>
      <c r="BI426" s="144"/>
      <c r="BJ426" s="140"/>
      <c r="BK426" s="142">
        <f>IF(G426=5,W426,"")</f>
        <v>1</v>
      </c>
      <c r="BL426" s="142"/>
      <c r="BM426" s="142">
        <f>IF(G426=5,Y426,"")</f>
        <v>0</v>
      </c>
      <c r="BN426" s="142"/>
      <c r="BO426" s="142">
        <f>IF(G426=5,AA426,"")</f>
        <v>1</v>
      </c>
      <c r="BP426" s="143"/>
      <c r="BQ426" s="144"/>
      <c r="BR426" s="140"/>
      <c r="BS426" s="142" t="str">
        <f t="shared" si="589"/>
        <v/>
      </c>
      <c r="BT426" s="142"/>
      <c r="BU426" s="142" t="str">
        <f t="shared" si="590"/>
        <v/>
      </c>
      <c r="BV426" s="142"/>
      <c r="BW426" s="142" t="str">
        <f t="shared" si="591"/>
        <v/>
      </c>
      <c r="BX426" s="143"/>
      <c r="BY426" s="144"/>
      <c r="BZ426" s="145"/>
      <c r="CA426" s="142" t="str">
        <f t="shared" si="592"/>
        <v/>
      </c>
      <c r="CB426" s="142"/>
      <c r="CC426" s="142" t="str">
        <f t="shared" si="593"/>
        <v/>
      </c>
      <c r="CD426" s="142"/>
      <c r="CE426" s="142" t="str">
        <f t="shared" si="594"/>
        <v/>
      </c>
      <c r="CF426" s="143"/>
      <c r="CG426" s="136"/>
      <c r="CH426" s="136"/>
      <c r="CI426" s="142" t="str">
        <f t="shared" si="595"/>
        <v/>
      </c>
      <c r="CJ426" s="142"/>
      <c r="CK426" s="142" t="str">
        <f t="shared" si="596"/>
        <v/>
      </c>
      <c r="CL426" s="142"/>
      <c r="CM426" s="142" t="str">
        <f t="shared" si="597"/>
        <v/>
      </c>
      <c r="CN426" s="143"/>
      <c r="CO426" s="136"/>
      <c r="EF426" s="146" t="s">
        <v>63</v>
      </c>
      <c r="EG426" s="146" t="str">
        <f t="shared" si="588"/>
        <v>NM si pas de café ou d'infusion consommés. Peut être observé sur les tables voisines.
Constat visuel
NR</v>
      </c>
    </row>
    <row r="427" spans="1:137" s="136" customFormat="1" ht="30" customHeight="1" x14ac:dyDescent="0.2">
      <c r="B427" s="109"/>
      <c r="C427" s="109"/>
      <c r="D427" s="109"/>
      <c r="E427" s="109"/>
      <c r="F427" s="109" t="e">
        <f>VLOOKUP(H427,Feuil1!A$1:B$5,2,0)</f>
        <v>#N/A</v>
      </c>
      <c r="G427" s="109"/>
      <c r="H427" s="271"/>
      <c r="I427" s="406"/>
      <c r="J427" s="138"/>
      <c r="K427" s="428" t="str">
        <f>IF(J427&lt;&gt;"",MAX(K$1:K426)+1,"")</f>
        <v/>
      </c>
      <c r="L427" s="429" t="s">
        <v>686</v>
      </c>
      <c r="M427" s="430" t="s">
        <v>31</v>
      </c>
      <c r="N427" s="431" t="s">
        <v>32</v>
      </c>
      <c r="O427" s="434" t="s">
        <v>33</v>
      </c>
      <c r="P427" s="432" t="str">
        <f t="shared" si="554"/>
        <v/>
      </c>
      <c r="Q427" s="428" t="s">
        <v>34</v>
      </c>
      <c r="R427" s="428" t="s">
        <v>809</v>
      </c>
      <c r="S427" s="139"/>
      <c r="U427" s="140"/>
      <c r="V427" s="140"/>
      <c r="W427" s="140"/>
      <c r="X427" s="140">
        <f>SUM(W344:W426)</f>
        <v>196</v>
      </c>
      <c r="Y427" s="140"/>
      <c r="Z427" s="140">
        <f>SUM(Y344:Y426)</f>
        <v>0</v>
      </c>
      <c r="AA427" s="140"/>
      <c r="AB427" s="140">
        <f>SUM(AA344:AA426)</f>
        <v>196</v>
      </c>
      <c r="AC427" s="141">
        <f>X427/AB427</f>
        <v>1</v>
      </c>
      <c r="AD427" s="181"/>
      <c r="AE427" s="142" t="str">
        <f t="shared" ref="AE427:AE489" si="598">IF(G427=1,W427,"")</f>
        <v/>
      </c>
      <c r="AF427" s="142"/>
      <c r="AG427" s="142" t="str">
        <f t="shared" ref="AG427:AG489" si="599">IF(G427=1,Y427,"")</f>
        <v/>
      </c>
      <c r="AH427" s="142"/>
      <c r="AI427" s="142" t="str">
        <f t="shared" ref="AI427:AI489" si="600">IF(G427=1,AA427,"")</f>
        <v/>
      </c>
      <c r="AJ427" s="143"/>
      <c r="AK427" s="144"/>
      <c r="AL427" s="142"/>
      <c r="AM427" s="142" t="str">
        <f t="shared" ref="AM427:AM489" si="601">IF(G427=2,W427,"")</f>
        <v/>
      </c>
      <c r="AN427" s="142"/>
      <c r="AO427" s="142" t="str">
        <f t="shared" ref="AO427:AO489" si="602">IF(G427=2,Y427,"")</f>
        <v/>
      </c>
      <c r="AP427" s="142"/>
      <c r="AQ427" s="142" t="str">
        <f t="shared" ref="AQ427:AQ489" si="603">IF(G427=2,AA427,"")</f>
        <v/>
      </c>
      <c r="AR427" s="143"/>
      <c r="AS427" s="144"/>
      <c r="AT427" s="142"/>
      <c r="AU427" s="142" t="str">
        <f t="shared" si="539"/>
        <v/>
      </c>
      <c r="AV427" s="142"/>
      <c r="AW427" s="142" t="str">
        <f t="shared" si="540"/>
        <v/>
      </c>
      <c r="AX427" s="142"/>
      <c r="AY427" s="142" t="str">
        <f t="shared" si="541"/>
        <v/>
      </c>
      <c r="AZ427" s="143"/>
      <c r="BA427" s="144"/>
      <c r="BB427" s="142"/>
      <c r="BC427" s="142" t="str">
        <f>IF(G427=4,W427,"")</f>
        <v/>
      </c>
      <c r="BD427" s="142"/>
      <c r="BE427" s="142" t="str">
        <f>IF(G427=4,Y427,"")</f>
        <v/>
      </c>
      <c r="BF427" s="142"/>
      <c r="BG427" s="142" t="str">
        <f>IF(G427=4,AA427,"")</f>
        <v/>
      </c>
      <c r="BH427" s="143"/>
      <c r="BI427" s="144"/>
      <c r="BJ427" s="140"/>
      <c r="BK427" s="142" t="str">
        <f>IF(G427=5,W427,"")</f>
        <v/>
      </c>
      <c r="BL427" s="142"/>
      <c r="BM427" s="142" t="str">
        <f>IF(G427=5,Y427,"")</f>
        <v/>
      </c>
      <c r="BN427" s="142"/>
      <c r="BO427" s="142" t="str">
        <f>IF(G427=5,AA427,"")</f>
        <v/>
      </c>
      <c r="BP427" s="143"/>
      <c r="BQ427" s="144"/>
      <c r="BR427" s="140"/>
      <c r="BS427" s="142" t="str">
        <f t="shared" si="589"/>
        <v/>
      </c>
      <c r="BT427" s="142"/>
      <c r="BU427" s="142" t="str">
        <f t="shared" si="590"/>
        <v/>
      </c>
      <c r="BV427" s="142"/>
      <c r="BW427" s="142" t="str">
        <f t="shared" si="591"/>
        <v/>
      </c>
      <c r="BX427" s="143"/>
      <c r="BY427" s="144"/>
      <c r="BZ427" s="145"/>
      <c r="CA427" s="142" t="str">
        <f t="shared" si="592"/>
        <v/>
      </c>
      <c r="CB427" s="142"/>
      <c r="CC427" s="142" t="str">
        <f t="shared" si="593"/>
        <v/>
      </c>
      <c r="CD427" s="142"/>
      <c r="CE427" s="142" t="str">
        <f t="shared" si="594"/>
        <v/>
      </c>
      <c r="CF427" s="143"/>
      <c r="CI427" s="142" t="str">
        <f t="shared" si="595"/>
        <v/>
      </c>
      <c r="CJ427" s="142"/>
      <c r="CK427" s="142" t="str">
        <f t="shared" si="596"/>
        <v/>
      </c>
      <c r="CL427" s="142"/>
      <c r="CM427" s="142" t="str">
        <f t="shared" si="597"/>
        <v/>
      </c>
      <c r="CN427" s="143"/>
      <c r="EF427" s="146" t="s">
        <v>63</v>
      </c>
      <c r="EG427" s="146" t="str">
        <f t="shared" si="588"/>
        <v xml:space="preserve">Guide d'interprétation
Type de constat
</v>
      </c>
    </row>
    <row r="428" spans="1:137" s="157" customFormat="1" ht="30" customHeight="1" x14ac:dyDescent="0.25">
      <c r="B428" s="107"/>
      <c r="C428" s="405" t="s">
        <v>686</v>
      </c>
      <c r="D428" s="107"/>
      <c r="E428" s="107"/>
      <c r="F428" s="109" t="e">
        <f>VLOOKUP(H428,Feuil1!A$1:B$5,2,0)</f>
        <v>#N/A</v>
      </c>
      <c r="G428" s="107"/>
      <c r="H428" s="276"/>
      <c r="I428" s="182"/>
      <c r="J428" s="149"/>
      <c r="K428" s="131" t="str">
        <f>IF(J428&lt;&gt;"",MAX(K$1:K427)+1,"")</f>
        <v/>
      </c>
      <c r="L428" s="183" t="s">
        <v>687</v>
      </c>
      <c r="M428" s="132"/>
      <c r="N428" s="267"/>
      <c r="O428" s="440"/>
      <c r="P428" s="325" t="str">
        <f t="shared" si="554"/>
        <v/>
      </c>
      <c r="Q428" s="184"/>
      <c r="R428" s="184"/>
      <c r="S428" s="184"/>
      <c r="U428" s="150"/>
      <c r="V428" s="150"/>
      <c r="W428" s="150"/>
      <c r="X428" s="150"/>
      <c r="Y428" s="150"/>
      <c r="Z428" s="150"/>
      <c r="AA428" s="150"/>
      <c r="AB428" s="114"/>
      <c r="AC428" s="166"/>
      <c r="AD428" s="166"/>
      <c r="AE428" s="142" t="str">
        <f t="shared" si="598"/>
        <v/>
      </c>
      <c r="AF428" s="142"/>
      <c r="AG428" s="142" t="str">
        <f t="shared" si="599"/>
        <v/>
      </c>
      <c r="AH428" s="142"/>
      <c r="AI428" s="142" t="str">
        <f t="shared" si="600"/>
        <v/>
      </c>
      <c r="AJ428" s="143"/>
      <c r="AK428" s="155"/>
      <c r="AL428" s="153"/>
      <c r="AM428" s="142" t="str">
        <f t="shared" si="601"/>
        <v/>
      </c>
      <c r="AN428" s="142"/>
      <c r="AO428" s="142" t="str">
        <f t="shared" si="602"/>
        <v/>
      </c>
      <c r="AP428" s="142"/>
      <c r="AQ428" s="142" t="str">
        <f t="shared" si="603"/>
        <v/>
      </c>
      <c r="AR428" s="143"/>
      <c r="AS428" s="155"/>
      <c r="AT428" s="153"/>
      <c r="AU428" s="142" t="str">
        <f t="shared" ref="AU428:AU490" si="604">IF(G428=3,W428,"")</f>
        <v/>
      </c>
      <c r="AV428" s="142"/>
      <c r="AW428" s="142" t="str">
        <f t="shared" ref="AW428:AW490" si="605">IF(G428=3,Y428,"")</f>
        <v/>
      </c>
      <c r="AX428" s="142"/>
      <c r="AY428" s="142" t="str">
        <f t="shared" ref="AY428:AY490" si="606">IF(G428=3,AA428,"")</f>
        <v/>
      </c>
      <c r="AZ428" s="143"/>
      <c r="BA428" s="155"/>
      <c r="BB428" s="153"/>
      <c r="BC428" s="153"/>
      <c r="BD428" s="153"/>
      <c r="BE428" s="153"/>
      <c r="BF428" s="153"/>
      <c r="BG428" s="153"/>
      <c r="BH428" s="154"/>
      <c r="BI428" s="155"/>
      <c r="BJ428" s="150"/>
      <c r="BK428" s="153"/>
      <c r="BL428" s="153"/>
      <c r="BM428" s="153"/>
      <c r="BN428" s="153"/>
      <c r="BO428" s="153"/>
      <c r="BP428" s="154"/>
      <c r="BQ428" s="155"/>
      <c r="BR428" s="150"/>
      <c r="BS428" s="153" t="str">
        <f t="shared" si="589"/>
        <v/>
      </c>
      <c r="BT428" s="153"/>
      <c r="BU428" s="153" t="str">
        <f t="shared" si="590"/>
        <v/>
      </c>
      <c r="BV428" s="153"/>
      <c r="BW428" s="153" t="str">
        <f t="shared" si="591"/>
        <v/>
      </c>
      <c r="BX428" s="154"/>
      <c r="BY428" s="155"/>
      <c r="BZ428" s="156"/>
      <c r="CA428" s="153" t="str">
        <f t="shared" si="592"/>
        <v/>
      </c>
      <c r="CB428" s="153"/>
      <c r="CC428" s="153" t="str">
        <f t="shared" si="593"/>
        <v/>
      </c>
      <c r="CD428" s="153"/>
      <c r="CE428" s="153" t="str">
        <f t="shared" si="594"/>
        <v/>
      </c>
      <c r="CF428" s="154"/>
      <c r="CI428" s="153" t="str">
        <f t="shared" si="595"/>
        <v/>
      </c>
      <c r="CJ428" s="153"/>
      <c r="CK428" s="153" t="str">
        <f t="shared" si="596"/>
        <v/>
      </c>
      <c r="CL428" s="153"/>
      <c r="CM428" s="153" t="str">
        <f t="shared" si="597"/>
        <v/>
      </c>
      <c r="CN428" s="154"/>
      <c r="EF428" s="146" t="s">
        <v>63</v>
      </c>
      <c r="EG428" s="146" t="str">
        <f t="shared" si="588"/>
        <v xml:space="preserve">
</v>
      </c>
    </row>
    <row r="429" spans="1:137" s="136" customFormat="1" ht="63.75" customHeight="1" x14ac:dyDescent="0.2">
      <c r="A429" s="253"/>
      <c r="B429" s="318" t="s">
        <v>58</v>
      </c>
      <c r="C429" s="405" t="s">
        <v>686</v>
      </c>
      <c r="D429" s="109" t="str">
        <f>L428</f>
        <v>L'organisation du petit déjeuner</v>
      </c>
      <c r="E429" s="109"/>
      <c r="F429" s="109">
        <f>VLOOKUP(H429,Feuil1!A$1:B$5,2,0)</f>
        <v>0.2</v>
      </c>
      <c r="G429" s="109">
        <f>IF(H429="Information et Communication",1,IF(H429="Savoir-faire Savoir-être",2,IF(H429="Confort et hygiène",3,IF(H429="Qualité de la prestation",5,IF(H429="Développement Durable",4)))))</f>
        <v>5</v>
      </c>
      <c r="H429" s="274" t="s">
        <v>168</v>
      </c>
      <c r="I429" s="185" t="s">
        <v>349</v>
      </c>
      <c r="J429" s="138">
        <v>50</v>
      </c>
      <c r="K429" s="138">
        <f>IF(J429&lt;&gt;"",MAX(K$1:K428)+1,"")</f>
        <v>360</v>
      </c>
      <c r="L429" s="329" t="s">
        <v>688</v>
      </c>
      <c r="M429" s="330">
        <v>1</v>
      </c>
      <c r="N429" s="331" t="s">
        <v>0</v>
      </c>
      <c r="O429" s="439"/>
      <c r="P429" s="332" t="str">
        <f t="shared" si="554"/>
        <v/>
      </c>
      <c r="Q429" s="329" t="s">
        <v>689</v>
      </c>
      <c r="R429" s="329" t="s">
        <v>72</v>
      </c>
      <c r="S429" s="139"/>
      <c r="U429" s="140">
        <f>M429</f>
        <v>1</v>
      </c>
      <c r="V429" s="140">
        <f>IF(N429="OUI",1,IF(N429="NON",0,IF(N429="Non Mesuré","",0)))</f>
        <v>1</v>
      </c>
      <c r="W429" s="140">
        <f>IF(N429&lt;&gt;"Non Mesuré",U429*V429,"")</f>
        <v>1</v>
      </c>
      <c r="X429" s="140"/>
      <c r="Y429" s="140">
        <f>IF(N429="Non Mesuré",U429,0)</f>
        <v>0</v>
      </c>
      <c r="Z429" s="140"/>
      <c r="AA429" s="140">
        <f>U429-Y429</f>
        <v>1</v>
      </c>
      <c r="AB429" s="115"/>
      <c r="AC429" s="181"/>
      <c r="AD429" s="181"/>
      <c r="AE429" s="142" t="str">
        <f t="shared" si="598"/>
        <v/>
      </c>
      <c r="AF429" s="142"/>
      <c r="AG429" s="142" t="str">
        <f t="shared" si="599"/>
        <v/>
      </c>
      <c r="AH429" s="142"/>
      <c r="AI429" s="142" t="str">
        <f t="shared" si="600"/>
        <v/>
      </c>
      <c r="AJ429" s="143"/>
      <c r="AK429" s="144"/>
      <c r="AL429" s="142"/>
      <c r="AM429" s="142" t="str">
        <f t="shared" si="601"/>
        <v/>
      </c>
      <c r="AN429" s="142"/>
      <c r="AO429" s="142" t="str">
        <f t="shared" si="602"/>
        <v/>
      </c>
      <c r="AP429" s="142"/>
      <c r="AQ429" s="142" t="str">
        <f t="shared" si="603"/>
        <v/>
      </c>
      <c r="AR429" s="143"/>
      <c r="AS429" s="144"/>
      <c r="AT429" s="142"/>
      <c r="AU429" s="142" t="str">
        <f t="shared" si="604"/>
        <v/>
      </c>
      <c r="AV429" s="142"/>
      <c r="AW429" s="142" t="str">
        <f t="shared" si="605"/>
        <v/>
      </c>
      <c r="AX429" s="142"/>
      <c r="AY429" s="142" t="str">
        <f t="shared" si="606"/>
        <v/>
      </c>
      <c r="AZ429" s="143"/>
      <c r="BA429" s="144"/>
      <c r="BB429" s="142"/>
      <c r="BC429" s="142" t="str">
        <f>IF(G429=4,W429,"")</f>
        <v/>
      </c>
      <c r="BD429" s="142"/>
      <c r="BE429" s="142" t="str">
        <f>IF(G429=4,Y429,"")</f>
        <v/>
      </c>
      <c r="BF429" s="142"/>
      <c r="BG429" s="142" t="str">
        <f>IF(G429=4,AA429,"")</f>
        <v/>
      </c>
      <c r="BH429" s="143"/>
      <c r="BI429" s="144"/>
      <c r="BJ429" s="140"/>
      <c r="BK429" s="142">
        <f>IF(G429=5,W429,"")</f>
        <v>1</v>
      </c>
      <c r="BL429" s="142"/>
      <c r="BM429" s="142">
        <f>IF(G429=5,Y429,"")</f>
        <v>0</v>
      </c>
      <c r="BN429" s="142"/>
      <c r="BO429" s="142">
        <f>IF(G429=5,AA429,"")</f>
        <v>1</v>
      </c>
      <c r="BP429" s="143"/>
      <c r="BQ429" s="144"/>
      <c r="BR429" s="140"/>
      <c r="BS429" s="142" t="str">
        <f t="shared" si="589"/>
        <v/>
      </c>
      <c r="BT429" s="142"/>
      <c r="BU429" s="142" t="str">
        <f t="shared" si="590"/>
        <v/>
      </c>
      <c r="BV429" s="142"/>
      <c r="BW429" s="142" t="str">
        <f t="shared" si="591"/>
        <v/>
      </c>
      <c r="BX429" s="143"/>
      <c r="BY429" s="144"/>
      <c r="BZ429" s="145"/>
      <c r="CA429" s="142" t="str">
        <f t="shared" si="592"/>
        <v/>
      </c>
      <c r="CB429" s="142"/>
      <c r="CC429" s="142" t="str">
        <f t="shared" si="593"/>
        <v/>
      </c>
      <c r="CD429" s="142"/>
      <c r="CE429" s="142" t="str">
        <f t="shared" si="594"/>
        <v/>
      </c>
      <c r="CF429" s="143"/>
      <c r="CI429" s="142" t="str">
        <f t="shared" si="595"/>
        <v/>
      </c>
      <c r="CJ429" s="142"/>
      <c r="CK429" s="142" t="str">
        <f t="shared" si="596"/>
        <v/>
      </c>
      <c r="CL429" s="142"/>
      <c r="CM429" s="142" t="str">
        <f t="shared" si="597"/>
        <v/>
      </c>
      <c r="CN429" s="143"/>
      <c r="EF429" s="146" t="s">
        <v>63</v>
      </c>
      <c r="EG429" s="146" t="str">
        <f t="shared" si="588"/>
        <v>Tolérance sur boisson froide.
Constat visuel
NR</v>
      </c>
    </row>
    <row r="430" spans="1:137" s="136" customFormat="1" ht="20.25" customHeight="1" x14ac:dyDescent="0.25">
      <c r="A430" s="255"/>
      <c r="B430" s="320" t="s">
        <v>58</v>
      </c>
      <c r="C430" s="405" t="s">
        <v>686</v>
      </c>
      <c r="D430" s="183" t="str">
        <f>L428</f>
        <v>L'organisation du petit déjeuner</v>
      </c>
      <c r="E430" s="109"/>
      <c r="F430" s="109">
        <f>VLOOKUP(H430,Feuil1!A$1:B$5,2,0)</f>
        <v>0.2</v>
      </c>
      <c r="G430" s="109">
        <f>IF(H430="Information et Communication",1,IF(H430="Savoir-faire Savoir-être",2,IF(H430="Confort et hygiène",3,IF(H430="Qualité de la prestation",5,IF(H430="Développement Durable",4)))))</f>
        <v>5</v>
      </c>
      <c r="H430" s="271" t="s">
        <v>168</v>
      </c>
      <c r="I430" s="137" t="s">
        <v>218</v>
      </c>
      <c r="J430" s="138">
        <v>17</v>
      </c>
      <c r="K430" s="138">
        <f>IF(J430&lt;&gt;"",MAX(K$1:K429)+1,"")</f>
        <v>361</v>
      </c>
      <c r="L430" s="334" t="s">
        <v>690</v>
      </c>
      <c r="M430" s="335">
        <v>1</v>
      </c>
      <c r="N430" s="336" t="s">
        <v>0</v>
      </c>
      <c r="O430" s="352"/>
      <c r="P430" s="337" t="str">
        <f t="shared" si="554"/>
        <v/>
      </c>
      <c r="Q430" s="334" t="s">
        <v>691</v>
      </c>
      <c r="R430" s="345" t="s">
        <v>72</v>
      </c>
      <c r="S430" s="139"/>
      <c r="U430" s="140">
        <f>M430</f>
        <v>1</v>
      </c>
      <c r="V430" s="140">
        <f>IF(N430="OUI",1,IF(N430="NON",0,IF(N430="Non Mesuré","",0)))</f>
        <v>1</v>
      </c>
      <c r="W430" s="140">
        <f>IF(N430&lt;&gt;"Non Mesuré",U430*V430,"")</f>
        <v>1</v>
      </c>
      <c r="X430" s="140"/>
      <c r="Y430" s="140">
        <f>IF(N430="Non Mesuré",U430,0)</f>
        <v>0</v>
      </c>
      <c r="Z430" s="140"/>
      <c r="AA430" s="140">
        <f>U430-Y430</f>
        <v>1</v>
      </c>
      <c r="AB430" s="140"/>
      <c r="AC430" s="141"/>
      <c r="AD430" s="141"/>
      <c r="AE430" s="142" t="str">
        <f t="shared" si="598"/>
        <v/>
      </c>
      <c r="AF430" s="142"/>
      <c r="AG430" s="142" t="str">
        <f t="shared" si="599"/>
        <v/>
      </c>
      <c r="AH430" s="142"/>
      <c r="AI430" s="142" t="str">
        <f t="shared" si="600"/>
        <v/>
      </c>
      <c r="AJ430" s="143"/>
      <c r="AK430" s="144"/>
      <c r="AL430" s="142"/>
      <c r="AM430" s="142" t="str">
        <f t="shared" si="601"/>
        <v/>
      </c>
      <c r="AN430" s="142"/>
      <c r="AO430" s="142" t="str">
        <f t="shared" si="602"/>
        <v/>
      </c>
      <c r="AP430" s="142"/>
      <c r="AQ430" s="142" t="str">
        <f t="shared" si="603"/>
        <v/>
      </c>
      <c r="AR430" s="143"/>
      <c r="AS430" s="144"/>
      <c r="AT430" s="142"/>
      <c r="AU430" s="142" t="str">
        <f t="shared" si="604"/>
        <v/>
      </c>
      <c r="AV430" s="142"/>
      <c r="AW430" s="142" t="str">
        <f t="shared" si="605"/>
        <v/>
      </c>
      <c r="AX430" s="142"/>
      <c r="AY430" s="142" t="str">
        <f t="shared" si="606"/>
        <v/>
      </c>
      <c r="AZ430" s="143"/>
      <c r="BA430" s="144"/>
      <c r="BB430" s="142"/>
      <c r="BC430" s="142" t="str">
        <f>IF(G430=4,W430,"")</f>
        <v/>
      </c>
      <c r="BD430" s="142"/>
      <c r="BE430" s="142" t="str">
        <f>IF(G430=4,Y430,"")</f>
        <v/>
      </c>
      <c r="BF430" s="142"/>
      <c r="BG430" s="142" t="str">
        <f>IF(G430=4,AA430,"")</f>
        <v/>
      </c>
      <c r="BH430" s="143"/>
      <c r="BI430" s="144"/>
      <c r="BJ430" s="140"/>
      <c r="BK430" s="142">
        <f>IF(G430=5,W430,"")</f>
        <v>1</v>
      </c>
      <c r="BL430" s="142"/>
      <c r="BM430" s="142">
        <f>IF(G430=5,Y430,"")</f>
        <v>0</v>
      </c>
      <c r="BN430" s="142"/>
      <c r="BO430" s="142">
        <f>IF(G430=5,AA430,"")</f>
        <v>1</v>
      </c>
      <c r="BP430" s="143"/>
      <c r="BQ430" s="144"/>
      <c r="BR430" s="140"/>
      <c r="BS430" s="142" t="str">
        <f t="shared" si="589"/>
        <v/>
      </c>
      <c r="BT430" s="142"/>
      <c r="BU430" s="142" t="str">
        <f t="shared" si="590"/>
        <v/>
      </c>
      <c r="BV430" s="142"/>
      <c r="BW430" s="142" t="str">
        <f t="shared" si="591"/>
        <v/>
      </c>
      <c r="BX430" s="143"/>
      <c r="BY430" s="144"/>
      <c r="BZ430" s="145"/>
      <c r="CA430" s="142" t="str">
        <f t="shared" si="592"/>
        <v/>
      </c>
      <c r="CB430" s="142"/>
      <c r="CC430" s="142" t="str">
        <f t="shared" si="593"/>
        <v/>
      </c>
      <c r="CD430" s="142"/>
      <c r="CE430" s="142" t="str">
        <f t="shared" si="594"/>
        <v/>
      </c>
      <c r="CF430" s="143"/>
      <c r="CI430" s="142" t="str">
        <f t="shared" si="595"/>
        <v/>
      </c>
      <c r="CJ430" s="142"/>
      <c r="CK430" s="142" t="str">
        <f t="shared" si="596"/>
        <v/>
      </c>
      <c r="CL430" s="142"/>
      <c r="CM430" s="142" t="str">
        <f t="shared" si="597"/>
        <v/>
      </c>
      <c r="CN430" s="143"/>
      <c r="EF430" s="146" t="s">
        <v>63</v>
      </c>
      <c r="EG430" s="146" t="str">
        <f t="shared" si="588"/>
        <v>Cela doit être indiqué dans le livret d'accueil.
Constat visuel
NR</v>
      </c>
    </row>
    <row r="431" spans="1:137" s="157" customFormat="1" ht="32.25" customHeight="1" x14ac:dyDescent="0.25">
      <c r="B431" s="107"/>
      <c r="C431" s="405" t="s">
        <v>686</v>
      </c>
      <c r="D431" s="107"/>
      <c r="E431" s="107"/>
      <c r="F431" s="109" t="e">
        <f>VLOOKUP(H431,Feuil1!A$1:B$5,2,0)</f>
        <v>#N/A</v>
      </c>
      <c r="G431" s="107"/>
      <c r="H431" s="276"/>
      <c r="I431" s="182"/>
      <c r="J431" s="149"/>
      <c r="K431" s="131" t="str">
        <f>IF(J431&lt;&gt;"",MAX(K$1:K430)+1,"")</f>
        <v/>
      </c>
      <c r="L431" s="183" t="s">
        <v>692</v>
      </c>
      <c r="M431" s="132"/>
      <c r="N431" s="267"/>
      <c r="O431" s="440"/>
      <c r="P431" s="325" t="str">
        <f t="shared" si="554"/>
        <v/>
      </c>
      <c r="Q431" s="184"/>
      <c r="R431" s="184"/>
      <c r="S431" s="184"/>
      <c r="U431" s="150"/>
      <c r="V431" s="150"/>
      <c r="W431" s="150"/>
      <c r="X431" s="150"/>
      <c r="Y431" s="150"/>
      <c r="Z431" s="150"/>
      <c r="AA431" s="150"/>
      <c r="AB431" s="114"/>
      <c r="AC431" s="166"/>
      <c r="AD431" s="166"/>
      <c r="AE431" s="142" t="str">
        <f t="shared" si="598"/>
        <v/>
      </c>
      <c r="AF431" s="142"/>
      <c r="AG431" s="142" t="str">
        <f t="shared" si="599"/>
        <v/>
      </c>
      <c r="AH431" s="142"/>
      <c r="AI431" s="142" t="str">
        <f t="shared" si="600"/>
        <v/>
      </c>
      <c r="AJ431" s="143"/>
      <c r="AK431" s="155"/>
      <c r="AL431" s="153"/>
      <c r="AM431" s="142" t="str">
        <f t="shared" si="601"/>
        <v/>
      </c>
      <c r="AN431" s="142"/>
      <c r="AO431" s="142" t="str">
        <f t="shared" si="602"/>
        <v/>
      </c>
      <c r="AP431" s="142"/>
      <c r="AQ431" s="142" t="str">
        <f t="shared" si="603"/>
        <v/>
      </c>
      <c r="AR431" s="143"/>
      <c r="AS431" s="155"/>
      <c r="AT431" s="153"/>
      <c r="AU431" s="142" t="str">
        <f t="shared" si="604"/>
        <v/>
      </c>
      <c r="AV431" s="142"/>
      <c r="AW431" s="142" t="str">
        <f t="shared" si="605"/>
        <v/>
      </c>
      <c r="AX431" s="142"/>
      <c r="AY431" s="142" t="str">
        <f t="shared" si="606"/>
        <v/>
      </c>
      <c r="AZ431" s="143"/>
      <c r="BA431" s="155"/>
      <c r="BB431" s="153"/>
      <c r="BC431" s="153"/>
      <c r="BD431" s="153"/>
      <c r="BE431" s="153"/>
      <c r="BF431" s="153"/>
      <c r="BG431" s="153"/>
      <c r="BH431" s="154"/>
      <c r="BI431" s="155"/>
      <c r="BJ431" s="150"/>
      <c r="BK431" s="153"/>
      <c r="BL431" s="153"/>
      <c r="BM431" s="153"/>
      <c r="BN431" s="153"/>
      <c r="BO431" s="153"/>
      <c r="BP431" s="154"/>
      <c r="BQ431" s="155"/>
      <c r="BR431" s="150"/>
      <c r="BS431" s="153" t="str">
        <f t="shared" si="589"/>
        <v/>
      </c>
      <c r="BT431" s="153"/>
      <c r="BU431" s="153" t="str">
        <f t="shared" si="590"/>
        <v/>
      </c>
      <c r="BV431" s="153"/>
      <c r="BW431" s="153" t="str">
        <f t="shared" si="591"/>
        <v/>
      </c>
      <c r="BX431" s="154"/>
      <c r="BY431" s="155"/>
      <c r="BZ431" s="156"/>
      <c r="CA431" s="153" t="str">
        <f t="shared" si="592"/>
        <v/>
      </c>
      <c r="CB431" s="153"/>
      <c r="CC431" s="153" t="str">
        <f t="shared" si="593"/>
        <v/>
      </c>
      <c r="CD431" s="153"/>
      <c r="CE431" s="153" t="str">
        <f t="shared" si="594"/>
        <v/>
      </c>
      <c r="CF431" s="154"/>
      <c r="CI431" s="153" t="str">
        <f t="shared" si="595"/>
        <v/>
      </c>
      <c r="CJ431" s="153"/>
      <c r="CK431" s="153" t="str">
        <f t="shared" si="596"/>
        <v/>
      </c>
      <c r="CL431" s="153"/>
      <c r="CM431" s="153" t="str">
        <f t="shared" si="597"/>
        <v/>
      </c>
      <c r="CN431" s="154"/>
      <c r="EF431" s="146" t="s">
        <v>63</v>
      </c>
      <c r="EG431" s="146" t="str">
        <f t="shared" si="588"/>
        <v xml:space="preserve">
</v>
      </c>
    </row>
    <row r="432" spans="1:137" s="136" customFormat="1" ht="21.75" customHeight="1" x14ac:dyDescent="0.2">
      <c r="B432" s="109" t="s">
        <v>58</v>
      </c>
      <c r="C432" s="405" t="s">
        <v>686</v>
      </c>
      <c r="D432" s="109" t="s">
        <v>692</v>
      </c>
      <c r="E432" s="109"/>
      <c r="F432" s="109">
        <f>VLOOKUP(H432,Feuil1!A$1:B$5,2,0)</f>
        <v>0.2</v>
      </c>
      <c r="G432" s="109">
        <f t="shared" ref="G432:G441" si="607">IF(H432="Information et Communication",1,IF(H432="Savoir-faire Savoir-être",2,IF(H432="Confort et hygiène",3,IF(H432="Qualité de la prestation",5,IF(H432="Développement Durable",4)))))</f>
        <v>5</v>
      </c>
      <c r="H432" s="271" t="s">
        <v>168</v>
      </c>
      <c r="I432" s="137" t="s">
        <v>264</v>
      </c>
      <c r="J432" s="138">
        <v>28</v>
      </c>
      <c r="K432" s="138">
        <f>IF(J432&lt;&gt;"",MAX(K$1:K431)+1,"")</f>
        <v>362</v>
      </c>
      <c r="L432" s="281" t="s">
        <v>694</v>
      </c>
      <c r="M432" s="290">
        <v>3</v>
      </c>
      <c r="N432" s="283" t="str">
        <f>IF('RESULTAT GLOBAL'!I$22="NON","Non Mesuré","OUI")</f>
        <v>OUI</v>
      </c>
      <c r="O432" s="284" t="str">
        <f>IF('RESULTAT GLOBAL'!I$22="NON","Salle commune avec la salle de restaurant","")</f>
        <v/>
      </c>
      <c r="P432" s="333" t="str">
        <f t="shared" si="554"/>
        <v/>
      </c>
      <c r="Q432" s="281" t="s">
        <v>695</v>
      </c>
      <c r="R432" s="344" t="s">
        <v>72</v>
      </c>
      <c r="S432" s="139"/>
      <c r="U432" s="140">
        <f t="shared" ref="U432:U441" si="608">M432</f>
        <v>3</v>
      </c>
      <c r="V432" s="140">
        <f>IF(N432="OUI",1,IF(N432="NON",0,IF(N432="Non Mesuré","",0)))</f>
        <v>1</v>
      </c>
      <c r="W432" s="140">
        <f t="shared" ref="W432:W441" si="609">IF(N432&lt;&gt;"Non Mesuré",U432*V432,"")</f>
        <v>3</v>
      </c>
      <c r="X432" s="140"/>
      <c r="Y432" s="140">
        <f t="shared" ref="Y432:Y441" si="610">IF(N432="Non Mesuré",U432,0)</f>
        <v>0</v>
      </c>
      <c r="Z432" s="140"/>
      <c r="AA432" s="140">
        <f t="shared" ref="AA432:AA441" si="611">U432-Y432</f>
        <v>3</v>
      </c>
      <c r="AB432" s="115"/>
      <c r="AC432" s="181"/>
      <c r="AD432" s="181"/>
      <c r="AE432" s="142" t="str">
        <f t="shared" si="598"/>
        <v/>
      </c>
      <c r="AF432" s="142"/>
      <c r="AG432" s="142" t="str">
        <f t="shared" si="599"/>
        <v/>
      </c>
      <c r="AH432" s="142"/>
      <c r="AI432" s="142" t="str">
        <f t="shared" si="600"/>
        <v/>
      </c>
      <c r="AJ432" s="143"/>
      <c r="AK432" s="144"/>
      <c r="AL432" s="142"/>
      <c r="AM432" s="142" t="str">
        <f t="shared" si="601"/>
        <v/>
      </c>
      <c r="AN432" s="142"/>
      <c r="AO432" s="142" t="str">
        <f t="shared" si="602"/>
        <v/>
      </c>
      <c r="AP432" s="142"/>
      <c r="AQ432" s="142" t="str">
        <f t="shared" si="603"/>
        <v/>
      </c>
      <c r="AR432" s="143"/>
      <c r="AS432" s="144"/>
      <c r="AT432" s="142"/>
      <c r="AU432" s="142" t="str">
        <f t="shared" si="604"/>
        <v/>
      </c>
      <c r="AV432" s="142"/>
      <c r="AW432" s="142" t="str">
        <f t="shared" si="605"/>
        <v/>
      </c>
      <c r="AX432" s="142"/>
      <c r="AY432" s="142" t="str">
        <f t="shared" si="606"/>
        <v/>
      </c>
      <c r="AZ432" s="143"/>
      <c r="BA432" s="144"/>
      <c r="BB432" s="142"/>
      <c r="BC432" s="142" t="str">
        <f t="shared" ref="BC432:BC441" si="612">IF(G432=4,W432,"")</f>
        <v/>
      </c>
      <c r="BD432" s="142"/>
      <c r="BE432" s="142" t="str">
        <f t="shared" ref="BE432:BE441" si="613">IF(G432=4,Y432,"")</f>
        <v/>
      </c>
      <c r="BF432" s="142"/>
      <c r="BG432" s="142" t="str">
        <f t="shared" ref="BG432:BG441" si="614">IF(G432=4,AA432,"")</f>
        <v/>
      </c>
      <c r="BH432" s="143"/>
      <c r="BI432" s="144"/>
      <c r="BJ432" s="140"/>
      <c r="BK432" s="142">
        <f t="shared" ref="BK432:BK441" si="615">IF(G432=5,W432,"")</f>
        <v>3</v>
      </c>
      <c r="BL432" s="142"/>
      <c r="BM432" s="142">
        <f t="shared" ref="BM432:BM441" si="616">IF(G432=5,Y432,"")</f>
        <v>0</v>
      </c>
      <c r="BN432" s="142"/>
      <c r="BO432" s="142">
        <f t="shared" ref="BO432:BO441" si="617">IF(G432=5,AA432,"")</f>
        <v>3</v>
      </c>
      <c r="BP432" s="143"/>
      <c r="BQ432" s="144"/>
      <c r="BR432" s="140"/>
      <c r="BS432" s="142" t="str">
        <f t="shared" si="589"/>
        <v/>
      </c>
      <c r="BT432" s="142"/>
      <c r="BU432" s="142" t="str">
        <f t="shared" si="590"/>
        <v/>
      </c>
      <c r="BV432" s="142"/>
      <c r="BW432" s="142" t="str">
        <f t="shared" si="591"/>
        <v/>
      </c>
      <c r="BX432" s="143"/>
      <c r="BY432" s="144"/>
      <c r="BZ432" s="145"/>
      <c r="CA432" s="142" t="str">
        <f t="shared" si="592"/>
        <v/>
      </c>
      <c r="CB432" s="142"/>
      <c r="CC432" s="142" t="str">
        <f t="shared" si="593"/>
        <v/>
      </c>
      <c r="CD432" s="142"/>
      <c r="CE432" s="142" t="str">
        <f t="shared" si="594"/>
        <v/>
      </c>
      <c r="CF432" s="143"/>
      <c r="CI432" s="142" t="str">
        <f t="shared" si="595"/>
        <v/>
      </c>
      <c r="CJ432" s="142"/>
      <c r="CK432" s="142" t="str">
        <f t="shared" si="596"/>
        <v/>
      </c>
      <c r="CL432" s="142"/>
      <c r="CM432" s="142" t="str">
        <f t="shared" si="597"/>
        <v/>
      </c>
      <c r="CN432" s="143"/>
      <c r="EF432" s="146" t="s">
        <v>63</v>
      </c>
      <c r="EG432" s="146" t="str">
        <f t="shared" si="588"/>
        <v>NM si salle de petit déjeuner commune avec celle du restaurant.
Constat visuel
NR</v>
      </c>
    </row>
    <row r="433" spans="1:137" s="136" customFormat="1" ht="58.5" customHeight="1" x14ac:dyDescent="0.2">
      <c r="B433" s="109" t="s">
        <v>58</v>
      </c>
      <c r="C433" s="405" t="s">
        <v>686</v>
      </c>
      <c r="D433" s="109" t="s">
        <v>692</v>
      </c>
      <c r="E433" s="109"/>
      <c r="F433" s="109">
        <f>VLOOKUP(H433,Feuil1!A$1:B$5,2,0)</f>
        <v>0.2</v>
      </c>
      <c r="G433" s="109">
        <f t="shared" si="607"/>
        <v>5</v>
      </c>
      <c r="H433" s="271" t="s">
        <v>168</v>
      </c>
      <c r="I433" s="137" t="s">
        <v>264</v>
      </c>
      <c r="J433" s="138">
        <v>28</v>
      </c>
      <c r="K433" s="138">
        <f>IF(J433&lt;&gt;"",MAX(K$1:K432)+1,"")</f>
        <v>363</v>
      </c>
      <c r="L433" s="281" t="s">
        <v>696</v>
      </c>
      <c r="M433" s="290">
        <v>3</v>
      </c>
      <c r="N433" s="283" t="str">
        <f>IF('RESULTAT GLOBAL'!I$22="NON","Non Mesuré","OUI")</f>
        <v>OUI</v>
      </c>
      <c r="O433" s="284" t="str">
        <f>IF('RESULTAT GLOBAL'!I$22="NON","Salle commune avec la salle de restaurant","")</f>
        <v/>
      </c>
      <c r="P433" s="333" t="str">
        <f t="shared" si="554"/>
        <v/>
      </c>
      <c r="Q433" s="281" t="s">
        <v>697</v>
      </c>
      <c r="R433" s="344" t="s">
        <v>72</v>
      </c>
      <c r="S433" s="139"/>
      <c r="U433" s="140">
        <f t="shared" si="608"/>
        <v>3</v>
      </c>
      <c r="V433" s="140">
        <f>IF(N433="OUI",1,IF(N433="NON",0,IF(N433="Non Mesuré","",0)))</f>
        <v>1</v>
      </c>
      <c r="W433" s="140">
        <f t="shared" si="609"/>
        <v>3</v>
      </c>
      <c r="X433" s="140"/>
      <c r="Y433" s="140">
        <f t="shared" si="610"/>
        <v>0</v>
      </c>
      <c r="Z433" s="140"/>
      <c r="AA433" s="140">
        <f t="shared" si="611"/>
        <v>3</v>
      </c>
      <c r="AB433" s="115"/>
      <c r="AC433" s="181"/>
      <c r="AD433" s="181"/>
      <c r="AE433" s="142" t="str">
        <f t="shared" si="598"/>
        <v/>
      </c>
      <c r="AF433" s="142"/>
      <c r="AG433" s="142" t="str">
        <f t="shared" si="599"/>
        <v/>
      </c>
      <c r="AH433" s="142"/>
      <c r="AI433" s="142" t="str">
        <f t="shared" si="600"/>
        <v/>
      </c>
      <c r="AJ433" s="143"/>
      <c r="AK433" s="144"/>
      <c r="AL433" s="142"/>
      <c r="AM433" s="142" t="str">
        <f t="shared" si="601"/>
        <v/>
      </c>
      <c r="AN433" s="142"/>
      <c r="AO433" s="142" t="str">
        <f t="shared" si="602"/>
        <v/>
      </c>
      <c r="AP433" s="142"/>
      <c r="AQ433" s="142" t="str">
        <f t="shared" si="603"/>
        <v/>
      </c>
      <c r="AR433" s="143"/>
      <c r="AS433" s="144"/>
      <c r="AT433" s="142"/>
      <c r="AU433" s="142" t="str">
        <f t="shared" si="604"/>
        <v/>
      </c>
      <c r="AV433" s="142"/>
      <c r="AW433" s="142" t="str">
        <f t="shared" si="605"/>
        <v/>
      </c>
      <c r="AX433" s="142"/>
      <c r="AY433" s="142" t="str">
        <f t="shared" si="606"/>
        <v/>
      </c>
      <c r="AZ433" s="143"/>
      <c r="BA433" s="144"/>
      <c r="BB433" s="142"/>
      <c r="BC433" s="142" t="str">
        <f t="shared" si="612"/>
        <v/>
      </c>
      <c r="BD433" s="142"/>
      <c r="BE433" s="142" t="str">
        <f t="shared" si="613"/>
        <v/>
      </c>
      <c r="BF433" s="142"/>
      <c r="BG433" s="142" t="str">
        <f t="shared" si="614"/>
        <v/>
      </c>
      <c r="BH433" s="143"/>
      <c r="BI433" s="144"/>
      <c r="BJ433" s="140"/>
      <c r="BK433" s="142">
        <f t="shared" si="615"/>
        <v>3</v>
      </c>
      <c r="BL433" s="142"/>
      <c r="BM433" s="142">
        <f t="shared" si="616"/>
        <v>0</v>
      </c>
      <c r="BN433" s="142"/>
      <c r="BO433" s="142">
        <f t="shared" si="617"/>
        <v>3</v>
      </c>
      <c r="BP433" s="143"/>
      <c r="BQ433" s="144"/>
      <c r="BR433" s="140"/>
      <c r="BS433" s="142" t="str">
        <f t="shared" si="589"/>
        <v/>
      </c>
      <c r="BT433" s="142"/>
      <c r="BU433" s="142" t="str">
        <f t="shared" si="590"/>
        <v/>
      </c>
      <c r="BV433" s="142"/>
      <c r="BW433" s="142" t="str">
        <f t="shared" si="591"/>
        <v/>
      </c>
      <c r="BX433" s="143"/>
      <c r="BY433" s="144"/>
      <c r="BZ433" s="145"/>
      <c r="CA433" s="142" t="str">
        <f t="shared" si="592"/>
        <v/>
      </c>
      <c r="CB433" s="142"/>
      <c r="CC433" s="142" t="str">
        <f t="shared" si="593"/>
        <v/>
      </c>
      <c r="CD433" s="142"/>
      <c r="CE433" s="142" t="str">
        <f t="shared" si="594"/>
        <v/>
      </c>
      <c r="CF433" s="143"/>
      <c r="CI433" s="142" t="str">
        <f t="shared" si="595"/>
        <v/>
      </c>
      <c r="CJ433" s="142"/>
      <c r="CK433" s="142" t="str">
        <f t="shared" si="596"/>
        <v/>
      </c>
      <c r="CL433" s="142"/>
      <c r="CM433" s="142" t="str">
        <f t="shared" si="597"/>
        <v/>
      </c>
      <c r="CN433" s="143"/>
      <c r="EF433" s="146" t="s">
        <v>63</v>
      </c>
      <c r="EG433" s="146" t="str">
        <f t="shared" si="588"/>
        <v>NM si salle de petit déjeuner commune avec celle du restaurant. Impression générale sur la salle de petit-déjeuner. Homogénéité dans le style de la décoration et de l'ameublement. 
Constat visuel
NR</v>
      </c>
    </row>
    <row r="434" spans="1:137" s="136" customFormat="1" ht="36" customHeight="1" x14ac:dyDescent="0.2">
      <c r="A434" s="136">
        <v>31</v>
      </c>
      <c r="B434" s="109" t="s">
        <v>58</v>
      </c>
      <c r="C434" s="405" t="s">
        <v>686</v>
      </c>
      <c r="D434" s="109" t="s">
        <v>692</v>
      </c>
      <c r="E434" s="109"/>
      <c r="F434" s="109">
        <f>VLOOKUP(H434,Feuil1!A$1:B$5,2,0)</f>
        <v>0.25</v>
      </c>
      <c r="G434" s="109">
        <f t="shared" si="607"/>
        <v>3</v>
      </c>
      <c r="H434" s="274" t="s">
        <v>174</v>
      </c>
      <c r="I434" s="185" t="s">
        <v>693</v>
      </c>
      <c r="J434" s="138">
        <v>35</v>
      </c>
      <c r="K434" s="138">
        <f>IF(J434&lt;&gt;"",MAX(K$1:K433)+1,"")</f>
        <v>364</v>
      </c>
      <c r="L434" s="281" t="s">
        <v>698</v>
      </c>
      <c r="M434" s="290">
        <v>3</v>
      </c>
      <c r="N434" s="283" t="str">
        <f>IF('RESULTAT GLOBAL'!I$22="NON","Non Mesuré","Très Satisfaisant")</f>
        <v>Très Satisfaisant</v>
      </c>
      <c r="O434" s="284" t="str">
        <f>IF('RESULTAT GLOBAL'!I$22="NON","Salle commune avec la salle de restaurant","")</f>
        <v/>
      </c>
      <c r="P434" s="333" t="str">
        <f t="shared" si="554"/>
        <v/>
      </c>
      <c r="Q434" s="281" t="s">
        <v>699</v>
      </c>
      <c r="R434" s="344" t="s">
        <v>72</v>
      </c>
      <c r="S434" s="139"/>
      <c r="U434" s="140">
        <f t="shared" si="608"/>
        <v>3</v>
      </c>
      <c r="V434" s="140">
        <f>IF(N434="Très Satisfaisant",1,IF(N434="Satisfaisant",0.75,IF(N434="Insatisfaisant",0.25,IF(N434="Très Insatisfaisant",0,IF(N434="Non Mesuré","",0)))))</f>
        <v>1</v>
      </c>
      <c r="W434" s="140">
        <f t="shared" si="609"/>
        <v>3</v>
      </c>
      <c r="X434" s="140"/>
      <c r="Y434" s="140">
        <f t="shared" si="610"/>
        <v>0</v>
      </c>
      <c r="Z434" s="140"/>
      <c r="AA434" s="140">
        <f t="shared" si="611"/>
        <v>3</v>
      </c>
      <c r="AB434" s="115"/>
      <c r="AC434" s="181"/>
      <c r="AD434" s="181"/>
      <c r="AE434" s="142" t="str">
        <f t="shared" si="598"/>
        <v/>
      </c>
      <c r="AF434" s="142"/>
      <c r="AG434" s="142" t="str">
        <f t="shared" si="599"/>
        <v/>
      </c>
      <c r="AH434" s="142"/>
      <c r="AI434" s="142" t="str">
        <f t="shared" si="600"/>
        <v/>
      </c>
      <c r="AJ434" s="143"/>
      <c r="AK434" s="144"/>
      <c r="AL434" s="142"/>
      <c r="AM434" s="142" t="str">
        <f t="shared" si="601"/>
        <v/>
      </c>
      <c r="AN434" s="142"/>
      <c r="AO434" s="142" t="str">
        <f t="shared" si="602"/>
        <v/>
      </c>
      <c r="AP434" s="142"/>
      <c r="AQ434" s="142" t="str">
        <f t="shared" si="603"/>
        <v/>
      </c>
      <c r="AR434" s="143"/>
      <c r="AS434" s="144"/>
      <c r="AT434" s="142"/>
      <c r="AU434" s="142">
        <f t="shared" si="604"/>
        <v>3</v>
      </c>
      <c r="AV434" s="142"/>
      <c r="AW434" s="142">
        <f t="shared" si="605"/>
        <v>0</v>
      </c>
      <c r="AX434" s="142"/>
      <c r="AY434" s="142">
        <f t="shared" si="606"/>
        <v>3</v>
      </c>
      <c r="AZ434" s="143"/>
      <c r="BA434" s="144"/>
      <c r="BB434" s="142"/>
      <c r="BC434" s="142" t="str">
        <f t="shared" si="612"/>
        <v/>
      </c>
      <c r="BD434" s="142"/>
      <c r="BE434" s="142" t="str">
        <f t="shared" si="613"/>
        <v/>
      </c>
      <c r="BF434" s="142"/>
      <c r="BG434" s="142" t="str">
        <f t="shared" si="614"/>
        <v/>
      </c>
      <c r="BH434" s="143"/>
      <c r="BI434" s="144"/>
      <c r="BJ434" s="140"/>
      <c r="BK434" s="142" t="str">
        <f t="shared" si="615"/>
        <v/>
      </c>
      <c r="BL434" s="142"/>
      <c r="BM434" s="142" t="str">
        <f t="shared" si="616"/>
        <v/>
      </c>
      <c r="BN434" s="142"/>
      <c r="BO434" s="142" t="str">
        <f t="shared" si="617"/>
        <v/>
      </c>
      <c r="BP434" s="143"/>
      <c r="BQ434" s="144"/>
      <c r="BR434" s="140"/>
      <c r="BS434" s="142">
        <f t="shared" si="589"/>
        <v>3</v>
      </c>
      <c r="BT434" s="142"/>
      <c r="BU434" s="142">
        <f t="shared" si="590"/>
        <v>0</v>
      </c>
      <c r="BV434" s="142"/>
      <c r="BW434" s="142">
        <f t="shared" si="591"/>
        <v>3</v>
      </c>
      <c r="BX434" s="143"/>
      <c r="BY434" s="144"/>
      <c r="BZ434" s="145"/>
      <c r="CA434" s="142" t="str">
        <f t="shared" si="592"/>
        <v/>
      </c>
      <c r="CB434" s="142"/>
      <c r="CC434" s="142" t="str">
        <f t="shared" si="593"/>
        <v/>
      </c>
      <c r="CD434" s="142"/>
      <c r="CE434" s="142" t="str">
        <f t="shared" si="594"/>
        <v/>
      </c>
      <c r="CF434" s="143"/>
      <c r="CI434" s="142" t="str">
        <f t="shared" si="595"/>
        <v/>
      </c>
      <c r="CJ434" s="142"/>
      <c r="CK434" s="142" t="str">
        <f t="shared" si="596"/>
        <v/>
      </c>
      <c r="CL434" s="142"/>
      <c r="CM434" s="142" t="str">
        <f t="shared" si="597"/>
        <v/>
      </c>
      <c r="CN434" s="143"/>
      <c r="EF434" s="146" t="s">
        <v>63</v>
      </c>
      <c r="EG434" s="146" t="str">
        <f t="shared" si="588"/>
        <v>NM si salle de petit déjeuner commune avec celle du restaurant. Contrôle des murs, plafonds, sols, portes, fenêtres, rideaux et/ou voilages.
Constat visuel
NR</v>
      </c>
    </row>
    <row r="435" spans="1:137" s="136" customFormat="1" ht="36" customHeight="1" x14ac:dyDescent="0.2">
      <c r="A435" s="136">
        <v>32</v>
      </c>
      <c r="B435" s="109" t="s">
        <v>68</v>
      </c>
      <c r="C435" s="405" t="s">
        <v>686</v>
      </c>
      <c r="D435" s="109" t="s">
        <v>692</v>
      </c>
      <c r="E435" s="109"/>
      <c r="F435" s="109">
        <f>VLOOKUP(H435,Feuil1!A$1:B$5,2,0)</f>
        <v>0.25</v>
      </c>
      <c r="G435" s="109">
        <f t="shared" si="607"/>
        <v>3</v>
      </c>
      <c r="H435" s="274" t="s">
        <v>174</v>
      </c>
      <c r="I435" s="185" t="s">
        <v>693</v>
      </c>
      <c r="J435" s="138">
        <v>35</v>
      </c>
      <c r="K435" s="138">
        <f>IF(J435&lt;&gt;"",MAX(K$1:K434)+1,"")</f>
        <v>365</v>
      </c>
      <c r="L435" s="281" t="s">
        <v>632</v>
      </c>
      <c r="M435" s="290">
        <v>3</v>
      </c>
      <c r="N435" s="283" t="str">
        <f>IF('RESULTAT GLOBAL'!I$22="NON","Non Mesuré","Très Satisfaisant")</f>
        <v>Très Satisfaisant</v>
      </c>
      <c r="O435" s="284" t="str">
        <f>IF('RESULTAT GLOBAL'!I$22="NON","Salle commune avec la salle de restaurant","")</f>
        <v/>
      </c>
      <c r="P435" s="333" t="str">
        <f t="shared" ref="P435:P498" si="618">IF(ISERROR(SEARCH("Pas de NM possible",Q435)),"","oui")</f>
        <v/>
      </c>
      <c r="Q435" s="281" t="s">
        <v>699</v>
      </c>
      <c r="R435" s="344" t="s">
        <v>72</v>
      </c>
      <c r="S435" s="139"/>
      <c r="U435" s="140">
        <f t="shared" si="608"/>
        <v>3</v>
      </c>
      <c r="V435" s="140">
        <f>IF(N435="Très Satisfaisant",1,IF(N435="Satisfaisant",0.75,IF(N435="Insatisfaisant",0.25,IF(N435="Très Insatisfaisant",0,IF(N435="Non Mesuré","",0)))))</f>
        <v>1</v>
      </c>
      <c r="W435" s="140">
        <f t="shared" si="609"/>
        <v>3</v>
      </c>
      <c r="X435" s="140"/>
      <c r="Y435" s="140">
        <f t="shared" si="610"/>
        <v>0</v>
      </c>
      <c r="Z435" s="140"/>
      <c r="AA435" s="140">
        <f t="shared" si="611"/>
        <v>3</v>
      </c>
      <c r="AB435" s="140"/>
      <c r="AC435" s="141"/>
      <c r="AD435" s="141"/>
      <c r="AE435" s="142" t="str">
        <f t="shared" si="598"/>
        <v/>
      </c>
      <c r="AF435" s="142"/>
      <c r="AG435" s="142" t="str">
        <f t="shared" si="599"/>
        <v/>
      </c>
      <c r="AH435" s="142"/>
      <c r="AI435" s="142" t="str">
        <f t="shared" si="600"/>
        <v/>
      </c>
      <c r="AJ435" s="143"/>
      <c r="AK435" s="144"/>
      <c r="AL435" s="142"/>
      <c r="AM435" s="142" t="str">
        <f t="shared" si="601"/>
        <v/>
      </c>
      <c r="AN435" s="142"/>
      <c r="AO435" s="142" t="str">
        <f t="shared" si="602"/>
        <v/>
      </c>
      <c r="AP435" s="142"/>
      <c r="AQ435" s="142" t="str">
        <f t="shared" si="603"/>
        <v/>
      </c>
      <c r="AR435" s="143"/>
      <c r="AS435" s="144"/>
      <c r="AT435" s="142"/>
      <c r="AU435" s="142">
        <f t="shared" si="604"/>
        <v>3</v>
      </c>
      <c r="AV435" s="142"/>
      <c r="AW435" s="142">
        <f t="shared" si="605"/>
        <v>0</v>
      </c>
      <c r="AX435" s="142"/>
      <c r="AY435" s="142">
        <f t="shared" si="606"/>
        <v>3</v>
      </c>
      <c r="AZ435" s="143"/>
      <c r="BA435" s="144"/>
      <c r="BB435" s="142"/>
      <c r="BC435" s="142" t="str">
        <f t="shared" si="612"/>
        <v/>
      </c>
      <c r="BD435" s="142"/>
      <c r="BE435" s="142" t="str">
        <f t="shared" si="613"/>
        <v/>
      </c>
      <c r="BF435" s="142"/>
      <c r="BG435" s="142" t="str">
        <f t="shared" si="614"/>
        <v/>
      </c>
      <c r="BH435" s="143"/>
      <c r="BI435" s="144"/>
      <c r="BJ435" s="140"/>
      <c r="BK435" s="142" t="str">
        <f t="shared" si="615"/>
        <v/>
      </c>
      <c r="BL435" s="142"/>
      <c r="BM435" s="142" t="str">
        <f t="shared" si="616"/>
        <v/>
      </c>
      <c r="BN435" s="142"/>
      <c r="BO435" s="142" t="str">
        <f t="shared" si="617"/>
        <v/>
      </c>
      <c r="BP435" s="143"/>
      <c r="BQ435" s="144"/>
      <c r="BR435" s="140"/>
      <c r="BS435" s="142" t="str">
        <f t="shared" si="589"/>
        <v/>
      </c>
      <c r="BT435" s="142"/>
      <c r="BU435" s="142" t="str">
        <f t="shared" si="590"/>
        <v/>
      </c>
      <c r="BV435" s="142"/>
      <c r="BW435" s="142" t="str">
        <f t="shared" si="591"/>
        <v/>
      </c>
      <c r="BX435" s="143"/>
      <c r="BY435" s="144"/>
      <c r="BZ435" s="145"/>
      <c r="CA435" s="142">
        <f t="shared" si="592"/>
        <v>3</v>
      </c>
      <c r="CB435" s="142"/>
      <c r="CC435" s="142">
        <f t="shared" si="593"/>
        <v>0</v>
      </c>
      <c r="CD435" s="142"/>
      <c r="CE435" s="142">
        <f t="shared" si="594"/>
        <v>3</v>
      </c>
      <c r="CF435" s="143"/>
      <c r="CI435" s="142" t="str">
        <f t="shared" si="595"/>
        <v/>
      </c>
      <c r="CJ435" s="142"/>
      <c r="CK435" s="142" t="str">
        <f t="shared" si="596"/>
        <v/>
      </c>
      <c r="CL435" s="142"/>
      <c r="CM435" s="142" t="str">
        <f t="shared" si="597"/>
        <v/>
      </c>
      <c r="CN435" s="143"/>
      <c r="EF435" s="146" t="s">
        <v>63</v>
      </c>
      <c r="EG435" s="146" t="str">
        <f t="shared" si="588"/>
        <v>NM si salle de petit déjeuner commune avec celle du restaurant. Contrôle des murs, plafonds, sols, portes, fenêtres, rideaux et/ou voilages.
Constat visuel
R</v>
      </c>
    </row>
    <row r="436" spans="1:137" s="136" customFormat="1" ht="21.75" customHeight="1" x14ac:dyDescent="0.2">
      <c r="A436" s="136">
        <v>31</v>
      </c>
      <c r="B436" s="109" t="s">
        <v>58</v>
      </c>
      <c r="C436" s="405" t="s">
        <v>686</v>
      </c>
      <c r="D436" s="109" t="s">
        <v>692</v>
      </c>
      <c r="E436" s="109"/>
      <c r="F436" s="109">
        <f>VLOOKUP(H436,Feuil1!A$1:B$5,2,0)</f>
        <v>0.25</v>
      </c>
      <c r="G436" s="109">
        <f t="shared" si="607"/>
        <v>3</v>
      </c>
      <c r="H436" s="274" t="s">
        <v>174</v>
      </c>
      <c r="I436" s="185" t="s">
        <v>693</v>
      </c>
      <c r="J436" s="138">
        <v>35</v>
      </c>
      <c r="K436" s="138">
        <f>IF(J436&lt;&gt;"",MAX(K$1:K435)+1,"")</f>
        <v>366</v>
      </c>
      <c r="L436" s="281" t="s">
        <v>700</v>
      </c>
      <c r="M436" s="290">
        <v>3</v>
      </c>
      <c r="N436" s="283" t="str">
        <f>IF('RESULTAT GLOBAL'!I$22="NON","Non Mesuré","Très Satisfaisant")</f>
        <v>Très Satisfaisant</v>
      </c>
      <c r="O436" s="284" t="str">
        <f>IF('RESULTAT GLOBAL'!I$22="NON","Salle commune avec la salle de restaurant","")</f>
        <v/>
      </c>
      <c r="P436" s="333" t="str">
        <f t="shared" si="618"/>
        <v/>
      </c>
      <c r="Q436" s="281" t="s">
        <v>695</v>
      </c>
      <c r="R436" s="344" t="s">
        <v>72</v>
      </c>
      <c r="S436" s="139"/>
      <c r="U436" s="140">
        <f t="shared" si="608"/>
        <v>3</v>
      </c>
      <c r="V436" s="140">
        <f>IF(N436="Très Satisfaisant",1,IF(N436="Satisfaisant",0.75,IF(N436="Insatisfaisant",0.25,IF(N436="Très Insatisfaisant",0,IF(N436="Non Mesuré","",0)))))</f>
        <v>1</v>
      </c>
      <c r="W436" s="140">
        <f t="shared" si="609"/>
        <v>3</v>
      </c>
      <c r="X436" s="140"/>
      <c r="Y436" s="140">
        <f t="shared" si="610"/>
        <v>0</v>
      </c>
      <c r="Z436" s="140"/>
      <c r="AA436" s="140">
        <f t="shared" si="611"/>
        <v>3</v>
      </c>
      <c r="AB436" s="140"/>
      <c r="AC436" s="141"/>
      <c r="AD436" s="141"/>
      <c r="AE436" s="142" t="str">
        <f t="shared" si="598"/>
        <v/>
      </c>
      <c r="AF436" s="142"/>
      <c r="AG436" s="142" t="str">
        <f t="shared" si="599"/>
        <v/>
      </c>
      <c r="AH436" s="142"/>
      <c r="AI436" s="142" t="str">
        <f t="shared" si="600"/>
        <v/>
      </c>
      <c r="AJ436" s="143"/>
      <c r="AK436" s="144"/>
      <c r="AL436" s="142"/>
      <c r="AM436" s="142" t="str">
        <f t="shared" si="601"/>
        <v/>
      </c>
      <c r="AN436" s="142"/>
      <c r="AO436" s="142" t="str">
        <f t="shared" si="602"/>
        <v/>
      </c>
      <c r="AP436" s="142"/>
      <c r="AQ436" s="142" t="str">
        <f t="shared" si="603"/>
        <v/>
      </c>
      <c r="AR436" s="143"/>
      <c r="AS436" s="144"/>
      <c r="AT436" s="142"/>
      <c r="AU436" s="142">
        <f t="shared" si="604"/>
        <v>3</v>
      </c>
      <c r="AV436" s="142"/>
      <c r="AW436" s="142">
        <f t="shared" si="605"/>
        <v>0</v>
      </c>
      <c r="AX436" s="142"/>
      <c r="AY436" s="142">
        <f t="shared" si="606"/>
        <v>3</v>
      </c>
      <c r="AZ436" s="143"/>
      <c r="BA436" s="144"/>
      <c r="BB436" s="142"/>
      <c r="BC436" s="142" t="str">
        <f t="shared" si="612"/>
        <v/>
      </c>
      <c r="BD436" s="142"/>
      <c r="BE436" s="142" t="str">
        <f t="shared" si="613"/>
        <v/>
      </c>
      <c r="BF436" s="142"/>
      <c r="BG436" s="142" t="str">
        <f t="shared" si="614"/>
        <v/>
      </c>
      <c r="BH436" s="143"/>
      <c r="BI436" s="144"/>
      <c r="BJ436" s="140"/>
      <c r="BK436" s="142" t="str">
        <f t="shared" si="615"/>
        <v/>
      </c>
      <c r="BL436" s="142"/>
      <c r="BM436" s="142" t="str">
        <f t="shared" si="616"/>
        <v/>
      </c>
      <c r="BN436" s="142"/>
      <c r="BO436" s="142" t="str">
        <f t="shared" si="617"/>
        <v/>
      </c>
      <c r="BP436" s="143"/>
      <c r="BQ436" s="144"/>
      <c r="BR436" s="140"/>
      <c r="BS436" s="142">
        <f t="shared" si="589"/>
        <v>3</v>
      </c>
      <c r="BT436" s="142"/>
      <c r="BU436" s="142">
        <f t="shared" si="590"/>
        <v>0</v>
      </c>
      <c r="BV436" s="142"/>
      <c r="BW436" s="142">
        <f t="shared" si="591"/>
        <v>3</v>
      </c>
      <c r="BX436" s="143"/>
      <c r="BY436" s="144"/>
      <c r="BZ436" s="145"/>
      <c r="CA436" s="142" t="str">
        <f t="shared" si="592"/>
        <v/>
      </c>
      <c r="CB436" s="142"/>
      <c r="CC436" s="142" t="str">
        <f t="shared" si="593"/>
        <v/>
      </c>
      <c r="CD436" s="142"/>
      <c r="CE436" s="142" t="str">
        <f t="shared" si="594"/>
        <v/>
      </c>
      <c r="CF436" s="143"/>
      <c r="CI436" s="142" t="str">
        <f t="shared" si="595"/>
        <v/>
      </c>
      <c r="CJ436" s="142"/>
      <c r="CK436" s="142" t="str">
        <f t="shared" si="596"/>
        <v/>
      </c>
      <c r="CL436" s="142"/>
      <c r="CM436" s="142" t="str">
        <f t="shared" si="597"/>
        <v/>
      </c>
      <c r="CN436" s="143"/>
      <c r="EF436" s="146" t="s">
        <v>63</v>
      </c>
      <c r="EG436" s="146" t="str">
        <f t="shared" si="588"/>
        <v>NM si salle de petit déjeuner commune avec celle du restaurant.
Constat visuel
NR</v>
      </c>
    </row>
    <row r="437" spans="1:137" s="136" customFormat="1" ht="21.75" customHeight="1" x14ac:dyDescent="0.2">
      <c r="A437" s="136">
        <v>32</v>
      </c>
      <c r="B437" s="109" t="s">
        <v>68</v>
      </c>
      <c r="C437" s="405" t="s">
        <v>686</v>
      </c>
      <c r="D437" s="109" t="s">
        <v>692</v>
      </c>
      <c r="E437" s="109"/>
      <c r="F437" s="109">
        <f>VLOOKUP(H437,Feuil1!A$1:B$5,2,0)</f>
        <v>0.25</v>
      </c>
      <c r="G437" s="109">
        <f t="shared" si="607"/>
        <v>3</v>
      </c>
      <c r="H437" s="274" t="s">
        <v>174</v>
      </c>
      <c r="I437" s="185" t="s">
        <v>693</v>
      </c>
      <c r="J437" s="138">
        <v>35</v>
      </c>
      <c r="K437" s="138">
        <f>IF(J437&lt;&gt;"",MAX(K$1:K436)+1,"")</f>
        <v>367</v>
      </c>
      <c r="L437" s="281" t="s">
        <v>701</v>
      </c>
      <c r="M437" s="290">
        <v>3</v>
      </c>
      <c r="N437" s="283" t="str">
        <f>IF('RESULTAT GLOBAL'!I$22="NON","Non Mesuré","Très Satisfaisant")</f>
        <v>Très Satisfaisant</v>
      </c>
      <c r="O437" s="284" t="str">
        <f>IF('RESULTAT GLOBAL'!I$22="NON","Salle commune avec la salle de restaurant","")</f>
        <v/>
      </c>
      <c r="P437" s="333" t="str">
        <f t="shared" si="618"/>
        <v/>
      </c>
      <c r="Q437" s="281" t="s">
        <v>695</v>
      </c>
      <c r="R437" s="344" t="s">
        <v>72</v>
      </c>
      <c r="S437" s="139"/>
      <c r="U437" s="140">
        <f t="shared" si="608"/>
        <v>3</v>
      </c>
      <c r="V437" s="140">
        <f>IF(N437="Très Satisfaisant",1,IF(N437="Satisfaisant",0.75,IF(N437="Insatisfaisant",0.25,IF(N437="Très Insatisfaisant",0,IF(N437="Non Mesuré","",0)))))</f>
        <v>1</v>
      </c>
      <c r="W437" s="140">
        <f t="shared" si="609"/>
        <v>3</v>
      </c>
      <c r="X437" s="140"/>
      <c r="Y437" s="140">
        <f t="shared" si="610"/>
        <v>0</v>
      </c>
      <c r="Z437" s="140"/>
      <c r="AA437" s="140">
        <f t="shared" si="611"/>
        <v>3</v>
      </c>
      <c r="AB437" s="115"/>
      <c r="AC437" s="181"/>
      <c r="AD437" s="181"/>
      <c r="AE437" s="142" t="str">
        <f t="shared" si="598"/>
        <v/>
      </c>
      <c r="AF437" s="142"/>
      <c r="AG437" s="142" t="str">
        <f t="shared" si="599"/>
        <v/>
      </c>
      <c r="AH437" s="142"/>
      <c r="AI437" s="142" t="str">
        <f t="shared" si="600"/>
        <v/>
      </c>
      <c r="AJ437" s="143"/>
      <c r="AK437" s="144"/>
      <c r="AL437" s="142"/>
      <c r="AM437" s="142" t="str">
        <f t="shared" si="601"/>
        <v/>
      </c>
      <c r="AN437" s="142"/>
      <c r="AO437" s="142" t="str">
        <f t="shared" si="602"/>
        <v/>
      </c>
      <c r="AP437" s="142"/>
      <c r="AQ437" s="142" t="str">
        <f t="shared" si="603"/>
        <v/>
      </c>
      <c r="AR437" s="143"/>
      <c r="AS437" s="144"/>
      <c r="AT437" s="142"/>
      <c r="AU437" s="142">
        <f t="shared" si="604"/>
        <v>3</v>
      </c>
      <c r="AV437" s="142"/>
      <c r="AW437" s="142">
        <f t="shared" si="605"/>
        <v>0</v>
      </c>
      <c r="AX437" s="142"/>
      <c r="AY437" s="142">
        <f t="shared" si="606"/>
        <v>3</v>
      </c>
      <c r="AZ437" s="143"/>
      <c r="BA437" s="144"/>
      <c r="BB437" s="142"/>
      <c r="BC437" s="142" t="str">
        <f t="shared" si="612"/>
        <v/>
      </c>
      <c r="BD437" s="142"/>
      <c r="BE437" s="142" t="str">
        <f t="shared" si="613"/>
        <v/>
      </c>
      <c r="BF437" s="142"/>
      <c r="BG437" s="142" t="str">
        <f t="shared" si="614"/>
        <v/>
      </c>
      <c r="BH437" s="143"/>
      <c r="BI437" s="144"/>
      <c r="BJ437" s="140"/>
      <c r="BK437" s="142" t="str">
        <f t="shared" si="615"/>
        <v/>
      </c>
      <c r="BL437" s="142"/>
      <c r="BM437" s="142" t="str">
        <f t="shared" si="616"/>
        <v/>
      </c>
      <c r="BN437" s="142"/>
      <c r="BO437" s="142" t="str">
        <f t="shared" si="617"/>
        <v/>
      </c>
      <c r="BP437" s="143"/>
      <c r="BQ437" s="144"/>
      <c r="BR437" s="140"/>
      <c r="BS437" s="142" t="str">
        <f t="shared" si="589"/>
        <v/>
      </c>
      <c r="BT437" s="142"/>
      <c r="BU437" s="142" t="str">
        <f t="shared" si="590"/>
        <v/>
      </c>
      <c r="BV437" s="142"/>
      <c r="BW437" s="142" t="str">
        <f t="shared" si="591"/>
        <v/>
      </c>
      <c r="BX437" s="143"/>
      <c r="BY437" s="144"/>
      <c r="BZ437" s="145"/>
      <c r="CA437" s="142">
        <f t="shared" si="592"/>
        <v>3</v>
      </c>
      <c r="CB437" s="142"/>
      <c r="CC437" s="142">
        <f t="shared" si="593"/>
        <v>0</v>
      </c>
      <c r="CD437" s="142"/>
      <c r="CE437" s="142">
        <f t="shared" si="594"/>
        <v>3</v>
      </c>
      <c r="CF437" s="143"/>
      <c r="CI437" s="142" t="str">
        <f t="shared" si="595"/>
        <v/>
      </c>
      <c r="CJ437" s="142"/>
      <c r="CK437" s="142" t="str">
        <f t="shared" si="596"/>
        <v/>
      </c>
      <c r="CL437" s="142"/>
      <c r="CM437" s="142" t="str">
        <f t="shared" si="597"/>
        <v/>
      </c>
      <c r="CN437" s="143"/>
      <c r="EF437" s="146" t="s">
        <v>63</v>
      </c>
      <c r="EG437" s="146" t="str">
        <f t="shared" si="588"/>
        <v>NM si salle de petit déjeuner commune avec celle du restaurant.
Constat visuel
R</v>
      </c>
    </row>
    <row r="438" spans="1:137" s="136" customFormat="1" ht="36" customHeight="1" x14ac:dyDescent="0.2">
      <c r="B438" s="109" t="s">
        <v>58</v>
      </c>
      <c r="C438" s="405" t="s">
        <v>686</v>
      </c>
      <c r="D438" s="109" t="s">
        <v>692</v>
      </c>
      <c r="E438" s="109"/>
      <c r="F438" s="109">
        <f>VLOOKUP(H438,Feuil1!A$1:B$5,2,0)</f>
        <v>0.2</v>
      </c>
      <c r="G438" s="109">
        <f t="shared" si="607"/>
        <v>5</v>
      </c>
      <c r="H438" s="274" t="s">
        <v>168</v>
      </c>
      <c r="I438" s="185" t="s">
        <v>693</v>
      </c>
      <c r="J438" s="138">
        <v>35</v>
      </c>
      <c r="K438" s="138">
        <f>IF(J438&lt;&gt;"",MAX(K$1:K437)+1,"")</f>
        <v>368</v>
      </c>
      <c r="L438" s="281" t="s">
        <v>702</v>
      </c>
      <c r="M438" s="290">
        <v>3</v>
      </c>
      <c r="N438" s="283" t="str">
        <f>IF('RESULTAT GLOBAL'!I$22="NON","Non Mesuré","OUI")</f>
        <v>OUI</v>
      </c>
      <c r="O438" s="284" t="str">
        <f>IF('RESULTAT GLOBAL'!I$22="NON","Salle commune avec la salle de restaurant","")</f>
        <v/>
      </c>
      <c r="P438" s="333" t="str">
        <f t="shared" si="618"/>
        <v/>
      </c>
      <c r="Q438" s="281" t="s">
        <v>703</v>
      </c>
      <c r="R438" s="344" t="s">
        <v>72</v>
      </c>
      <c r="S438" s="139"/>
      <c r="U438" s="140">
        <f t="shared" si="608"/>
        <v>3</v>
      </c>
      <c r="V438" s="140">
        <f>IF(N438="OUI",1,IF(N438="NON",0,IF(N438="Non Mesuré","",0)))</f>
        <v>1</v>
      </c>
      <c r="W438" s="140">
        <f t="shared" si="609"/>
        <v>3</v>
      </c>
      <c r="X438" s="140"/>
      <c r="Y438" s="140">
        <f t="shared" si="610"/>
        <v>0</v>
      </c>
      <c r="Z438" s="140"/>
      <c r="AA438" s="140">
        <f t="shared" si="611"/>
        <v>3</v>
      </c>
      <c r="AB438" s="140"/>
      <c r="AC438" s="141"/>
      <c r="AD438" s="141"/>
      <c r="AE438" s="142" t="str">
        <f t="shared" si="598"/>
        <v/>
      </c>
      <c r="AF438" s="142"/>
      <c r="AG438" s="142" t="str">
        <f t="shared" si="599"/>
        <v/>
      </c>
      <c r="AH438" s="142"/>
      <c r="AI438" s="142" t="str">
        <f t="shared" si="600"/>
        <v/>
      </c>
      <c r="AJ438" s="143"/>
      <c r="AK438" s="144"/>
      <c r="AL438" s="142"/>
      <c r="AM438" s="142" t="str">
        <f t="shared" si="601"/>
        <v/>
      </c>
      <c r="AN438" s="142"/>
      <c r="AO438" s="142" t="str">
        <f t="shared" si="602"/>
        <v/>
      </c>
      <c r="AP438" s="142"/>
      <c r="AQ438" s="142" t="str">
        <f t="shared" si="603"/>
        <v/>
      </c>
      <c r="AR438" s="143"/>
      <c r="AS438" s="144"/>
      <c r="AT438" s="142"/>
      <c r="AU438" s="142" t="str">
        <f t="shared" si="604"/>
        <v/>
      </c>
      <c r="AV438" s="142"/>
      <c r="AW438" s="142" t="str">
        <f t="shared" si="605"/>
        <v/>
      </c>
      <c r="AX438" s="142"/>
      <c r="AY438" s="142" t="str">
        <f t="shared" si="606"/>
        <v/>
      </c>
      <c r="AZ438" s="143"/>
      <c r="BA438" s="144"/>
      <c r="BB438" s="142"/>
      <c r="BC438" s="142" t="str">
        <f t="shared" si="612"/>
        <v/>
      </c>
      <c r="BD438" s="142"/>
      <c r="BE438" s="142" t="str">
        <f t="shared" si="613"/>
        <v/>
      </c>
      <c r="BF438" s="142"/>
      <c r="BG438" s="142" t="str">
        <f t="shared" si="614"/>
        <v/>
      </c>
      <c r="BH438" s="143"/>
      <c r="BI438" s="144"/>
      <c r="BJ438" s="140"/>
      <c r="BK438" s="142">
        <f t="shared" si="615"/>
        <v>3</v>
      </c>
      <c r="BL438" s="142"/>
      <c r="BM438" s="142">
        <f t="shared" si="616"/>
        <v>0</v>
      </c>
      <c r="BN438" s="142"/>
      <c r="BO438" s="142">
        <f t="shared" si="617"/>
        <v>3</v>
      </c>
      <c r="BP438" s="143"/>
      <c r="BQ438" s="144"/>
      <c r="BR438" s="140"/>
      <c r="BS438" s="142" t="str">
        <f t="shared" si="589"/>
        <v/>
      </c>
      <c r="BT438" s="142"/>
      <c r="BU438" s="142" t="str">
        <f t="shared" si="590"/>
        <v/>
      </c>
      <c r="BV438" s="142"/>
      <c r="BW438" s="142" t="str">
        <f t="shared" si="591"/>
        <v/>
      </c>
      <c r="BX438" s="143"/>
      <c r="BY438" s="144"/>
      <c r="BZ438" s="145"/>
      <c r="CA438" s="142" t="str">
        <f t="shared" si="592"/>
        <v/>
      </c>
      <c r="CB438" s="142"/>
      <c r="CC438" s="142" t="str">
        <f t="shared" si="593"/>
        <v/>
      </c>
      <c r="CD438" s="142"/>
      <c r="CE438" s="142" t="str">
        <f t="shared" si="594"/>
        <v/>
      </c>
      <c r="CF438" s="143"/>
      <c r="CI438" s="142" t="str">
        <f t="shared" si="595"/>
        <v/>
      </c>
      <c r="CJ438" s="142"/>
      <c r="CK438" s="142" t="str">
        <f t="shared" si="596"/>
        <v/>
      </c>
      <c r="CL438" s="142"/>
      <c r="CM438" s="142" t="str">
        <f t="shared" si="597"/>
        <v/>
      </c>
      <c r="CN438" s="143"/>
      <c r="EF438" s="146" t="s">
        <v>63</v>
      </c>
      <c r="EG438" s="146" t="str">
        <f t="shared" si="588"/>
        <v>Prise en compte de la vaisselle et des couverts présents sur la table et sur le buffet (si existant).
Constat visuel
NR</v>
      </c>
    </row>
    <row r="439" spans="1:137" s="136" customFormat="1" ht="36" customHeight="1" x14ac:dyDescent="0.2">
      <c r="A439" s="136">
        <v>31</v>
      </c>
      <c r="B439" s="109" t="s">
        <v>58</v>
      </c>
      <c r="C439" s="405" t="s">
        <v>686</v>
      </c>
      <c r="D439" s="109" t="s">
        <v>692</v>
      </c>
      <c r="E439" s="109"/>
      <c r="F439" s="109">
        <f>VLOOKUP(H439,Feuil1!A$1:B$5,2,0)</f>
        <v>0.25</v>
      </c>
      <c r="G439" s="109">
        <f t="shared" si="607"/>
        <v>3</v>
      </c>
      <c r="H439" s="274" t="s">
        <v>174</v>
      </c>
      <c r="I439" s="185" t="s">
        <v>693</v>
      </c>
      <c r="J439" s="138">
        <v>35</v>
      </c>
      <c r="K439" s="138">
        <f>IF(J439&lt;&gt;"",MAX(K$1:K438)+1,"")</f>
        <v>369</v>
      </c>
      <c r="L439" s="281" t="s">
        <v>704</v>
      </c>
      <c r="M439" s="290">
        <v>3</v>
      </c>
      <c r="N439" s="283" t="str">
        <f>IF('RESULTAT GLOBAL'!I$22="NON","Non Mesuré","Très Satisfaisant")</f>
        <v>Très Satisfaisant</v>
      </c>
      <c r="O439" s="284" t="str">
        <f>IF('RESULTAT GLOBAL'!I$22="NON","Salle commune avec la salle de restaurant","")</f>
        <v/>
      </c>
      <c r="P439" s="333" t="str">
        <f t="shared" si="618"/>
        <v/>
      </c>
      <c r="Q439" s="281" t="s">
        <v>703</v>
      </c>
      <c r="R439" s="344" t="s">
        <v>72</v>
      </c>
      <c r="S439" s="139"/>
      <c r="U439" s="140">
        <f t="shared" si="608"/>
        <v>3</v>
      </c>
      <c r="V439" s="140">
        <f>IF(N439="Très Satisfaisant",1,IF(N439="Satisfaisant",0.75,IF(N439="Insatisfaisant",0.25,IF(N439="Très Insatisfaisant",0,IF(N439="Non Mesuré","",0)))))</f>
        <v>1</v>
      </c>
      <c r="W439" s="140">
        <f t="shared" si="609"/>
        <v>3</v>
      </c>
      <c r="X439" s="140"/>
      <c r="Y439" s="140">
        <f t="shared" si="610"/>
        <v>0</v>
      </c>
      <c r="Z439" s="140"/>
      <c r="AA439" s="140">
        <f t="shared" si="611"/>
        <v>3</v>
      </c>
      <c r="AB439" s="140"/>
      <c r="AC439" s="141"/>
      <c r="AD439" s="141"/>
      <c r="AE439" s="142" t="str">
        <f t="shared" si="598"/>
        <v/>
      </c>
      <c r="AF439" s="142"/>
      <c r="AG439" s="142" t="str">
        <f t="shared" si="599"/>
        <v/>
      </c>
      <c r="AH439" s="142"/>
      <c r="AI439" s="142" t="str">
        <f t="shared" si="600"/>
        <v/>
      </c>
      <c r="AJ439" s="143"/>
      <c r="AK439" s="144"/>
      <c r="AL439" s="142"/>
      <c r="AM439" s="142" t="str">
        <f t="shared" si="601"/>
        <v/>
      </c>
      <c r="AN439" s="142"/>
      <c r="AO439" s="142" t="str">
        <f t="shared" si="602"/>
        <v/>
      </c>
      <c r="AP439" s="142"/>
      <c r="AQ439" s="142" t="str">
        <f t="shared" si="603"/>
        <v/>
      </c>
      <c r="AR439" s="143"/>
      <c r="AS439" s="144"/>
      <c r="AT439" s="142"/>
      <c r="AU439" s="142">
        <f t="shared" si="604"/>
        <v>3</v>
      </c>
      <c r="AV439" s="142"/>
      <c r="AW439" s="142">
        <f t="shared" si="605"/>
        <v>0</v>
      </c>
      <c r="AX439" s="142"/>
      <c r="AY439" s="142">
        <f t="shared" si="606"/>
        <v>3</v>
      </c>
      <c r="AZ439" s="143"/>
      <c r="BA439" s="144"/>
      <c r="BB439" s="142"/>
      <c r="BC439" s="142" t="str">
        <f t="shared" si="612"/>
        <v/>
      </c>
      <c r="BD439" s="142"/>
      <c r="BE439" s="142" t="str">
        <f t="shared" si="613"/>
        <v/>
      </c>
      <c r="BF439" s="142"/>
      <c r="BG439" s="142" t="str">
        <f t="shared" si="614"/>
        <v/>
      </c>
      <c r="BH439" s="143"/>
      <c r="BI439" s="144"/>
      <c r="BJ439" s="140"/>
      <c r="BK439" s="142" t="str">
        <f t="shared" si="615"/>
        <v/>
      </c>
      <c r="BL439" s="142"/>
      <c r="BM439" s="142" t="str">
        <f t="shared" si="616"/>
        <v/>
      </c>
      <c r="BN439" s="142"/>
      <c r="BO439" s="142" t="str">
        <f t="shared" si="617"/>
        <v/>
      </c>
      <c r="BP439" s="143"/>
      <c r="BQ439" s="144"/>
      <c r="BR439" s="140"/>
      <c r="BS439" s="142">
        <f t="shared" si="589"/>
        <v>3</v>
      </c>
      <c r="BT439" s="142"/>
      <c r="BU439" s="142">
        <f t="shared" si="590"/>
        <v>0</v>
      </c>
      <c r="BV439" s="142"/>
      <c r="BW439" s="142">
        <f t="shared" si="591"/>
        <v>3</v>
      </c>
      <c r="BX439" s="143"/>
      <c r="BY439" s="144"/>
      <c r="BZ439" s="145"/>
      <c r="CA439" s="142" t="str">
        <f t="shared" si="592"/>
        <v/>
      </c>
      <c r="CB439" s="142"/>
      <c r="CC439" s="142" t="str">
        <f t="shared" si="593"/>
        <v/>
      </c>
      <c r="CD439" s="142"/>
      <c r="CE439" s="142" t="str">
        <f t="shared" si="594"/>
        <v/>
      </c>
      <c r="CF439" s="143"/>
      <c r="CI439" s="142" t="str">
        <f t="shared" si="595"/>
        <v/>
      </c>
      <c r="CJ439" s="142"/>
      <c r="CK439" s="142" t="str">
        <f t="shared" si="596"/>
        <v/>
      </c>
      <c r="CL439" s="142"/>
      <c r="CM439" s="142" t="str">
        <f t="shared" si="597"/>
        <v/>
      </c>
      <c r="CN439" s="143"/>
      <c r="EF439" s="146" t="s">
        <v>63</v>
      </c>
      <c r="EG439" s="146" t="str">
        <f t="shared" si="588"/>
        <v>Prise en compte de la vaisselle et des couverts présents sur la table et sur le buffet (si existant).
Constat visuel
NR</v>
      </c>
    </row>
    <row r="440" spans="1:137" s="136" customFormat="1" ht="36" customHeight="1" x14ac:dyDescent="0.2">
      <c r="A440" s="136">
        <v>32</v>
      </c>
      <c r="B440" s="109" t="s">
        <v>68</v>
      </c>
      <c r="C440" s="405" t="s">
        <v>686</v>
      </c>
      <c r="D440" s="109" t="s">
        <v>692</v>
      </c>
      <c r="E440" s="109"/>
      <c r="F440" s="109">
        <f>VLOOKUP(H440,Feuil1!A$1:B$5,2,0)</f>
        <v>0.25</v>
      </c>
      <c r="G440" s="109">
        <f t="shared" si="607"/>
        <v>3</v>
      </c>
      <c r="H440" s="274" t="s">
        <v>174</v>
      </c>
      <c r="I440" s="185" t="s">
        <v>693</v>
      </c>
      <c r="J440" s="138">
        <v>35</v>
      </c>
      <c r="K440" s="138">
        <f>IF(J440&lt;&gt;"",MAX(K$1:K439)+1,"")</f>
        <v>370</v>
      </c>
      <c r="L440" s="281" t="s">
        <v>705</v>
      </c>
      <c r="M440" s="290">
        <v>3</v>
      </c>
      <c r="N440" s="283" t="str">
        <f>IF('RESULTAT GLOBAL'!I$22="NON","Non Mesuré","Très Satisfaisant")</f>
        <v>Très Satisfaisant</v>
      </c>
      <c r="O440" s="284" t="str">
        <f>IF('RESULTAT GLOBAL'!I$22="NON","Salle commune avec la salle de restaurant","")</f>
        <v/>
      </c>
      <c r="P440" s="333" t="str">
        <f t="shared" si="618"/>
        <v/>
      </c>
      <c r="Q440" s="281" t="s">
        <v>703</v>
      </c>
      <c r="R440" s="344" t="s">
        <v>72</v>
      </c>
      <c r="S440" s="139"/>
      <c r="U440" s="140">
        <f t="shared" si="608"/>
        <v>3</v>
      </c>
      <c r="V440" s="140">
        <f>IF(N440="Très Satisfaisant",1,IF(N440="Satisfaisant",0.75,IF(N440="Insatisfaisant",0.25,IF(N440="Très Insatisfaisant",0,IF(N440="Non Mesuré","",0)))))</f>
        <v>1</v>
      </c>
      <c r="W440" s="140">
        <f t="shared" si="609"/>
        <v>3</v>
      </c>
      <c r="X440" s="140"/>
      <c r="Y440" s="140">
        <f t="shared" si="610"/>
        <v>0</v>
      </c>
      <c r="Z440" s="140"/>
      <c r="AA440" s="140">
        <f t="shared" si="611"/>
        <v>3</v>
      </c>
      <c r="AB440" s="115"/>
      <c r="AC440" s="181"/>
      <c r="AD440" s="181"/>
      <c r="AE440" s="142" t="str">
        <f t="shared" si="598"/>
        <v/>
      </c>
      <c r="AF440" s="142"/>
      <c r="AG440" s="142" t="str">
        <f t="shared" si="599"/>
        <v/>
      </c>
      <c r="AH440" s="142"/>
      <c r="AI440" s="142" t="str">
        <f t="shared" si="600"/>
        <v/>
      </c>
      <c r="AJ440" s="143"/>
      <c r="AK440" s="144"/>
      <c r="AL440" s="142"/>
      <c r="AM440" s="142" t="str">
        <f t="shared" si="601"/>
        <v/>
      </c>
      <c r="AN440" s="142"/>
      <c r="AO440" s="142" t="str">
        <f t="shared" si="602"/>
        <v/>
      </c>
      <c r="AP440" s="142"/>
      <c r="AQ440" s="142" t="str">
        <f t="shared" si="603"/>
        <v/>
      </c>
      <c r="AR440" s="143"/>
      <c r="AS440" s="144"/>
      <c r="AT440" s="142"/>
      <c r="AU440" s="142">
        <f t="shared" si="604"/>
        <v>3</v>
      </c>
      <c r="AV440" s="142"/>
      <c r="AW440" s="142">
        <f t="shared" si="605"/>
        <v>0</v>
      </c>
      <c r="AX440" s="142"/>
      <c r="AY440" s="142">
        <f t="shared" si="606"/>
        <v>3</v>
      </c>
      <c r="AZ440" s="143"/>
      <c r="BA440" s="144"/>
      <c r="BB440" s="142"/>
      <c r="BC440" s="142" t="str">
        <f t="shared" si="612"/>
        <v/>
      </c>
      <c r="BD440" s="142"/>
      <c r="BE440" s="142" t="str">
        <f t="shared" si="613"/>
        <v/>
      </c>
      <c r="BF440" s="142"/>
      <c r="BG440" s="142" t="str">
        <f t="shared" si="614"/>
        <v/>
      </c>
      <c r="BH440" s="143"/>
      <c r="BI440" s="144"/>
      <c r="BJ440" s="140"/>
      <c r="BK440" s="142" t="str">
        <f t="shared" si="615"/>
        <v/>
      </c>
      <c r="BL440" s="142"/>
      <c r="BM440" s="142" t="str">
        <f t="shared" si="616"/>
        <v/>
      </c>
      <c r="BN440" s="142"/>
      <c r="BO440" s="142" t="str">
        <f t="shared" si="617"/>
        <v/>
      </c>
      <c r="BP440" s="143"/>
      <c r="BQ440" s="144"/>
      <c r="BR440" s="140"/>
      <c r="BS440" s="142" t="str">
        <f t="shared" si="589"/>
        <v/>
      </c>
      <c r="BT440" s="142"/>
      <c r="BU440" s="142" t="str">
        <f t="shared" si="590"/>
        <v/>
      </c>
      <c r="BV440" s="142"/>
      <c r="BW440" s="142" t="str">
        <f t="shared" si="591"/>
        <v/>
      </c>
      <c r="BX440" s="143"/>
      <c r="BY440" s="144"/>
      <c r="BZ440" s="145"/>
      <c r="CA440" s="142">
        <f t="shared" si="592"/>
        <v>3</v>
      </c>
      <c r="CB440" s="142"/>
      <c r="CC440" s="142">
        <f t="shared" si="593"/>
        <v>0</v>
      </c>
      <c r="CD440" s="142"/>
      <c r="CE440" s="142">
        <f t="shared" si="594"/>
        <v>3</v>
      </c>
      <c r="CF440" s="143"/>
      <c r="CI440" s="142" t="str">
        <f t="shared" si="595"/>
        <v/>
      </c>
      <c r="CJ440" s="142"/>
      <c r="CK440" s="142" t="str">
        <f t="shared" si="596"/>
        <v/>
      </c>
      <c r="CL440" s="142"/>
      <c r="CM440" s="142" t="str">
        <f t="shared" si="597"/>
        <v/>
      </c>
      <c r="CN440" s="143"/>
      <c r="EF440" s="146" t="s">
        <v>63</v>
      </c>
      <c r="EG440" s="146" t="str">
        <f t="shared" si="588"/>
        <v>Prise en compte de la vaisselle et des couverts présents sur la table et sur le buffet (si existant).
Constat visuel
R</v>
      </c>
    </row>
    <row r="441" spans="1:137" s="136" customFormat="1" ht="21.75" customHeight="1" x14ac:dyDescent="0.2">
      <c r="A441" s="136">
        <v>33</v>
      </c>
      <c r="B441" s="109" t="s">
        <v>58</v>
      </c>
      <c r="C441" s="405" t="s">
        <v>686</v>
      </c>
      <c r="D441" s="109" t="s">
        <v>692</v>
      </c>
      <c r="E441" s="109"/>
      <c r="F441" s="109">
        <f>VLOOKUP(H441,Feuil1!A$1:B$5,2,0)</f>
        <v>0.25</v>
      </c>
      <c r="G441" s="109">
        <f t="shared" si="607"/>
        <v>3</v>
      </c>
      <c r="H441" s="274" t="s">
        <v>174</v>
      </c>
      <c r="I441" s="180" t="s">
        <v>626</v>
      </c>
      <c r="J441" s="138">
        <v>67</v>
      </c>
      <c r="K441" s="138">
        <f>IF(J441&lt;&gt;"",MAX(K$1:K440)+1,"")</f>
        <v>371</v>
      </c>
      <c r="L441" s="334" t="s">
        <v>706</v>
      </c>
      <c r="M441" s="335">
        <v>3</v>
      </c>
      <c r="N441" s="373" t="str">
        <f>IF('RESULTAT GLOBAL'!I$22="NON","Non Mesuré","OUI")</f>
        <v>OUI</v>
      </c>
      <c r="O441" s="341" t="str">
        <f>IF('RESULTAT GLOBAL'!I$22="NON","Salle commune avec la salle de restaurant","")</f>
        <v/>
      </c>
      <c r="P441" s="337" t="str">
        <f t="shared" si="618"/>
        <v/>
      </c>
      <c r="Q441" s="334" t="s">
        <v>707</v>
      </c>
      <c r="R441" s="345" t="s">
        <v>72</v>
      </c>
      <c r="S441" s="139"/>
      <c r="U441" s="140">
        <f t="shared" si="608"/>
        <v>3</v>
      </c>
      <c r="V441" s="140">
        <f>IF(N441="OUI",1,IF(N441="NON",0,IF(N441="Non Mesuré","",0)))</f>
        <v>1</v>
      </c>
      <c r="W441" s="140">
        <f t="shared" si="609"/>
        <v>3</v>
      </c>
      <c r="X441" s="140"/>
      <c r="Y441" s="140">
        <f t="shared" si="610"/>
        <v>0</v>
      </c>
      <c r="Z441" s="140"/>
      <c r="AA441" s="140">
        <f t="shared" si="611"/>
        <v>3</v>
      </c>
      <c r="AB441" s="140"/>
      <c r="AC441" s="141"/>
      <c r="AD441" s="141"/>
      <c r="AE441" s="142" t="str">
        <f t="shared" si="598"/>
        <v/>
      </c>
      <c r="AF441" s="142"/>
      <c r="AG441" s="142" t="str">
        <f t="shared" si="599"/>
        <v/>
      </c>
      <c r="AH441" s="142"/>
      <c r="AI441" s="142" t="str">
        <f t="shared" si="600"/>
        <v/>
      </c>
      <c r="AJ441" s="143"/>
      <c r="AK441" s="144"/>
      <c r="AL441" s="142"/>
      <c r="AM441" s="142" t="str">
        <f t="shared" si="601"/>
        <v/>
      </c>
      <c r="AN441" s="142"/>
      <c r="AO441" s="142" t="str">
        <f t="shared" si="602"/>
        <v/>
      </c>
      <c r="AP441" s="142"/>
      <c r="AQ441" s="142" t="str">
        <f t="shared" si="603"/>
        <v/>
      </c>
      <c r="AR441" s="143"/>
      <c r="AS441" s="144"/>
      <c r="AT441" s="142"/>
      <c r="AU441" s="142">
        <f t="shared" si="604"/>
        <v>3</v>
      </c>
      <c r="AV441" s="142"/>
      <c r="AW441" s="142">
        <f t="shared" si="605"/>
        <v>0</v>
      </c>
      <c r="AX441" s="142"/>
      <c r="AY441" s="142">
        <f t="shared" si="606"/>
        <v>3</v>
      </c>
      <c r="AZ441" s="143"/>
      <c r="BA441" s="144"/>
      <c r="BB441" s="142"/>
      <c r="BC441" s="142" t="str">
        <f t="shared" si="612"/>
        <v/>
      </c>
      <c r="BD441" s="142"/>
      <c r="BE441" s="142" t="str">
        <f t="shared" si="613"/>
        <v/>
      </c>
      <c r="BF441" s="142"/>
      <c r="BG441" s="142" t="str">
        <f t="shared" si="614"/>
        <v/>
      </c>
      <c r="BH441" s="143"/>
      <c r="BI441" s="144"/>
      <c r="BJ441" s="140"/>
      <c r="BK441" s="142" t="str">
        <f t="shared" si="615"/>
        <v/>
      </c>
      <c r="BL441" s="142"/>
      <c r="BM441" s="142" t="str">
        <f t="shared" si="616"/>
        <v/>
      </c>
      <c r="BN441" s="142"/>
      <c r="BO441" s="142" t="str">
        <f t="shared" si="617"/>
        <v/>
      </c>
      <c r="BP441" s="143"/>
      <c r="BQ441" s="144"/>
      <c r="BR441" s="140"/>
      <c r="BS441" s="142" t="str">
        <f t="shared" si="589"/>
        <v/>
      </c>
      <c r="BT441" s="142"/>
      <c r="BU441" s="142" t="str">
        <f t="shared" si="590"/>
        <v/>
      </c>
      <c r="BV441" s="142"/>
      <c r="BW441" s="142" t="str">
        <f t="shared" si="591"/>
        <v/>
      </c>
      <c r="BX441" s="143"/>
      <c r="BY441" s="144"/>
      <c r="BZ441" s="145"/>
      <c r="CA441" s="142" t="str">
        <f t="shared" si="592"/>
        <v/>
      </c>
      <c r="CB441" s="142"/>
      <c r="CC441" s="142" t="str">
        <f t="shared" si="593"/>
        <v/>
      </c>
      <c r="CD441" s="142"/>
      <c r="CE441" s="142" t="str">
        <f t="shared" si="594"/>
        <v/>
      </c>
      <c r="CF441" s="143"/>
      <c r="CI441" s="142">
        <f t="shared" si="595"/>
        <v>3</v>
      </c>
      <c r="CJ441" s="142"/>
      <c r="CK441" s="142">
        <f t="shared" si="596"/>
        <v>0</v>
      </c>
      <c r="CL441" s="142"/>
      <c r="CM441" s="142">
        <f t="shared" si="597"/>
        <v>3</v>
      </c>
      <c r="CN441" s="143"/>
      <c r="EF441" s="146" t="s">
        <v>63</v>
      </c>
      <c r="EG441" s="146" t="str">
        <f t="shared" si="588"/>
        <v>Bruits de cuisine, bruits de porte
Constat visuel
NR</v>
      </c>
    </row>
    <row r="442" spans="1:137" s="157" customFormat="1" ht="26.25" customHeight="1" x14ac:dyDescent="0.25">
      <c r="B442" s="107"/>
      <c r="C442" s="405" t="s">
        <v>686</v>
      </c>
      <c r="D442" s="107"/>
      <c r="E442" s="107"/>
      <c r="F442" s="109" t="e">
        <f>VLOOKUP(H442,Feuil1!A$1:B$5,2,0)</f>
        <v>#N/A</v>
      </c>
      <c r="G442" s="107"/>
      <c r="H442" s="276"/>
      <c r="I442" s="182"/>
      <c r="J442" s="149"/>
      <c r="K442" s="131" t="str">
        <f>IF(J442&lt;&gt;"",MAX(K$1:K441)+1,"")</f>
        <v/>
      </c>
      <c r="L442" s="183" t="s">
        <v>708</v>
      </c>
      <c r="M442" s="132"/>
      <c r="N442" s="267"/>
      <c r="O442" s="440"/>
      <c r="P442" s="325" t="str">
        <f t="shared" si="618"/>
        <v/>
      </c>
      <c r="Q442" s="184"/>
      <c r="R442" s="184"/>
      <c r="S442" s="184"/>
      <c r="U442" s="150"/>
      <c r="V442" s="150"/>
      <c r="W442" s="150"/>
      <c r="X442" s="150"/>
      <c r="Y442" s="150"/>
      <c r="Z442" s="150"/>
      <c r="AA442" s="150"/>
      <c r="AB442" s="150"/>
      <c r="AC442" s="152"/>
      <c r="AD442" s="152"/>
      <c r="AE442" s="142" t="str">
        <f t="shared" si="598"/>
        <v/>
      </c>
      <c r="AF442" s="142"/>
      <c r="AG442" s="142" t="str">
        <f t="shared" si="599"/>
        <v/>
      </c>
      <c r="AH442" s="142"/>
      <c r="AI442" s="142" t="str">
        <f t="shared" si="600"/>
        <v/>
      </c>
      <c r="AJ442" s="143"/>
      <c r="AK442" s="155"/>
      <c r="AL442" s="153"/>
      <c r="AM442" s="142" t="str">
        <f t="shared" si="601"/>
        <v/>
      </c>
      <c r="AN442" s="142"/>
      <c r="AO442" s="142" t="str">
        <f t="shared" si="602"/>
        <v/>
      </c>
      <c r="AP442" s="142"/>
      <c r="AQ442" s="142" t="str">
        <f t="shared" si="603"/>
        <v/>
      </c>
      <c r="AR442" s="143"/>
      <c r="AS442" s="155"/>
      <c r="AT442" s="153"/>
      <c r="AU442" s="142" t="str">
        <f t="shared" si="604"/>
        <v/>
      </c>
      <c r="AV442" s="142"/>
      <c r="AW442" s="142" t="str">
        <f t="shared" si="605"/>
        <v/>
      </c>
      <c r="AX442" s="142"/>
      <c r="AY442" s="142" t="str">
        <f t="shared" si="606"/>
        <v/>
      </c>
      <c r="AZ442" s="143"/>
      <c r="BA442" s="155"/>
      <c r="BB442" s="153"/>
      <c r="BC442" s="153"/>
      <c r="BD442" s="153"/>
      <c r="BE442" s="153"/>
      <c r="BF442" s="153"/>
      <c r="BG442" s="153"/>
      <c r="BH442" s="154"/>
      <c r="BI442" s="155"/>
      <c r="BJ442" s="150"/>
      <c r="BK442" s="153"/>
      <c r="BL442" s="153"/>
      <c r="BM442" s="153"/>
      <c r="BN442" s="153"/>
      <c r="BO442" s="153"/>
      <c r="BP442" s="154"/>
      <c r="BQ442" s="155"/>
      <c r="BR442" s="150"/>
      <c r="BS442" s="153" t="str">
        <f t="shared" si="589"/>
        <v/>
      </c>
      <c r="BT442" s="153"/>
      <c r="BU442" s="153" t="str">
        <f t="shared" si="590"/>
        <v/>
      </c>
      <c r="BV442" s="153"/>
      <c r="BW442" s="153" t="str">
        <f t="shared" si="591"/>
        <v/>
      </c>
      <c r="BX442" s="154"/>
      <c r="BY442" s="155"/>
      <c r="BZ442" s="156"/>
      <c r="CA442" s="153" t="str">
        <f t="shared" si="592"/>
        <v/>
      </c>
      <c r="CB442" s="153"/>
      <c r="CC442" s="153" t="str">
        <f t="shared" si="593"/>
        <v/>
      </c>
      <c r="CD442" s="153"/>
      <c r="CE442" s="153" t="str">
        <f t="shared" si="594"/>
        <v/>
      </c>
      <c r="CF442" s="154"/>
      <c r="CI442" s="153" t="str">
        <f t="shared" si="595"/>
        <v/>
      </c>
      <c r="CJ442" s="153"/>
      <c r="CK442" s="153" t="str">
        <f t="shared" si="596"/>
        <v/>
      </c>
      <c r="CL442" s="153"/>
      <c r="CM442" s="153" t="str">
        <f t="shared" si="597"/>
        <v/>
      </c>
      <c r="CN442" s="154"/>
      <c r="EF442" s="146" t="s">
        <v>63</v>
      </c>
      <c r="EG442" s="146" t="str">
        <f t="shared" si="588"/>
        <v xml:space="preserve">
</v>
      </c>
    </row>
    <row r="443" spans="1:137" s="136" customFormat="1" ht="22.5" customHeight="1" x14ac:dyDescent="0.25">
      <c r="B443" s="109" t="s">
        <v>58</v>
      </c>
      <c r="C443" s="405" t="s">
        <v>686</v>
      </c>
      <c r="D443" s="183" t="s">
        <v>708</v>
      </c>
      <c r="E443" s="109"/>
      <c r="F443" s="109">
        <f>VLOOKUP(H443,Feuil1!A$1:B$5,2,0)</f>
        <v>0.2</v>
      </c>
      <c r="G443" s="109">
        <f t="shared" ref="G443:G450" si="619">IF(H443="Information et Communication",1,IF(H443="Savoir-faire Savoir-être",2,IF(H443="Confort et hygiène",3,IF(H443="Qualité de la prestation",5,IF(H443="Développement Durable",4)))))</f>
        <v>5</v>
      </c>
      <c r="H443" s="271" t="s">
        <v>168</v>
      </c>
      <c r="I443" s="137" t="s">
        <v>218</v>
      </c>
      <c r="J443" s="138">
        <v>17</v>
      </c>
      <c r="K443" s="138">
        <f>IF(J443&lt;&gt;"",MAX(K$1:K442)+1,"")</f>
        <v>372</v>
      </c>
      <c r="L443" s="329" t="s">
        <v>690</v>
      </c>
      <c r="M443" s="330">
        <v>1</v>
      </c>
      <c r="N443" s="331" t="s">
        <v>0</v>
      </c>
      <c r="O443" s="439"/>
      <c r="P443" s="332" t="str">
        <f t="shared" si="618"/>
        <v/>
      </c>
      <c r="Q443" s="329" t="s">
        <v>691</v>
      </c>
      <c r="R443" s="343" t="s">
        <v>72</v>
      </c>
      <c r="S443" s="139"/>
      <c r="U443" s="140">
        <f t="shared" ref="U443:U450" si="620">M443</f>
        <v>1</v>
      </c>
      <c r="V443" s="140">
        <f>IF(N443="OUI",1,IF(N443="NON",0,IF(N443="Non Mesuré","",0)))</f>
        <v>1</v>
      </c>
      <c r="W443" s="140">
        <f t="shared" ref="W443:W450" si="621">IF(N443&lt;&gt;"Non Mesuré",U443*V443,"")</f>
        <v>1</v>
      </c>
      <c r="X443" s="140"/>
      <c r="Y443" s="140">
        <f t="shared" ref="Y443:Y450" si="622">IF(N443="Non Mesuré",U443,0)</f>
        <v>0</v>
      </c>
      <c r="Z443" s="140"/>
      <c r="AA443" s="140">
        <f t="shared" ref="AA443:AA450" si="623">U443-Y443</f>
        <v>1</v>
      </c>
      <c r="AB443" s="140"/>
      <c r="AC443" s="141"/>
      <c r="AD443" s="141"/>
      <c r="AE443" s="142" t="str">
        <f t="shared" si="598"/>
        <v/>
      </c>
      <c r="AF443" s="142"/>
      <c r="AG443" s="142" t="str">
        <f t="shared" si="599"/>
        <v/>
      </c>
      <c r="AH443" s="142"/>
      <c r="AI443" s="142" t="str">
        <f t="shared" si="600"/>
        <v/>
      </c>
      <c r="AJ443" s="143"/>
      <c r="AK443" s="144"/>
      <c r="AL443" s="142"/>
      <c r="AM443" s="142" t="str">
        <f t="shared" si="601"/>
        <v/>
      </c>
      <c r="AN443" s="142"/>
      <c r="AO443" s="142" t="str">
        <f t="shared" si="602"/>
        <v/>
      </c>
      <c r="AP443" s="142"/>
      <c r="AQ443" s="142" t="str">
        <f t="shared" si="603"/>
        <v/>
      </c>
      <c r="AR443" s="143"/>
      <c r="AS443" s="144"/>
      <c r="AT443" s="142"/>
      <c r="AU443" s="142" t="str">
        <f t="shared" si="604"/>
        <v/>
      </c>
      <c r="AV443" s="142"/>
      <c r="AW443" s="142" t="str">
        <f t="shared" si="605"/>
        <v/>
      </c>
      <c r="AX443" s="142"/>
      <c r="AY443" s="142" t="str">
        <f t="shared" si="606"/>
        <v/>
      </c>
      <c r="AZ443" s="143"/>
      <c r="BA443" s="144"/>
      <c r="BB443" s="142"/>
      <c r="BC443" s="142" t="str">
        <f t="shared" ref="BC443:BC450" si="624">IF(G443=4,W443,"")</f>
        <v/>
      </c>
      <c r="BD443" s="142"/>
      <c r="BE443" s="142" t="str">
        <f t="shared" ref="BE443:BE450" si="625">IF(G443=4,Y443,"")</f>
        <v/>
      </c>
      <c r="BF443" s="142"/>
      <c r="BG443" s="142" t="str">
        <f t="shared" ref="BG443:BG450" si="626">IF(G443=4,AA443,"")</f>
        <v/>
      </c>
      <c r="BH443" s="143"/>
      <c r="BI443" s="144"/>
      <c r="BJ443" s="140"/>
      <c r="BK443" s="142">
        <f t="shared" ref="BK443:BK450" si="627">IF(G443=5,W443,"")</f>
        <v>1</v>
      </c>
      <c r="BL443" s="142"/>
      <c r="BM443" s="142">
        <f t="shared" ref="BM443:BM450" si="628">IF(G443=5,Y443,"")</f>
        <v>0</v>
      </c>
      <c r="BN443" s="142"/>
      <c r="BO443" s="142">
        <f t="shared" ref="BO443:BO450" si="629">IF(G443=5,AA443,"")</f>
        <v>1</v>
      </c>
      <c r="BP443" s="143"/>
      <c r="BQ443" s="144"/>
      <c r="BR443" s="140"/>
      <c r="BS443" s="142" t="str">
        <f t="shared" si="589"/>
        <v/>
      </c>
      <c r="BT443" s="142"/>
      <c r="BU443" s="142" t="str">
        <f t="shared" si="590"/>
        <v/>
      </c>
      <c r="BV443" s="142"/>
      <c r="BW443" s="142" t="str">
        <f t="shared" si="591"/>
        <v/>
      </c>
      <c r="BX443" s="143"/>
      <c r="BY443" s="144"/>
      <c r="BZ443" s="145"/>
      <c r="CA443" s="142" t="str">
        <f t="shared" si="592"/>
        <v/>
      </c>
      <c r="CB443" s="142"/>
      <c r="CC443" s="142" t="str">
        <f t="shared" si="593"/>
        <v/>
      </c>
      <c r="CD443" s="142"/>
      <c r="CE443" s="142" t="str">
        <f t="shared" si="594"/>
        <v/>
      </c>
      <c r="CF443" s="143"/>
      <c r="CI443" s="142" t="str">
        <f t="shared" si="595"/>
        <v/>
      </c>
      <c r="CJ443" s="142"/>
      <c r="CK443" s="142" t="str">
        <f t="shared" si="596"/>
        <v/>
      </c>
      <c r="CL443" s="142"/>
      <c r="CM443" s="142" t="str">
        <f t="shared" si="597"/>
        <v/>
      </c>
      <c r="CN443" s="143"/>
      <c r="EF443" s="146" t="s">
        <v>63</v>
      </c>
      <c r="EG443" s="146" t="str">
        <f t="shared" ref="EG443:EG475" si="630">CONCATENATE(Q443,EF443,R443,EF443,B443)</f>
        <v>Cela doit être indiqué dans le livret d'accueil.
Constat visuel
NR</v>
      </c>
    </row>
    <row r="444" spans="1:137" s="136" customFormat="1" ht="36" customHeight="1" x14ac:dyDescent="0.25">
      <c r="B444" s="109" t="s">
        <v>58</v>
      </c>
      <c r="C444" s="405" t="s">
        <v>686</v>
      </c>
      <c r="D444" s="183" t="s">
        <v>708</v>
      </c>
      <c r="E444" s="109"/>
      <c r="F444" s="109">
        <f>VLOOKUP(H444,Feuil1!A$1:B$5,2,0)</f>
        <v>0.35</v>
      </c>
      <c r="G444" s="109">
        <f t="shared" si="619"/>
        <v>2</v>
      </c>
      <c r="H444" s="271" t="s">
        <v>110</v>
      </c>
      <c r="I444" s="137" t="s">
        <v>221</v>
      </c>
      <c r="J444" s="138">
        <v>20</v>
      </c>
      <c r="K444" s="138">
        <f>IF(J444&lt;&gt;"",MAX(K$1:K443)+1,"")</f>
        <v>373</v>
      </c>
      <c r="L444" s="281" t="s">
        <v>709</v>
      </c>
      <c r="M444" s="290">
        <v>3</v>
      </c>
      <c r="N444" s="283" t="s">
        <v>0</v>
      </c>
      <c r="O444" s="351"/>
      <c r="P444" s="333" t="str">
        <f t="shared" si="618"/>
        <v/>
      </c>
      <c r="Q444" s="281"/>
      <c r="R444" s="344" t="s">
        <v>72</v>
      </c>
      <c r="S444" s="139"/>
      <c r="U444" s="140">
        <f t="shared" si="620"/>
        <v>3</v>
      </c>
      <c r="V444" s="140">
        <f>IF(N444="OUI",1,IF(N444="NON",0,IF(N444="Non Mesuré","",0)))</f>
        <v>1</v>
      </c>
      <c r="W444" s="140">
        <f t="shared" si="621"/>
        <v>3</v>
      </c>
      <c r="X444" s="140"/>
      <c r="Y444" s="140">
        <f t="shared" si="622"/>
        <v>0</v>
      </c>
      <c r="Z444" s="140"/>
      <c r="AA444" s="140">
        <f t="shared" si="623"/>
        <v>3</v>
      </c>
      <c r="AB444" s="115"/>
      <c r="AC444" s="181"/>
      <c r="AD444" s="181"/>
      <c r="AE444" s="142" t="str">
        <f t="shared" si="598"/>
        <v/>
      </c>
      <c r="AF444" s="142"/>
      <c r="AG444" s="142" t="str">
        <f t="shared" si="599"/>
        <v/>
      </c>
      <c r="AH444" s="142"/>
      <c r="AI444" s="142" t="str">
        <f t="shared" si="600"/>
        <v/>
      </c>
      <c r="AJ444" s="143"/>
      <c r="AK444" s="144"/>
      <c r="AL444" s="142"/>
      <c r="AM444" s="142">
        <f t="shared" si="601"/>
        <v>3</v>
      </c>
      <c r="AN444" s="142"/>
      <c r="AO444" s="142">
        <f t="shared" si="602"/>
        <v>0</v>
      </c>
      <c r="AP444" s="142"/>
      <c r="AQ444" s="142">
        <f t="shared" si="603"/>
        <v>3</v>
      </c>
      <c r="AR444" s="143"/>
      <c r="AS444" s="144"/>
      <c r="AT444" s="142"/>
      <c r="AU444" s="142" t="str">
        <f t="shared" si="604"/>
        <v/>
      </c>
      <c r="AV444" s="142"/>
      <c r="AW444" s="142" t="str">
        <f t="shared" si="605"/>
        <v/>
      </c>
      <c r="AX444" s="142"/>
      <c r="AY444" s="142" t="str">
        <f t="shared" si="606"/>
        <v/>
      </c>
      <c r="AZ444" s="143"/>
      <c r="BA444" s="144"/>
      <c r="BB444" s="142"/>
      <c r="BC444" s="142" t="str">
        <f t="shared" si="624"/>
        <v/>
      </c>
      <c r="BD444" s="142"/>
      <c r="BE444" s="142" t="str">
        <f t="shared" si="625"/>
        <v/>
      </c>
      <c r="BF444" s="142"/>
      <c r="BG444" s="142" t="str">
        <f t="shared" si="626"/>
        <v/>
      </c>
      <c r="BH444" s="143"/>
      <c r="BI444" s="144"/>
      <c r="BJ444" s="140"/>
      <c r="BK444" s="142" t="str">
        <f t="shared" si="627"/>
        <v/>
      </c>
      <c r="BL444" s="142"/>
      <c r="BM444" s="142" t="str">
        <f t="shared" si="628"/>
        <v/>
      </c>
      <c r="BN444" s="142"/>
      <c r="BO444" s="142" t="str">
        <f t="shared" si="629"/>
        <v/>
      </c>
      <c r="BP444" s="143"/>
      <c r="BQ444" s="144"/>
      <c r="BR444" s="140"/>
      <c r="BS444" s="142" t="str">
        <f t="shared" si="589"/>
        <v/>
      </c>
      <c r="BT444" s="142"/>
      <c r="BU444" s="142" t="str">
        <f t="shared" si="590"/>
        <v/>
      </c>
      <c r="BV444" s="142"/>
      <c r="BW444" s="142" t="str">
        <f t="shared" si="591"/>
        <v/>
      </c>
      <c r="BX444" s="143"/>
      <c r="BY444" s="144"/>
      <c r="BZ444" s="145"/>
      <c r="CA444" s="142" t="str">
        <f t="shared" si="592"/>
        <v/>
      </c>
      <c r="CB444" s="142"/>
      <c r="CC444" s="142" t="str">
        <f t="shared" si="593"/>
        <v/>
      </c>
      <c r="CD444" s="142"/>
      <c r="CE444" s="142" t="str">
        <f t="shared" si="594"/>
        <v/>
      </c>
      <c r="CF444" s="143"/>
      <c r="CI444" s="142" t="str">
        <f t="shared" si="595"/>
        <v/>
      </c>
      <c r="CJ444" s="142"/>
      <c r="CK444" s="142" t="str">
        <f t="shared" si="596"/>
        <v/>
      </c>
      <c r="CL444" s="142"/>
      <c r="CM444" s="142" t="str">
        <f t="shared" si="597"/>
        <v/>
      </c>
      <c r="CN444" s="143"/>
      <c r="EF444" s="146" t="s">
        <v>63</v>
      </c>
      <c r="EG444" s="146" t="str">
        <f t="shared" si="630"/>
        <v xml:space="preserve">
Constat visuel
NR</v>
      </c>
    </row>
    <row r="445" spans="1:137" s="136" customFormat="1" ht="36" customHeight="1" x14ac:dyDescent="0.25">
      <c r="B445" s="109" t="s">
        <v>58</v>
      </c>
      <c r="C445" s="405" t="s">
        <v>686</v>
      </c>
      <c r="D445" s="183" t="s">
        <v>708</v>
      </c>
      <c r="E445" s="109"/>
      <c r="F445" s="109">
        <f>VLOOKUP(H445,Feuil1!A$1:B$5,2,0)</f>
        <v>0.35</v>
      </c>
      <c r="G445" s="109">
        <f t="shared" si="619"/>
        <v>2</v>
      </c>
      <c r="H445" s="271" t="s">
        <v>110</v>
      </c>
      <c r="I445" s="137" t="s">
        <v>218</v>
      </c>
      <c r="J445" s="138">
        <v>17</v>
      </c>
      <c r="K445" s="138">
        <f>IF(J445&lt;&gt;"",MAX(K$1:K444)+1,"")</f>
        <v>374</v>
      </c>
      <c r="L445" s="281" t="s">
        <v>569</v>
      </c>
      <c r="M445" s="290">
        <v>3</v>
      </c>
      <c r="N445" s="283" t="s">
        <v>0</v>
      </c>
      <c r="O445" s="351"/>
      <c r="P445" s="333" t="str">
        <f t="shared" si="618"/>
        <v/>
      </c>
      <c r="Q445" s="281"/>
      <c r="R445" s="344" t="s">
        <v>72</v>
      </c>
      <c r="S445" s="139"/>
      <c r="U445" s="140">
        <f t="shared" si="620"/>
        <v>3</v>
      </c>
      <c r="V445" s="140">
        <f>IF(N445="OUI",1,IF(N445="NON",0,IF(N445="Non Mesuré","",0)))</f>
        <v>1</v>
      </c>
      <c r="W445" s="140">
        <f t="shared" si="621"/>
        <v>3</v>
      </c>
      <c r="X445" s="140"/>
      <c r="Y445" s="140">
        <f t="shared" si="622"/>
        <v>0</v>
      </c>
      <c r="Z445" s="140"/>
      <c r="AA445" s="140">
        <f t="shared" si="623"/>
        <v>3</v>
      </c>
      <c r="AB445" s="115"/>
      <c r="AC445" s="181"/>
      <c r="AD445" s="181"/>
      <c r="AE445" s="142" t="str">
        <f t="shared" si="598"/>
        <v/>
      </c>
      <c r="AF445" s="142"/>
      <c r="AG445" s="142" t="str">
        <f t="shared" si="599"/>
        <v/>
      </c>
      <c r="AH445" s="142"/>
      <c r="AI445" s="142" t="str">
        <f t="shared" si="600"/>
        <v/>
      </c>
      <c r="AJ445" s="143"/>
      <c r="AK445" s="144"/>
      <c r="AL445" s="142"/>
      <c r="AM445" s="142">
        <f t="shared" si="601"/>
        <v>3</v>
      </c>
      <c r="AN445" s="142"/>
      <c r="AO445" s="142">
        <f t="shared" si="602"/>
        <v>0</v>
      </c>
      <c r="AP445" s="142"/>
      <c r="AQ445" s="142">
        <f t="shared" si="603"/>
        <v>3</v>
      </c>
      <c r="AR445" s="143"/>
      <c r="AS445" s="144"/>
      <c r="AT445" s="142"/>
      <c r="AU445" s="142" t="str">
        <f t="shared" si="604"/>
        <v/>
      </c>
      <c r="AV445" s="142"/>
      <c r="AW445" s="142" t="str">
        <f t="shared" si="605"/>
        <v/>
      </c>
      <c r="AX445" s="142"/>
      <c r="AY445" s="142" t="str">
        <f t="shared" si="606"/>
        <v/>
      </c>
      <c r="AZ445" s="143"/>
      <c r="BA445" s="144"/>
      <c r="BB445" s="142"/>
      <c r="BC445" s="142" t="str">
        <f t="shared" si="624"/>
        <v/>
      </c>
      <c r="BD445" s="142"/>
      <c r="BE445" s="142" t="str">
        <f t="shared" si="625"/>
        <v/>
      </c>
      <c r="BF445" s="142"/>
      <c r="BG445" s="142" t="str">
        <f t="shared" si="626"/>
        <v/>
      </c>
      <c r="BH445" s="143"/>
      <c r="BI445" s="144"/>
      <c r="BJ445" s="140"/>
      <c r="BK445" s="142" t="str">
        <f t="shared" si="627"/>
        <v/>
      </c>
      <c r="BL445" s="142"/>
      <c r="BM445" s="142" t="str">
        <f t="shared" si="628"/>
        <v/>
      </c>
      <c r="BN445" s="142"/>
      <c r="BO445" s="142" t="str">
        <f t="shared" si="629"/>
        <v/>
      </c>
      <c r="BP445" s="143"/>
      <c r="BQ445" s="144"/>
      <c r="BR445" s="140"/>
      <c r="BS445" s="142" t="str">
        <f t="shared" si="589"/>
        <v/>
      </c>
      <c r="BT445" s="142"/>
      <c r="BU445" s="142" t="str">
        <f t="shared" si="590"/>
        <v/>
      </c>
      <c r="BV445" s="142"/>
      <c r="BW445" s="142" t="str">
        <f t="shared" si="591"/>
        <v/>
      </c>
      <c r="BX445" s="143"/>
      <c r="BY445" s="144"/>
      <c r="BZ445" s="145"/>
      <c r="CA445" s="142" t="str">
        <f t="shared" si="592"/>
        <v/>
      </c>
      <c r="CB445" s="142"/>
      <c r="CC445" s="142" t="str">
        <f t="shared" si="593"/>
        <v/>
      </c>
      <c r="CD445" s="142"/>
      <c r="CE445" s="142" t="str">
        <f t="shared" si="594"/>
        <v/>
      </c>
      <c r="CF445" s="143"/>
      <c r="CI445" s="142" t="str">
        <f t="shared" si="595"/>
        <v/>
      </c>
      <c r="CJ445" s="142"/>
      <c r="CK445" s="142" t="str">
        <f t="shared" si="596"/>
        <v/>
      </c>
      <c r="CL445" s="142"/>
      <c r="CM445" s="142" t="str">
        <f t="shared" si="597"/>
        <v/>
      </c>
      <c r="CN445" s="143"/>
      <c r="EF445" s="146" t="s">
        <v>63</v>
      </c>
      <c r="EG445" s="146" t="str">
        <f t="shared" si="630"/>
        <v xml:space="preserve">
Constat visuel
NR</v>
      </c>
    </row>
    <row r="446" spans="1:137" s="136" customFormat="1" ht="36" customHeight="1" x14ac:dyDescent="0.25">
      <c r="B446" s="109" t="s">
        <v>58</v>
      </c>
      <c r="C446" s="405" t="s">
        <v>686</v>
      </c>
      <c r="D446" s="183" t="s">
        <v>708</v>
      </c>
      <c r="E446" s="109"/>
      <c r="F446" s="109">
        <f>VLOOKUP(H446,Feuil1!A$1:B$5,2,0)</f>
        <v>0.35</v>
      </c>
      <c r="G446" s="109">
        <f t="shared" si="619"/>
        <v>2</v>
      </c>
      <c r="H446" s="271" t="s">
        <v>110</v>
      </c>
      <c r="I446" s="137" t="s">
        <v>218</v>
      </c>
      <c r="J446" s="138">
        <v>17</v>
      </c>
      <c r="K446" s="138">
        <f>IF(J446&lt;&gt;"",MAX(K$1:K445)+1,"")</f>
        <v>375</v>
      </c>
      <c r="L446" s="281" t="s">
        <v>710</v>
      </c>
      <c r="M446" s="290">
        <v>9</v>
      </c>
      <c r="N446" s="283" t="s">
        <v>75</v>
      </c>
      <c r="O446" s="351"/>
      <c r="P446" s="333" t="str">
        <f t="shared" si="618"/>
        <v/>
      </c>
      <c r="Q446" s="281" t="s">
        <v>711</v>
      </c>
      <c r="R446" s="344" t="s">
        <v>72</v>
      </c>
      <c r="S446" s="139"/>
      <c r="U446" s="140">
        <f t="shared" si="620"/>
        <v>9</v>
      </c>
      <c r="V446" s="140">
        <f>IF(N446="Très Satisfaisant",1,IF(N446="Satisfaisant",0.75,IF(N446="Insatisfaisant",0.25,IF(N446="Très Insatisfaisant",0,IF(N446="Non Mesuré","",0)))))</f>
        <v>1</v>
      </c>
      <c r="W446" s="140">
        <f t="shared" si="621"/>
        <v>9</v>
      </c>
      <c r="X446" s="140"/>
      <c r="Y446" s="140">
        <f t="shared" si="622"/>
        <v>0</v>
      </c>
      <c r="Z446" s="140"/>
      <c r="AA446" s="140">
        <f t="shared" si="623"/>
        <v>9</v>
      </c>
      <c r="AB446" s="140"/>
      <c r="AC446" s="141"/>
      <c r="AD446" s="141"/>
      <c r="AE446" s="142" t="str">
        <f t="shared" si="598"/>
        <v/>
      </c>
      <c r="AF446" s="142"/>
      <c r="AG446" s="142" t="str">
        <f t="shared" si="599"/>
        <v/>
      </c>
      <c r="AH446" s="142"/>
      <c r="AI446" s="142" t="str">
        <f t="shared" si="600"/>
        <v/>
      </c>
      <c r="AJ446" s="143"/>
      <c r="AK446" s="144"/>
      <c r="AL446" s="142"/>
      <c r="AM446" s="142">
        <f t="shared" si="601"/>
        <v>9</v>
      </c>
      <c r="AN446" s="142"/>
      <c r="AO446" s="142">
        <f t="shared" si="602"/>
        <v>0</v>
      </c>
      <c r="AP446" s="142"/>
      <c r="AQ446" s="142">
        <f t="shared" si="603"/>
        <v>9</v>
      </c>
      <c r="AR446" s="143"/>
      <c r="AS446" s="144"/>
      <c r="AT446" s="142"/>
      <c r="AU446" s="142" t="str">
        <f t="shared" si="604"/>
        <v/>
      </c>
      <c r="AV446" s="142"/>
      <c r="AW446" s="142" t="str">
        <f t="shared" si="605"/>
        <v/>
      </c>
      <c r="AX446" s="142"/>
      <c r="AY446" s="142" t="str">
        <f t="shared" si="606"/>
        <v/>
      </c>
      <c r="AZ446" s="143"/>
      <c r="BA446" s="144"/>
      <c r="BB446" s="142"/>
      <c r="BC446" s="142" t="str">
        <f t="shared" si="624"/>
        <v/>
      </c>
      <c r="BD446" s="142"/>
      <c r="BE446" s="142" t="str">
        <f t="shared" si="625"/>
        <v/>
      </c>
      <c r="BF446" s="142"/>
      <c r="BG446" s="142" t="str">
        <f t="shared" si="626"/>
        <v/>
      </c>
      <c r="BH446" s="143"/>
      <c r="BI446" s="144"/>
      <c r="BJ446" s="140"/>
      <c r="BK446" s="142" t="str">
        <f t="shared" si="627"/>
        <v/>
      </c>
      <c r="BL446" s="142"/>
      <c r="BM446" s="142" t="str">
        <f t="shared" si="628"/>
        <v/>
      </c>
      <c r="BN446" s="142"/>
      <c r="BO446" s="142" t="str">
        <f t="shared" si="629"/>
        <v/>
      </c>
      <c r="BP446" s="143"/>
      <c r="BQ446" s="144"/>
      <c r="BR446" s="140"/>
      <c r="BS446" s="142" t="str">
        <f t="shared" si="589"/>
        <v/>
      </c>
      <c r="BT446" s="142"/>
      <c r="BU446" s="142" t="str">
        <f t="shared" si="590"/>
        <v/>
      </c>
      <c r="BV446" s="142"/>
      <c r="BW446" s="142" t="str">
        <f t="shared" si="591"/>
        <v/>
      </c>
      <c r="BX446" s="143"/>
      <c r="BY446" s="144"/>
      <c r="BZ446" s="145"/>
      <c r="CA446" s="142" t="str">
        <f t="shared" si="592"/>
        <v/>
      </c>
      <c r="CB446" s="142"/>
      <c r="CC446" s="142" t="str">
        <f t="shared" si="593"/>
        <v/>
      </c>
      <c r="CD446" s="142"/>
      <c r="CE446" s="142" t="str">
        <f t="shared" si="594"/>
        <v/>
      </c>
      <c r="CF446" s="143"/>
      <c r="CI446" s="142" t="str">
        <f t="shared" si="595"/>
        <v/>
      </c>
      <c r="CJ446" s="142"/>
      <c r="CK446" s="142" t="str">
        <f t="shared" si="596"/>
        <v/>
      </c>
      <c r="CL446" s="142"/>
      <c r="CM446" s="142" t="str">
        <f t="shared" si="597"/>
        <v/>
      </c>
      <c r="CN446" s="143"/>
      <c r="EF446" s="146" t="s">
        <v>63</v>
      </c>
      <c r="EG446" s="146" t="str">
        <f t="shared" si="630"/>
        <v>Comportement souriant, ton aimable, etc. Si le serveur est momentanément occupé, il vient ensuite saluer les nouveaux clients présents. 
Constat visuel
NR</v>
      </c>
    </row>
    <row r="447" spans="1:137" s="136" customFormat="1" ht="36" customHeight="1" x14ac:dyDescent="0.25">
      <c r="B447" s="109" t="s">
        <v>58</v>
      </c>
      <c r="C447" s="405" t="s">
        <v>686</v>
      </c>
      <c r="D447" s="183" t="s">
        <v>708</v>
      </c>
      <c r="E447" s="109"/>
      <c r="F447" s="109">
        <f>VLOOKUP(H447,Feuil1!A$1:B$5,2,0)</f>
        <v>0.35</v>
      </c>
      <c r="G447" s="109">
        <f t="shared" si="619"/>
        <v>2</v>
      </c>
      <c r="H447" s="271" t="s">
        <v>110</v>
      </c>
      <c r="I447" s="180" t="s">
        <v>594</v>
      </c>
      <c r="J447" s="138">
        <v>84</v>
      </c>
      <c r="K447" s="138">
        <f>IF(J447&lt;&gt;"",MAX(K$1:K446)+1,"")</f>
        <v>376</v>
      </c>
      <c r="L447" s="281" t="s">
        <v>712</v>
      </c>
      <c r="M447" s="290">
        <v>3</v>
      </c>
      <c r="N447" s="283" t="s">
        <v>0</v>
      </c>
      <c r="O447" s="351"/>
      <c r="P447" s="333" t="str">
        <f t="shared" si="618"/>
        <v/>
      </c>
      <c r="Q447" s="281" t="s">
        <v>924</v>
      </c>
      <c r="R447" s="344" t="s">
        <v>72</v>
      </c>
      <c r="S447" s="139"/>
      <c r="U447" s="140">
        <f t="shared" si="620"/>
        <v>3</v>
      </c>
      <c r="V447" s="140">
        <f>IF(N447="OUI",1,IF(N447="NON",0,IF(N447="Non Mesuré","",0)))</f>
        <v>1</v>
      </c>
      <c r="W447" s="140">
        <f t="shared" si="621"/>
        <v>3</v>
      </c>
      <c r="X447" s="140"/>
      <c r="Y447" s="140">
        <f t="shared" si="622"/>
        <v>0</v>
      </c>
      <c r="Z447" s="140"/>
      <c r="AA447" s="140">
        <f t="shared" si="623"/>
        <v>3</v>
      </c>
      <c r="AB447" s="115"/>
      <c r="AC447" s="181"/>
      <c r="AD447" s="181"/>
      <c r="AE447" s="142" t="str">
        <f t="shared" si="598"/>
        <v/>
      </c>
      <c r="AF447" s="142"/>
      <c r="AG447" s="142" t="str">
        <f t="shared" si="599"/>
        <v/>
      </c>
      <c r="AH447" s="142"/>
      <c r="AI447" s="142" t="str">
        <f t="shared" si="600"/>
        <v/>
      </c>
      <c r="AJ447" s="143"/>
      <c r="AK447" s="144"/>
      <c r="AL447" s="142"/>
      <c r="AM447" s="142">
        <f t="shared" si="601"/>
        <v>3</v>
      </c>
      <c r="AN447" s="142"/>
      <c r="AO447" s="142">
        <f t="shared" si="602"/>
        <v>0</v>
      </c>
      <c r="AP447" s="142"/>
      <c r="AQ447" s="142">
        <f t="shared" si="603"/>
        <v>3</v>
      </c>
      <c r="AR447" s="143"/>
      <c r="AS447" s="144"/>
      <c r="AT447" s="142"/>
      <c r="AU447" s="142" t="str">
        <f t="shared" si="604"/>
        <v/>
      </c>
      <c r="AV447" s="142"/>
      <c r="AW447" s="142" t="str">
        <f t="shared" si="605"/>
        <v/>
      </c>
      <c r="AX447" s="142"/>
      <c r="AY447" s="142" t="str">
        <f t="shared" si="606"/>
        <v/>
      </c>
      <c r="AZ447" s="143"/>
      <c r="BA447" s="144"/>
      <c r="BB447" s="142"/>
      <c r="BC447" s="142" t="str">
        <f t="shared" si="624"/>
        <v/>
      </c>
      <c r="BD447" s="142"/>
      <c r="BE447" s="142" t="str">
        <f t="shared" si="625"/>
        <v/>
      </c>
      <c r="BF447" s="142"/>
      <c r="BG447" s="142" t="str">
        <f t="shared" si="626"/>
        <v/>
      </c>
      <c r="BH447" s="143"/>
      <c r="BI447" s="144"/>
      <c r="BJ447" s="140"/>
      <c r="BK447" s="142" t="str">
        <f t="shared" si="627"/>
        <v/>
      </c>
      <c r="BL447" s="142"/>
      <c r="BM447" s="142" t="str">
        <f t="shared" si="628"/>
        <v/>
      </c>
      <c r="BN447" s="142"/>
      <c r="BO447" s="142" t="str">
        <f t="shared" si="629"/>
        <v/>
      </c>
      <c r="BP447" s="143"/>
      <c r="BQ447" s="144"/>
      <c r="BR447" s="140"/>
      <c r="BS447" s="142" t="str">
        <f t="shared" si="589"/>
        <v/>
      </c>
      <c r="BT447" s="142"/>
      <c r="BU447" s="142" t="str">
        <f t="shared" si="590"/>
        <v/>
      </c>
      <c r="BV447" s="142"/>
      <c r="BW447" s="142" t="str">
        <f t="shared" si="591"/>
        <v/>
      </c>
      <c r="BX447" s="143"/>
      <c r="BY447" s="144"/>
      <c r="BZ447" s="145"/>
      <c r="CA447" s="142" t="str">
        <f t="shared" si="592"/>
        <v/>
      </c>
      <c r="CB447" s="142"/>
      <c r="CC447" s="142" t="str">
        <f t="shared" si="593"/>
        <v/>
      </c>
      <c r="CD447" s="142"/>
      <c r="CE447" s="142" t="str">
        <f t="shared" si="594"/>
        <v/>
      </c>
      <c r="CF447" s="143"/>
      <c r="CI447" s="142" t="str">
        <f t="shared" si="595"/>
        <v/>
      </c>
      <c r="CJ447" s="142"/>
      <c r="CK447" s="142" t="str">
        <f t="shared" si="596"/>
        <v/>
      </c>
      <c r="CL447" s="142"/>
      <c r="CM447" s="142" t="str">
        <f t="shared" si="597"/>
        <v/>
      </c>
      <c r="CN447" s="143"/>
      <c r="EF447" s="146" t="s">
        <v>63</v>
      </c>
      <c r="EG447" s="146" t="str">
        <f t="shared" si="630"/>
        <v>Exemples de besoins observés ou exprimés : Demande du journal du jour, demande d'un rehausseur, demande d'un expresso, etc.
Constat visuel
NR</v>
      </c>
    </row>
    <row r="448" spans="1:137" s="136" customFormat="1" ht="36" customHeight="1" x14ac:dyDescent="0.25">
      <c r="B448" s="109" t="s">
        <v>58</v>
      </c>
      <c r="C448" s="405" t="s">
        <v>686</v>
      </c>
      <c r="D448" s="183" t="s">
        <v>708</v>
      </c>
      <c r="E448" s="109"/>
      <c r="F448" s="109">
        <f>VLOOKUP(H448,Feuil1!A$1:B$5,2,0)</f>
        <v>0.35</v>
      </c>
      <c r="G448" s="109">
        <f t="shared" si="619"/>
        <v>2</v>
      </c>
      <c r="H448" s="271" t="s">
        <v>110</v>
      </c>
      <c r="I448" s="180" t="s">
        <v>594</v>
      </c>
      <c r="J448" s="138">
        <v>84</v>
      </c>
      <c r="K448" s="138">
        <f>IF(J448&lt;&gt;"",MAX(K$1:K447)+1,"")</f>
        <v>377</v>
      </c>
      <c r="L448" s="281" t="s">
        <v>713</v>
      </c>
      <c r="M448" s="290">
        <v>3</v>
      </c>
      <c r="N448" s="283" t="s">
        <v>0</v>
      </c>
      <c r="O448" s="351"/>
      <c r="P448" s="333" t="str">
        <f t="shared" si="618"/>
        <v/>
      </c>
      <c r="Q448" s="281" t="s">
        <v>714</v>
      </c>
      <c r="R448" s="344" t="s">
        <v>72</v>
      </c>
      <c r="S448" s="139"/>
      <c r="U448" s="140">
        <f t="shared" si="620"/>
        <v>3</v>
      </c>
      <c r="V448" s="140">
        <f>IF(N448="OUI",1,IF(N448="NON",0,IF(N448="Non Mesuré","",0)))</f>
        <v>1</v>
      </c>
      <c r="W448" s="140">
        <f t="shared" si="621"/>
        <v>3</v>
      </c>
      <c r="X448" s="140"/>
      <c r="Y448" s="140">
        <f t="shared" si="622"/>
        <v>0</v>
      </c>
      <c r="Z448" s="140"/>
      <c r="AA448" s="140">
        <f t="shared" si="623"/>
        <v>3</v>
      </c>
      <c r="AB448" s="115"/>
      <c r="AC448" s="181"/>
      <c r="AD448" s="181"/>
      <c r="AE448" s="142" t="str">
        <f t="shared" si="598"/>
        <v/>
      </c>
      <c r="AF448" s="142"/>
      <c r="AG448" s="142" t="str">
        <f t="shared" si="599"/>
        <v/>
      </c>
      <c r="AH448" s="142"/>
      <c r="AI448" s="142" t="str">
        <f t="shared" si="600"/>
        <v/>
      </c>
      <c r="AJ448" s="143"/>
      <c r="AK448" s="144"/>
      <c r="AL448" s="142"/>
      <c r="AM448" s="142">
        <f t="shared" si="601"/>
        <v>3</v>
      </c>
      <c r="AN448" s="142"/>
      <c r="AO448" s="142">
        <f t="shared" si="602"/>
        <v>0</v>
      </c>
      <c r="AP448" s="142"/>
      <c r="AQ448" s="142">
        <f t="shared" si="603"/>
        <v>3</v>
      </c>
      <c r="AR448" s="143"/>
      <c r="AS448" s="144"/>
      <c r="AT448" s="142"/>
      <c r="AU448" s="142" t="str">
        <f t="shared" si="604"/>
        <v/>
      </c>
      <c r="AV448" s="142"/>
      <c r="AW448" s="142" t="str">
        <f t="shared" si="605"/>
        <v/>
      </c>
      <c r="AX448" s="142"/>
      <c r="AY448" s="142" t="str">
        <f t="shared" si="606"/>
        <v/>
      </c>
      <c r="AZ448" s="143"/>
      <c r="BA448" s="144"/>
      <c r="BB448" s="142"/>
      <c r="BC448" s="142" t="str">
        <f t="shared" si="624"/>
        <v/>
      </c>
      <c r="BD448" s="142"/>
      <c r="BE448" s="142" t="str">
        <f t="shared" si="625"/>
        <v/>
      </c>
      <c r="BF448" s="142"/>
      <c r="BG448" s="142" t="str">
        <f t="shared" si="626"/>
        <v/>
      </c>
      <c r="BH448" s="143"/>
      <c r="BI448" s="144"/>
      <c r="BJ448" s="140"/>
      <c r="BK448" s="142" t="str">
        <f t="shared" si="627"/>
        <v/>
      </c>
      <c r="BL448" s="142"/>
      <c r="BM448" s="142" t="str">
        <f t="shared" si="628"/>
        <v/>
      </c>
      <c r="BN448" s="142"/>
      <c r="BO448" s="142" t="str">
        <f t="shared" si="629"/>
        <v/>
      </c>
      <c r="BP448" s="143"/>
      <c r="BQ448" s="144"/>
      <c r="BR448" s="140"/>
      <c r="BS448" s="142" t="str">
        <f t="shared" si="589"/>
        <v/>
      </c>
      <c r="BT448" s="142"/>
      <c r="BU448" s="142" t="str">
        <f t="shared" si="590"/>
        <v/>
      </c>
      <c r="BV448" s="142"/>
      <c r="BW448" s="142" t="str">
        <f t="shared" si="591"/>
        <v/>
      </c>
      <c r="BX448" s="143"/>
      <c r="BY448" s="144"/>
      <c r="BZ448" s="145"/>
      <c r="CA448" s="142" t="str">
        <f t="shared" si="592"/>
        <v/>
      </c>
      <c r="CB448" s="142"/>
      <c r="CC448" s="142" t="str">
        <f t="shared" si="593"/>
        <v/>
      </c>
      <c r="CD448" s="142"/>
      <c r="CE448" s="142" t="str">
        <f t="shared" si="594"/>
        <v/>
      </c>
      <c r="CF448" s="143"/>
      <c r="CI448" s="142" t="str">
        <f t="shared" si="595"/>
        <v/>
      </c>
      <c r="CJ448" s="142"/>
      <c r="CK448" s="142" t="str">
        <f t="shared" si="596"/>
        <v/>
      </c>
      <c r="CL448" s="142"/>
      <c r="CM448" s="142" t="str">
        <f t="shared" si="597"/>
        <v/>
      </c>
      <c r="CN448" s="143"/>
      <c r="EF448" s="146" t="s">
        <v>63</v>
      </c>
      <c r="EG448" s="146" t="str">
        <f t="shared" si="630"/>
        <v>NM si petit déjeuner continental. 
Constat visuel
NR</v>
      </c>
    </row>
    <row r="449" spans="1:137" s="136" customFormat="1" ht="20.25" customHeight="1" x14ac:dyDescent="0.25">
      <c r="B449" s="109" t="s">
        <v>58</v>
      </c>
      <c r="C449" s="405" t="s">
        <v>686</v>
      </c>
      <c r="D449" s="183" t="s">
        <v>708</v>
      </c>
      <c r="E449" s="109"/>
      <c r="F449" s="109">
        <f>VLOOKUP(H449,Feuil1!A$1:B$5,2,0)</f>
        <v>0.35</v>
      </c>
      <c r="G449" s="109">
        <f t="shared" si="619"/>
        <v>2</v>
      </c>
      <c r="H449" s="271" t="s">
        <v>110</v>
      </c>
      <c r="I449" s="180" t="s">
        <v>594</v>
      </c>
      <c r="J449" s="138">
        <v>84</v>
      </c>
      <c r="K449" s="138">
        <f>IF(J449&lt;&gt;"",MAX(K$1:K448)+1,"")</f>
        <v>378</v>
      </c>
      <c r="L449" s="281" t="s">
        <v>715</v>
      </c>
      <c r="M449" s="290">
        <v>3</v>
      </c>
      <c r="N449" s="283" t="s">
        <v>0</v>
      </c>
      <c r="O449" s="351"/>
      <c r="P449" s="333" t="str">
        <f t="shared" si="618"/>
        <v/>
      </c>
      <c r="Q449" s="281"/>
      <c r="R449" s="344" t="s">
        <v>72</v>
      </c>
      <c r="S449" s="139"/>
      <c r="U449" s="140">
        <f t="shared" si="620"/>
        <v>3</v>
      </c>
      <c r="V449" s="140">
        <f>IF(N449="OUI",1,IF(N449="NON",0,IF(N449="Non Mesuré","",0)))</f>
        <v>1</v>
      </c>
      <c r="W449" s="140">
        <f t="shared" si="621"/>
        <v>3</v>
      </c>
      <c r="X449" s="140"/>
      <c r="Y449" s="140">
        <f t="shared" si="622"/>
        <v>0</v>
      </c>
      <c r="Z449" s="140"/>
      <c r="AA449" s="140">
        <f t="shared" si="623"/>
        <v>3</v>
      </c>
      <c r="AB449" s="140"/>
      <c r="AC449" s="124"/>
      <c r="AD449" s="181"/>
      <c r="AE449" s="142" t="str">
        <f t="shared" si="598"/>
        <v/>
      </c>
      <c r="AF449" s="142"/>
      <c r="AG449" s="142" t="str">
        <f t="shared" si="599"/>
        <v/>
      </c>
      <c r="AH449" s="142"/>
      <c r="AI449" s="142" t="str">
        <f t="shared" si="600"/>
        <v/>
      </c>
      <c r="AJ449" s="143"/>
      <c r="AK449" s="144"/>
      <c r="AL449" s="142"/>
      <c r="AM449" s="142">
        <f t="shared" si="601"/>
        <v>3</v>
      </c>
      <c r="AN449" s="142"/>
      <c r="AO449" s="142">
        <f t="shared" si="602"/>
        <v>0</v>
      </c>
      <c r="AP449" s="142"/>
      <c r="AQ449" s="142">
        <f t="shared" si="603"/>
        <v>3</v>
      </c>
      <c r="AR449" s="143"/>
      <c r="AS449" s="144"/>
      <c r="AT449" s="142"/>
      <c r="AU449" s="142" t="str">
        <f t="shared" si="604"/>
        <v/>
      </c>
      <c r="AV449" s="142"/>
      <c r="AW449" s="142" t="str">
        <f t="shared" si="605"/>
        <v/>
      </c>
      <c r="AX449" s="142"/>
      <c r="AY449" s="142" t="str">
        <f t="shared" si="606"/>
        <v/>
      </c>
      <c r="AZ449" s="143"/>
      <c r="BA449" s="144"/>
      <c r="BB449" s="142"/>
      <c r="BC449" s="142" t="str">
        <f t="shared" si="624"/>
        <v/>
      </c>
      <c r="BD449" s="142"/>
      <c r="BE449" s="142" t="str">
        <f t="shared" si="625"/>
        <v/>
      </c>
      <c r="BF449" s="142"/>
      <c r="BG449" s="142" t="str">
        <f t="shared" si="626"/>
        <v/>
      </c>
      <c r="BH449" s="143"/>
      <c r="BI449" s="144"/>
      <c r="BJ449" s="140"/>
      <c r="BK449" s="142" t="str">
        <f t="shared" si="627"/>
        <v/>
      </c>
      <c r="BL449" s="142"/>
      <c r="BM449" s="142" t="str">
        <f t="shared" si="628"/>
        <v/>
      </c>
      <c r="BN449" s="142"/>
      <c r="BO449" s="142" t="str">
        <f t="shared" si="629"/>
        <v/>
      </c>
      <c r="BP449" s="143"/>
      <c r="BQ449" s="144"/>
      <c r="BR449" s="140"/>
      <c r="BS449" s="142" t="str">
        <f t="shared" ref="BS449:BS482" si="631">IF(A449=31,W449,"")</f>
        <v/>
      </c>
      <c r="BT449" s="142"/>
      <c r="BU449" s="142" t="str">
        <f t="shared" ref="BU449:BU482" si="632">IF(A449=31,Y449,"")</f>
        <v/>
      </c>
      <c r="BV449" s="142"/>
      <c r="BW449" s="142" t="str">
        <f t="shared" ref="BW449:BW482" si="633">IF(A449=31,AA449,"")</f>
        <v/>
      </c>
      <c r="BX449" s="143"/>
      <c r="BY449" s="144"/>
      <c r="BZ449" s="145"/>
      <c r="CA449" s="142" t="str">
        <f t="shared" ref="CA449:CA482" si="634">IF(A449=32,W449,"")</f>
        <v/>
      </c>
      <c r="CB449" s="142"/>
      <c r="CC449" s="142" t="str">
        <f t="shared" ref="CC449:CC482" si="635">IF(A449=32,Y449,"")</f>
        <v/>
      </c>
      <c r="CD449" s="142"/>
      <c r="CE449" s="142" t="str">
        <f t="shared" ref="CE449:CE482" si="636">IF(A449=32,AA449,"")</f>
        <v/>
      </c>
      <c r="CF449" s="143"/>
      <c r="CI449" s="142" t="str">
        <f t="shared" ref="CI449:CI482" si="637">IF(A449=33,W449,"")</f>
        <v/>
      </c>
      <c r="CJ449" s="142"/>
      <c r="CK449" s="142" t="str">
        <f t="shared" si="596"/>
        <v/>
      </c>
      <c r="CL449" s="142"/>
      <c r="CM449" s="142" t="str">
        <f t="shared" si="597"/>
        <v/>
      </c>
      <c r="CN449" s="143"/>
      <c r="EF449" s="146" t="s">
        <v>63</v>
      </c>
      <c r="EG449" s="146" t="str">
        <f t="shared" si="630"/>
        <v xml:space="preserve">
Constat visuel
NR</v>
      </c>
    </row>
    <row r="450" spans="1:137" s="136" customFormat="1" ht="54" customHeight="1" x14ac:dyDescent="0.25">
      <c r="B450" s="109" t="s">
        <v>58</v>
      </c>
      <c r="C450" s="405" t="s">
        <v>686</v>
      </c>
      <c r="D450" s="183" t="s">
        <v>708</v>
      </c>
      <c r="E450" s="109"/>
      <c r="F450" s="109">
        <f>VLOOKUP(H450,Feuil1!A$1:B$5,2,0)</f>
        <v>0.35</v>
      </c>
      <c r="G450" s="109">
        <f t="shared" si="619"/>
        <v>2</v>
      </c>
      <c r="H450" s="271" t="s">
        <v>110</v>
      </c>
      <c r="I450" s="137" t="s">
        <v>243</v>
      </c>
      <c r="J450" s="138">
        <v>27</v>
      </c>
      <c r="K450" s="138">
        <f>IF(J450&lt;&gt;"",MAX(K$1:K449)+1,"")</f>
        <v>379</v>
      </c>
      <c r="L450" s="334" t="s">
        <v>716</v>
      </c>
      <c r="M450" s="335">
        <v>3</v>
      </c>
      <c r="N450" s="336" t="s">
        <v>0</v>
      </c>
      <c r="O450" s="352"/>
      <c r="P450" s="337" t="str">
        <f t="shared" si="618"/>
        <v/>
      </c>
      <c r="Q450" s="334" t="s">
        <v>717</v>
      </c>
      <c r="R450" s="345" t="s">
        <v>72</v>
      </c>
      <c r="S450" s="139"/>
      <c r="U450" s="140">
        <f t="shared" si="620"/>
        <v>3</v>
      </c>
      <c r="V450" s="140">
        <f>IF(N450="OUI",1,IF(N450="NON",0,IF(N450="Non Mesuré","",0)))</f>
        <v>1</v>
      </c>
      <c r="W450" s="140">
        <f t="shared" si="621"/>
        <v>3</v>
      </c>
      <c r="X450" s="140"/>
      <c r="Y450" s="140">
        <f t="shared" si="622"/>
        <v>0</v>
      </c>
      <c r="Z450" s="140"/>
      <c r="AA450" s="140">
        <f t="shared" si="623"/>
        <v>3</v>
      </c>
      <c r="AB450" s="115"/>
      <c r="AC450" s="147"/>
      <c r="AD450" s="181"/>
      <c r="AE450" s="142" t="str">
        <f t="shared" si="598"/>
        <v/>
      </c>
      <c r="AF450" s="142"/>
      <c r="AG450" s="142" t="str">
        <f t="shared" si="599"/>
        <v/>
      </c>
      <c r="AH450" s="142"/>
      <c r="AI450" s="142" t="str">
        <f t="shared" si="600"/>
        <v/>
      </c>
      <c r="AJ450" s="143"/>
      <c r="AK450" s="144"/>
      <c r="AL450" s="142"/>
      <c r="AM450" s="142">
        <f t="shared" si="601"/>
        <v>3</v>
      </c>
      <c r="AN450" s="142"/>
      <c r="AO450" s="142">
        <f t="shared" si="602"/>
        <v>0</v>
      </c>
      <c r="AP450" s="142"/>
      <c r="AQ450" s="142">
        <f t="shared" si="603"/>
        <v>3</v>
      </c>
      <c r="AR450" s="143"/>
      <c r="AS450" s="144"/>
      <c r="AT450" s="142"/>
      <c r="AU450" s="142" t="str">
        <f t="shared" si="604"/>
        <v/>
      </c>
      <c r="AV450" s="142"/>
      <c r="AW450" s="142" t="str">
        <f t="shared" si="605"/>
        <v/>
      </c>
      <c r="AX450" s="142"/>
      <c r="AY450" s="142" t="str">
        <f t="shared" si="606"/>
        <v/>
      </c>
      <c r="AZ450" s="143"/>
      <c r="BA450" s="144"/>
      <c r="BB450" s="142"/>
      <c r="BC450" s="142" t="str">
        <f t="shared" si="624"/>
        <v/>
      </c>
      <c r="BD450" s="142"/>
      <c r="BE450" s="142" t="str">
        <f t="shared" si="625"/>
        <v/>
      </c>
      <c r="BF450" s="142"/>
      <c r="BG450" s="142" t="str">
        <f t="shared" si="626"/>
        <v/>
      </c>
      <c r="BH450" s="143"/>
      <c r="BI450" s="144"/>
      <c r="BJ450" s="140"/>
      <c r="BK450" s="142" t="str">
        <f t="shared" si="627"/>
        <v/>
      </c>
      <c r="BL450" s="142"/>
      <c r="BM450" s="142" t="str">
        <f t="shared" si="628"/>
        <v/>
      </c>
      <c r="BN450" s="142"/>
      <c r="BO450" s="142" t="str">
        <f t="shared" si="629"/>
        <v/>
      </c>
      <c r="BP450" s="143"/>
      <c r="BQ450" s="144"/>
      <c r="BR450" s="140"/>
      <c r="BS450" s="142" t="str">
        <f t="shared" si="631"/>
        <v/>
      </c>
      <c r="BT450" s="142"/>
      <c r="BU450" s="142" t="str">
        <f t="shared" si="632"/>
        <v/>
      </c>
      <c r="BV450" s="142"/>
      <c r="BW450" s="142" t="str">
        <f t="shared" si="633"/>
        <v/>
      </c>
      <c r="BX450" s="143"/>
      <c r="BY450" s="144"/>
      <c r="BZ450" s="145"/>
      <c r="CA450" s="142" t="str">
        <f t="shared" si="634"/>
        <v/>
      </c>
      <c r="CB450" s="142"/>
      <c r="CC450" s="142" t="str">
        <f t="shared" si="635"/>
        <v/>
      </c>
      <c r="CD450" s="142"/>
      <c r="CE450" s="142" t="str">
        <f t="shared" si="636"/>
        <v/>
      </c>
      <c r="CF450" s="143"/>
      <c r="CI450" s="142" t="str">
        <f t="shared" si="637"/>
        <v/>
      </c>
      <c r="CJ450" s="142"/>
      <c r="CK450" s="142" t="str">
        <f t="shared" si="596"/>
        <v/>
      </c>
      <c r="CL450" s="142"/>
      <c r="CM450" s="142" t="str">
        <f t="shared" si="597"/>
        <v/>
      </c>
      <c r="CN450" s="143"/>
      <c r="EF450" s="146" t="s">
        <v>63</v>
      </c>
      <c r="EG450" s="146" t="str">
        <f t="shared" si="630"/>
        <v>Tolérance si le serveur est momentanément occupé ou pas présent. Salutations par un "bonne journée madame, bonne journée monsieur, bonne journée messieurs dames, etc."
Constat visuel
NR</v>
      </c>
    </row>
    <row r="451" spans="1:137" s="157" customFormat="1" ht="18" customHeight="1" x14ac:dyDescent="0.25">
      <c r="B451" s="107"/>
      <c r="C451" s="405" t="s">
        <v>686</v>
      </c>
      <c r="D451" s="107"/>
      <c r="E451" s="107"/>
      <c r="F451" s="109" t="e">
        <f>VLOOKUP(H451,Feuil1!A$1:B$5,2,0)</f>
        <v>#N/A</v>
      </c>
      <c r="G451" s="107"/>
      <c r="H451" s="276"/>
      <c r="I451" s="182"/>
      <c r="J451" s="149"/>
      <c r="K451" s="131" t="str">
        <f>IF(J451&lt;&gt;"",MAX(K$1:K450)+1,"")</f>
        <v/>
      </c>
      <c r="L451" s="183" t="s">
        <v>718</v>
      </c>
      <c r="M451" s="132"/>
      <c r="N451" s="267"/>
      <c r="O451" s="440"/>
      <c r="P451" s="325" t="str">
        <f t="shared" si="618"/>
        <v/>
      </c>
      <c r="Q451" s="184"/>
      <c r="R451" s="184"/>
      <c r="S451" s="184"/>
      <c r="U451" s="150"/>
      <c r="V451" s="150"/>
      <c r="W451" s="150"/>
      <c r="X451" s="150"/>
      <c r="Y451" s="150"/>
      <c r="Z451" s="150"/>
      <c r="AA451" s="150"/>
      <c r="AB451" s="114"/>
      <c r="AC451" s="151"/>
      <c r="AD451" s="166"/>
      <c r="AE451" s="142" t="str">
        <f t="shared" si="598"/>
        <v/>
      </c>
      <c r="AF451" s="142"/>
      <c r="AG451" s="142" t="str">
        <f t="shared" si="599"/>
        <v/>
      </c>
      <c r="AH451" s="142"/>
      <c r="AI451" s="142" t="str">
        <f t="shared" si="600"/>
        <v/>
      </c>
      <c r="AJ451" s="143"/>
      <c r="AK451" s="155"/>
      <c r="AL451" s="153"/>
      <c r="AM451" s="142" t="str">
        <f t="shared" si="601"/>
        <v/>
      </c>
      <c r="AN451" s="142"/>
      <c r="AO451" s="142" t="str">
        <f t="shared" si="602"/>
        <v/>
      </c>
      <c r="AP451" s="142"/>
      <c r="AQ451" s="142" t="str">
        <f t="shared" si="603"/>
        <v/>
      </c>
      <c r="AR451" s="143"/>
      <c r="AS451" s="155"/>
      <c r="AT451" s="153"/>
      <c r="AU451" s="142" t="str">
        <f t="shared" si="604"/>
        <v/>
      </c>
      <c r="AV451" s="142"/>
      <c r="AW451" s="142" t="str">
        <f t="shared" si="605"/>
        <v/>
      </c>
      <c r="AX451" s="142"/>
      <c r="AY451" s="142" t="str">
        <f t="shared" si="606"/>
        <v/>
      </c>
      <c r="AZ451" s="143"/>
      <c r="BA451" s="155"/>
      <c r="BB451" s="153"/>
      <c r="BC451" s="153"/>
      <c r="BD451" s="153"/>
      <c r="BE451" s="153"/>
      <c r="BF451" s="153"/>
      <c r="BG451" s="153"/>
      <c r="BH451" s="154"/>
      <c r="BI451" s="155"/>
      <c r="BJ451" s="150"/>
      <c r="BK451" s="153"/>
      <c r="BL451" s="153"/>
      <c r="BM451" s="153"/>
      <c r="BN451" s="153"/>
      <c r="BO451" s="153"/>
      <c r="BP451" s="154"/>
      <c r="BQ451" s="155"/>
      <c r="BR451" s="150"/>
      <c r="BS451" s="153" t="str">
        <f t="shared" si="631"/>
        <v/>
      </c>
      <c r="BT451" s="153"/>
      <c r="BU451" s="153" t="str">
        <f t="shared" si="632"/>
        <v/>
      </c>
      <c r="BV451" s="153"/>
      <c r="BW451" s="153" t="str">
        <f t="shared" si="633"/>
        <v/>
      </c>
      <c r="BX451" s="154"/>
      <c r="BY451" s="155"/>
      <c r="BZ451" s="156"/>
      <c r="CA451" s="153" t="str">
        <f t="shared" si="634"/>
        <v/>
      </c>
      <c r="CB451" s="153"/>
      <c r="CC451" s="153" t="str">
        <f t="shared" si="635"/>
        <v/>
      </c>
      <c r="CD451" s="153"/>
      <c r="CE451" s="153" t="str">
        <f t="shared" si="636"/>
        <v/>
      </c>
      <c r="CF451" s="154"/>
      <c r="CI451" s="153" t="str">
        <f t="shared" si="637"/>
        <v/>
      </c>
      <c r="CJ451" s="153"/>
      <c r="CK451" s="153" t="str">
        <f t="shared" si="596"/>
        <v/>
      </c>
      <c r="CL451" s="153"/>
      <c r="CM451" s="153" t="str">
        <f t="shared" si="597"/>
        <v/>
      </c>
      <c r="CN451" s="154"/>
      <c r="EF451" s="146" t="s">
        <v>63</v>
      </c>
      <c r="EG451" s="146" t="str">
        <f t="shared" si="630"/>
        <v xml:space="preserve">
</v>
      </c>
    </row>
    <row r="452" spans="1:137" s="136" customFormat="1" ht="22.5" customHeight="1" x14ac:dyDescent="0.25">
      <c r="B452" s="109" t="s">
        <v>58</v>
      </c>
      <c r="C452" s="405" t="s">
        <v>686</v>
      </c>
      <c r="D452" s="183" t="s">
        <v>718</v>
      </c>
      <c r="E452" s="109"/>
      <c r="F452" s="109">
        <f>VLOOKUP(H452,Feuil1!A$1:B$5,2,0)</f>
        <v>0.35</v>
      </c>
      <c r="G452" s="109">
        <f>IF(H452="Information et Communication",1,IF(H452="Savoir-faire Savoir-être",2,IF(H452="Confort et hygiène",3,IF(H452="Qualité de la prestation",5,IF(H452="Développement Durable",4)))))</f>
        <v>2</v>
      </c>
      <c r="H452" s="271" t="s">
        <v>110</v>
      </c>
      <c r="I452" s="185" t="s">
        <v>719</v>
      </c>
      <c r="J452" s="138">
        <v>36</v>
      </c>
      <c r="K452" s="138">
        <f>IF(J452&lt;&gt;"",MAX(K$1:K451)+1,"")</f>
        <v>380</v>
      </c>
      <c r="L452" s="329" t="s">
        <v>720</v>
      </c>
      <c r="M452" s="330">
        <v>3</v>
      </c>
      <c r="N452" s="331" t="s">
        <v>0</v>
      </c>
      <c r="O452" s="439"/>
      <c r="P452" s="332" t="str">
        <f t="shared" si="618"/>
        <v>oui</v>
      </c>
      <c r="Q452" s="329" t="s">
        <v>721</v>
      </c>
      <c r="R452" s="343" t="s">
        <v>72</v>
      </c>
      <c r="S452" s="139"/>
      <c r="U452" s="140">
        <f>M452</f>
        <v>3</v>
      </c>
      <c r="V452" s="140">
        <f>IF(N452="OUI",1,IF(N452="NON",0,IF(N452="Non Mesuré","",0)))</f>
        <v>1</v>
      </c>
      <c r="W452" s="140">
        <f>IF(N452&lt;&gt;"Non Mesuré",U452*V452,"")</f>
        <v>3</v>
      </c>
      <c r="X452" s="140"/>
      <c r="Y452" s="140">
        <f>IF(N452="Non Mesuré",U452,0)</f>
        <v>0</v>
      </c>
      <c r="Z452" s="140"/>
      <c r="AA452" s="140">
        <f>U452-Y452</f>
        <v>3</v>
      </c>
      <c r="AB452" s="115"/>
      <c r="AC452" s="147"/>
      <c r="AD452" s="181"/>
      <c r="AE452" s="142" t="str">
        <f t="shared" si="598"/>
        <v/>
      </c>
      <c r="AF452" s="142"/>
      <c r="AG452" s="142" t="str">
        <f t="shared" si="599"/>
        <v/>
      </c>
      <c r="AH452" s="142"/>
      <c r="AI452" s="142" t="str">
        <f t="shared" si="600"/>
        <v/>
      </c>
      <c r="AJ452" s="143"/>
      <c r="AK452" s="144"/>
      <c r="AL452" s="142"/>
      <c r="AM452" s="142">
        <f t="shared" si="601"/>
        <v>3</v>
      </c>
      <c r="AN452" s="142"/>
      <c r="AO452" s="142">
        <f t="shared" si="602"/>
        <v>0</v>
      </c>
      <c r="AP452" s="142"/>
      <c r="AQ452" s="142">
        <f t="shared" si="603"/>
        <v>3</v>
      </c>
      <c r="AR452" s="143"/>
      <c r="AS452" s="144"/>
      <c r="AT452" s="142"/>
      <c r="AU452" s="142" t="str">
        <f t="shared" si="604"/>
        <v/>
      </c>
      <c r="AV452" s="142"/>
      <c r="AW452" s="142" t="str">
        <f t="shared" si="605"/>
        <v/>
      </c>
      <c r="AX452" s="142"/>
      <c r="AY452" s="142" t="str">
        <f t="shared" si="606"/>
        <v/>
      </c>
      <c r="AZ452" s="143"/>
      <c r="BA452" s="144"/>
      <c r="BB452" s="142"/>
      <c r="BC452" s="142" t="str">
        <f t="shared" ref="BC452:BC457" si="638">IF(G452=4,W452,"")</f>
        <v/>
      </c>
      <c r="BD452" s="142"/>
      <c r="BE452" s="142" t="str">
        <f t="shared" ref="BE452:BE457" si="639">IF(G452=4,Y452,"")</f>
        <v/>
      </c>
      <c r="BF452" s="142"/>
      <c r="BG452" s="142" t="str">
        <f t="shared" ref="BG452:BG457" si="640">IF(G452=4,AA452,"")</f>
        <v/>
      </c>
      <c r="BH452" s="143"/>
      <c r="BI452" s="144"/>
      <c r="BJ452" s="140"/>
      <c r="BK452" s="142" t="str">
        <f t="shared" ref="BK452:BK457" si="641">IF(G452=5,W452,"")</f>
        <v/>
      </c>
      <c r="BL452" s="142"/>
      <c r="BM452" s="142" t="str">
        <f t="shared" ref="BM452:BM457" si="642">IF(G452=5,Y452,"")</f>
        <v/>
      </c>
      <c r="BN452" s="142"/>
      <c r="BO452" s="142" t="str">
        <f t="shared" ref="BO452:BO457" si="643">IF(G452=5,AA452,"")</f>
        <v/>
      </c>
      <c r="BP452" s="143"/>
      <c r="BQ452" s="144"/>
      <c r="BR452" s="140"/>
      <c r="BS452" s="142" t="str">
        <f t="shared" si="631"/>
        <v/>
      </c>
      <c r="BT452" s="142"/>
      <c r="BU452" s="142" t="str">
        <f t="shared" si="632"/>
        <v/>
      </c>
      <c r="BV452" s="142"/>
      <c r="BW452" s="142" t="str">
        <f t="shared" si="633"/>
        <v/>
      </c>
      <c r="BX452" s="143"/>
      <c r="BY452" s="144"/>
      <c r="BZ452" s="145"/>
      <c r="CA452" s="142" t="str">
        <f t="shared" si="634"/>
        <v/>
      </c>
      <c r="CB452" s="142"/>
      <c r="CC452" s="142" t="str">
        <f t="shared" si="635"/>
        <v/>
      </c>
      <c r="CD452" s="142"/>
      <c r="CE452" s="142" t="str">
        <f t="shared" si="636"/>
        <v/>
      </c>
      <c r="CF452" s="143"/>
      <c r="CI452" s="142" t="str">
        <f t="shared" si="637"/>
        <v/>
      </c>
      <c r="CJ452" s="142"/>
      <c r="CK452" s="142" t="str">
        <f t="shared" si="596"/>
        <v/>
      </c>
      <c r="CL452" s="142"/>
      <c r="CM452" s="142" t="str">
        <f t="shared" si="597"/>
        <v/>
      </c>
      <c r="CN452" s="143"/>
      <c r="EF452" s="146" t="s">
        <v>63</v>
      </c>
      <c r="EG452" s="146" t="str">
        <f t="shared" si="630"/>
        <v>Pas de NM possible. Si buffet, partie réfrigérée en bon état de fonctionnement.
Constat visuel
NR</v>
      </c>
    </row>
    <row r="453" spans="1:137" s="136" customFormat="1" ht="36" customHeight="1" x14ac:dyDescent="0.25">
      <c r="B453" s="109" t="s">
        <v>58</v>
      </c>
      <c r="C453" s="405" t="s">
        <v>686</v>
      </c>
      <c r="D453" s="183" t="s">
        <v>718</v>
      </c>
      <c r="E453" s="109"/>
      <c r="F453" s="109">
        <f>VLOOKUP(H453,Feuil1!A$1:B$5,2,0)</f>
        <v>0.2</v>
      </c>
      <c r="G453" s="109">
        <f>IF(H453="Information et Communication",1,IF(H453="Savoir-faire Savoir-être",2,IF(H453="Confort et hygiène",3,IF(H453="Qualité de la prestation",5,IF(H453="Développement Durable",4)))))</f>
        <v>5</v>
      </c>
      <c r="H453" s="274" t="s">
        <v>168</v>
      </c>
      <c r="I453" s="185" t="s">
        <v>722</v>
      </c>
      <c r="J453" s="138">
        <v>37</v>
      </c>
      <c r="K453" s="138">
        <f>IF(J453&lt;&gt;"",MAX(K$1:K452)+1,"")</f>
        <v>381</v>
      </c>
      <c r="L453" s="281" t="s">
        <v>723</v>
      </c>
      <c r="M453" s="290">
        <v>3</v>
      </c>
      <c r="N453" s="283" t="s">
        <v>0</v>
      </c>
      <c r="O453" s="351"/>
      <c r="P453" s="333" t="str">
        <f t="shared" si="618"/>
        <v/>
      </c>
      <c r="Q453" s="281" t="s">
        <v>724</v>
      </c>
      <c r="R453" s="344" t="s">
        <v>72</v>
      </c>
      <c r="S453" s="139"/>
      <c r="U453" s="140">
        <f>M453</f>
        <v>3</v>
      </c>
      <c r="V453" s="140">
        <f>IF(N453="OUI",1,IF(N453="NON",0,IF(N453="Non Mesuré","",0)))</f>
        <v>1</v>
      </c>
      <c r="W453" s="140">
        <f>IF(N453&lt;&gt;"Non Mesuré",U453*V453,"")</f>
        <v>3</v>
      </c>
      <c r="X453" s="140"/>
      <c r="Y453" s="140">
        <f>IF(N453="Non Mesuré",U453,0)</f>
        <v>0</v>
      </c>
      <c r="Z453" s="140"/>
      <c r="AA453" s="140">
        <f>U453-Y453</f>
        <v>3</v>
      </c>
      <c r="AB453" s="140"/>
      <c r="AC453" s="147"/>
      <c r="AD453" s="141"/>
      <c r="AE453" s="142" t="str">
        <f t="shared" si="598"/>
        <v/>
      </c>
      <c r="AF453" s="142"/>
      <c r="AG453" s="142" t="str">
        <f t="shared" si="599"/>
        <v/>
      </c>
      <c r="AH453" s="142"/>
      <c r="AI453" s="142" t="str">
        <f t="shared" si="600"/>
        <v/>
      </c>
      <c r="AJ453" s="143"/>
      <c r="AK453" s="144"/>
      <c r="AL453" s="142"/>
      <c r="AM453" s="142" t="str">
        <f t="shared" si="601"/>
        <v/>
      </c>
      <c r="AN453" s="142"/>
      <c r="AO453" s="142" t="str">
        <f t="shared" si="602"/>
        <v/>
      </c>
      <c r="AP453" s="142"/>
      <c r="AQ453" s="142" t="str">
        <f t="shared" si="603"/>
        <v/>
      </c>
      <c r="AR453" s="143"/>
      <c r="AS453" s="144"/>
      <c r="AT453" s="142"/>
      <c r="AU453" s="142" t="str">
        <f t="shared" si="604"/>
        <v/>
      </c>
      <c r="AV453" s="142"/>
      <c r="AW453" s="142" t="str">
        <f t="shared" si="605"/>
        <v/>
      </c>
      <c r="AX453" s="142"/>
      <c r="AY453" s="142" t="str">
        <f t="shared" si="606"/>
        <v/>
      </c>
      <c r="AZ453" s="143"/>
      <c r="BA453" s="144"/>
      <c r="BB453" s="142"/>
      <c r="BC453" s="142" t="str">
        <f t="shared" si="638"/>
        <v/>
      </c>
      <c r="BD453" s="142"/>
      <c r="BE453" s="142" t="str">
        <f t="shared" si="639"/>
        <v/>
      </c>
      <c r="BF453" s="142"/>
      <c r="BG453" s="142" t="str">
        <f t="shared" si="640"/>
        <v/>
      </c>
      <c r="BH453" s="143"/>
      <c r="BI453" s="144"/>
      <c r="BJ453" s="140"/>
      <c r="BK453" s="142">
        <f t="shared" si="641"/>
        <v>3</v>
      </c>
      <c r="BL453" s="142"/>
      <c r="BM453" s="142">
        <f t="shared" si="642"/>
        <v>0</v>
      </c>
      <c r="BN453" s="142"/>
      <c r="BO453" s="142">
        <f t="shared" si="643"/>
        <v>3</v>
      </c>
      <c r="BP453" s="143"/>
      <c r="BQ453" s="144"/>
      <c r="BR453" s="140"/>
      <c r="BS453" s="142" t="str">
        <f t="shared" si="631"/>
        <v/>
      </c>
      <c r="BT453" s="142"/>
      <c r="BU453" s="142" t="str">
        <f t="shared" si="632"/>
        <v/>
      </c>
      <c r="BV453" s="142"/>
      <c r="BW453" s="142" t="str">
        <f t="shared" si="633"/>
        <v/>
      </c>
      <c r="BX453" s="143"/>
      <c r="BY453" s="144"/>
      <c r="BZ453" s="145"/>
      <c r="CA453" s="142" t="str">
        <f t="shared" si="634"/>
        <v/>
      </c>
      <c r="CB453" s="142"/>
      <c r="CC453" s="142" t="str">
        <f t="shared" si="635"/>
        <v/>
      </c>
      <c r="CD453" s="142"/>
      <c r="CE453" s="142" t="str">
        <f t="shared" si="636"/>
        <v/>
      </c>
      <c r="CF453" s="143"/>
      <c r="CI453" s="142" t="str">
        <f t="shared" si="637"/>
        <v/>
      </c>
      <c r="CJ453" s="142"/>
      <c r="CK453" s="142" t="str">
        <f t="shared" si="596"/>
        <v/>
      </c>
      <c r="CL453" s="142"/>
      <c r="CM453" s="142" t="str">
        <f t="shared" si="597"/>
        <v/>
      </c>
      <c r="CN453" s="143"/>
      <c r="EF453" s="146" t="s">
        <v>63</v>
      </c>
      <c r="EG453" s="146" t="str">
        <f t="shared" si="630"/>
        <v>Au moins deux viennoiseries si le petit déjeuner est présenté sous forme continentale.
Constat visuel
NR</v>
      </c>
    </row>
    <row r="454" spans="1:137" s="136" customFormat="1" ht="61.5" customHeight="1" x14ac:dyDescent="0.25">
      <c r="B454" s="109" t="s">
        <v>68</v>
      </c>
      <c r="C454" s="405" t="s">
        <v>686</v>
      </c>
      <c r="D454" s="183" t="s">
        <v>718</v>
      </c>
      <c r="E454" s="109"/>
      <c r="F454" s="109">
        <f>VLOOKUP(H454,Feuil1!A$1:B$5,2,0)</f>
        <v>0.2</v>
      </c>
      <c r="G454" s="109">
        <f>IF(H454="Information et Communication",1,IF(H454="Savoir-faire Savoir-être",2,IF(H454="Confort et hygiène",3,IF(H454="Qualité de la prestation",5,IF(H454="Développement Durable",4)))))</f>
        <v>5</v>
      </c>
      <c r="H454" s="274" t="s">
        <v>168</v>
      </c>
      <c r="I454" s="185" t="s">
        <v>722</v>
      </c>
      <c r="J454" s="138">
        <v>37</v>
      </c>
      <c r="K454" s="138">
        <f>IF(J454&lt;&gt;"",MAX(K$1:K453)+1,"")</f>
        <v>382</v>
      </c>
      <c r="L454" s="281" t="s">
        <v>725</v>
      </c>
      <c r="M454" s="290">
        <v>1</v>
      </c>
      <c r="N454" s="283" t="s">
        <v>0</v>
      </c>
      <c r="O454" s="351"/>
      <c r="P454" s="333" t="str">
        <f t="shared" si="618"/>
        <v/>
      </c>
      <c r="Q454" s="281" t="s">
        <v>726</v>
      </c>
      <c r="R454" s="344" t="s">
        <v>72</v>
      </c>
      <c r="S454" s="139"/>
      <c r="U454" s="140">
        <f>M454</f>
        <v>1</v>
      </c>
      <c r="V454" s="140">
        <f>IF(N454="OUI",1,IF(N454="NON",0,IF(N454="Non Mesuré","",0)))</f>
        <v>1</v>
      </c>
      <c r="W454" s="140">
        <f>IF(N454&lt;&gt;"Non Mesuré",U454*V454,"")</f>
        <v>1</v>
      </c>
      <c r="X454" s="140"/>
      <c r="Y454" s="140">
        <f>IF(N454="Non Mesuré",U454,0)</f>
        <v>0</v>
      </c>
      <c r="Z454" s="140"/>
      <c r="AA454" s="140">
        <f>U454-Y454</f>
        <v>1</v>
      </c>
      <c r="AB454" s="115"/>
      <c r="AC454" s="147"/>
      <c r="AD454" s="181"/>
      <c r="AE454" s="142" t="str">
        <f t="shared" si="598"/>
        <v/>
      </c>
      <c r="AF454" s="142"/>
      <c r="AG454" s="142" t="str">
        <f t="shared" si="599"/>
        <v/>
      </c>
      <c r="AH454" s="142"/>
      <c r="AI454" s="142" t="str">
        <f t="shared" si="600"/>
        <v/>
      </c>
      <c r="AJ454" s="143"/>
      <c r="AK454" s="144"/>
      <c r="AL454" s="142"/>
      <c r="AM454" s="142" t="str">
        <f t="shared" si="601"/>
        <v/>
      </c>
      <c r="AN454" s="142"/>
      <c r="AO454" s="142" t="str">
        <f t="shared" si="602"/>
        <v/>
      </c>
      <c r="AP454" s="142"/>
      <c r="AQ454" s="142" t="str">
        <f t="shared" si="603"/>
        <v/>
      </c>
      <c r="AR454" s="143"/>
      <c r="AS454" s="144"/>
      <c r="AT454" s="142"/>
      <c r="AU454" s="142" t="str">
        <f t="shared" si="604"/>
        <v/>
      </c>
      <c r="AV454" s="142"/>
      <c r="AW454" s="142" t="str">
        <f t="shared" si="605"/>
        <v/>
      </c>
      <c r="AX454" s="142"/>
      <c r="AY454" s="142" t="str">
        <f t="shared" si="606"/>
        <v/>
      </c>
      <c r="AZ454" s="143"/>
      <c r="BA454" s="144"/>
      <c r="BB454" s="142"/>
      <c r="BC454" s="142" t="str">
        <f t="shared" si="638"/>
        <v/>
      </c>
      <c r="BD454" s="142"/>
      <c r="BE454" s="142" t="str">
        <f t="shared" si="639"/>
        <v/>
      </c>
      <c r="BF454" s="142"/>
      <c r="BG454" s="142" t="str">
        <f t="shared" si="640"/>
        <v/>
      </c>
      <c r="BH454" s="143"/>
      <c r="BI454" s="144"/>
      <c r="BJ454" s="140"/>
      <c r="BK454" s="142">
        <f t="shared" si="641"/>
        <v>1</v>
      </c>
      <c r="BL454" s="142"/>
      <c r="BM454" s="142">
        <f t="shared" si="642"/>
        <v>0</v>
      </c>
      <c r="BN454" s="142"/>
      <c r="BO454" s="142">
        <f t="shared" si="643"/>
        <v>1</v>
      </c>
      <c r="BP454" s="143"/>
      <c r="BQ454" s="144"/>
      <c r="BR454" s="140"/>
      <c r="BS454" s="142" t="str">
        <f t="shared" si="631"/>
        <v/>
      </c>
      <c r="BT454" s="142"/>
      <c r="BU454" s="142" t="str">
        <f t="shared" si="632"/>
        <v/>
      </c>
      <c r="BV454" s="142"/>
      <c r="BW454" s="142" t="str">
        <f t="shared" si="633"/>
        <v/>
      </c>
      <c r="BX454" s="143"/>
      <c r="BY454" s="144"/>
      <c r="BZ454" s="145"/>
      <c r="CA454" s="142" t="str">
        <f t="shared" si="634"/>
        <v/>
      </c>
      <c r="CB454" s="142"/>
      <c r="CC454" s="142" t="str">
        <f t="shared" si="635"/>
        <v/>
      </c>
      <c r="CD454" s="142"/>
      <c r="CE454" s="142" t="str">
        <f t="shared" si="636"/>
        <v/>
      </c>
      <c r="CF454" s="143"/>
      <c r="CI454" s="142" t="str">
        <f t="shared" si="637"/>
        <v/>
      </c>
      <c r="CJ454" s="142"/>
      <c r="CK454" s="142" t="str">
        <f t="shared" ref="CK454:CK486" si="644">IF(A454=33,Y454,"")</f>
        <v/>
      </c>
      <c r="CL454" s="142"/>
      <c r="CM454" s="142" t="str">
        <f t="shared" ref="CM454:CM486" si="645">IF(A454=33,AA454,"")</f>
        <v/>
      </c>
      <c r="CN454" s="143"/>
      <c r="EF454" s="146" t="s">
        <v>63</v>
      </c>
      <c r="EG454" s="146" t="str">
        <f t="shared" si="630"/>
        <v>Détail des gammes : 2ème jus de fruits, fruits frais, charcuterie, plat chaud, produit lacté, céréales, fromages, fruits secs ou compote, produits allégés. Si petit déjeuner continental présence d'une carte visible par le client pour cet item.
Constat visuel
R</v>
      </c>
    </row>
    <row r="455" spans="1:137" s="136" customFormat="1" ht="22.5" customHeight="1" x14ac:dyDescent="0.25">
      <c r="B455" s="109" t="s">
        <v>58</v>
      </c>
      <c r="C455" s="405" t="s">
        <v>686</v>
      </c>
      <c r="D455" s="183" t="s">
        <v>718</v>
      </c>
      <c r="E455" s="109"/>
      <c r="F455" s="109">
        <f>VLOOKUP(H455,Feuil1!A$1:B$5,2,0)</f>
        <v>0.2</v>
      </c>
      <c r="G455" s="109">
        <f>IF(H455="Information et Communication",1,IF(H455="Savoir-faire Savoir-être",2,IF(H455="Confort et hygiène",3,IF(H455="Qualité de la prestation",5,IF(H455="Développement Durable",4)))))</f>
        <v>5</v>
      </c>
      <c r="H455" s="274" t="s">
        <v>168</v>
      </c>
      <c r="I455" s="185" t="s">
        <v>722</v>
      </c>
      <c r="J455" s="138">
        <v>37</v>
      </c>
      <c r="K455" s="138">
        <f>IF(J455&lt;&gt;"",MAX(K$1:K454)+1,"")</f>
        <v>383</v>
      </c>
      <c r="L455" s="281" t="s">
        <v>727</v>
      </c>
      <c r="M455" s="290">
        <v>1</v>
      </c>
      <c r="N455" s="283" t="s">
        <v>0</v>
      </c>
      <c r="O455" s="351"/>
      <c r="P455" s="333" t="str">
        <f t="shared" si="618"/>
        <v>oui</v>
      </c>
      <c r="Q455" s="281" t="s">
        <v>728</v>
      </c>
      <c r="R455" s="344" t="s">
        <v>72</v>
      </c>
      <c r="S455" s="139"/>
      <c r="U455" s="140">
        <f>M455</f>
        <v>1</v>
      </c>
      <c r="V455" s="140">
        <f>IF(N455="OUI",1,IF(N455="NON",0,IF(N455="Non Mesuré","",0)))</f>
        <v>1</v>
      </c>
      <c r="W455" s="140">
        <f>IF(N455&lt;&gt;"Non Mesuré",U455*V455,"")</f>
        <v>1</v>
      </c>
      <c r="X455" s="140"/>
      <c r="Y455" s="140">
        <f>IF(N455="Non Mesuré",U455,0)</f>
        <v>0</v>
      </c>
      <c r="Z455" s="140"/>
      <c r="AA455" s="140">
        <f>U455-Y455</f>
        <v>1</v>
      </c>
      <c r="AB455" s="115"/>
      <c r="AC455" s="147"/>
      <c r="AD455" s="181"/>
      <c r="AE455" s="142" t="str">
        <f t="shared" si="598"/>
        <v/>
      </c>
      <c r="AF455" s="142"/>
      <c r="AG455" s="142" t="str">
        <f t="shared" si="599"/>
        <v/>
      </c>
      <c r="AH455" s="142"/>
      <c r="AI455" s="142" t="str">
        <f t="shared" si="600"/>
        <v/>
      </c>
      <c r="AJ455" s="143"/>
      <c r="AK455" s="144"/>
      <c r="AL455" s="142"/>
      <c r="AM455" s="142" t="str">
        <f t="shared" si="601"/>
        <v/>
      </c>
      <c r="AN455" s="142"/>
      <c r="AO455" s="142" t="str">
        <f t="shared" si="602"/>
        <v/>
      </c>
      <c r="AP455" s="142"/>
      <c r="AQ455" s="142" t="str">
        <f t="shared" si="603"/>
        <v/>
      </c>
      <c r="AR455" s="143"/>
      <c r="AS455" s="144"/>
      <c r="AT455" s="142"/>
      <c r="AU455" s="142" t="str">
        <f t="shared" si="604"/>
        <v/>
      </c>
      <c r="AV455" s="142"/>
      <c r="AW455" s="142" t="str">
        <f t="shared" si="605"/>
        <v/>
      </c>
      <c r="AX455" s="142"/>
      <c r="AY455" s="142" t="str">
        <f t="shared" si="606"/>
        <v/>
      </c>
      <c r="AZ455" s="143"/>
      <c r="BA455" s="144"/>
      <c r="BB455" s="142"/>
      <c r="BC455" s="142" t="str">
        <f t="shared" si="638"/>
        <v/>
      </c>
      <c r="BD455" s="142"/>
      <c r="BE455" s="142" t="str">
        <f t="shared" si="639"/>
        <v/>
      </c>
      <c r="BF455" s="142"/>
      <c r="BG455" s="142" t="str">
        <f t="shared" si="640"/>
        <v/>
      </c>
      <c r="BH455" s="143"/>
      <c r="BI455" s="144"/>
      <c r="BJ455" s="140"/>
      <c r="BK455" s="142">
        <f t="shared" si="641"/>
        <v>1</v>
      </c>
      <c r="BL455" s="142"/>
      <c r="BM455" s="142">
        <f t="shared" si="642"/>
        <v>0</v>
      </c>
      <c r="BN455" s="142"/>
      <c r="BO455" s="142">
        <f t="shared" si="643"/>
        <v>1</v>
      </c>
      <c r="BP455" s="143"/>
      <c r="BQ455" s="144"/>
      <c r="BR455" s="140"/>
      <c r="BS455" s="142" t="str">
        <f t="shared" si="631"/>
        <v/>
      </c>
      <c r="BT455" s="142"/>
      <c r="BU455" s="142" t="str">
        <f t="shared" si="632"/>
        <v/>
      </c>
      <c r="BV455" s="142"/>
      <c r="BW455" s="142" t="str">
        <f t="shared" si="633"/>
        <v/>
      </c>
      <c r="BX455" s="143"/>
      <c r="BY455" s="144"/>
      <c r="BZ455" s="145"/>
      <c r="CA455" s="142" t="str">
        <f t="shared" si="634"/>
        <v/>
      </c>
      <c r="CB455" s="142"/>
      <c r="CC455" s="142" t="str">
        <f t="shared" si="635"/>
        <v/>
      </c>
      <c r="CD455" s="142"/>
      <c r="CE455" s="142" t="str">
        <f t="shared" si="636"/>
        <v/>
      </c>
      <c r="CF455" s="143"/>
      <c r="CI455" s="142" t="str">
        <f t="shared" si="637"/>
        <v/>
      </c>
      <c r="CJ455" s="142"/>
      <c r="CK455" s="142" t="str">
        <f t="shared" si="644"/>
        <v/>
      </c>
      <c r="CL455" s="142"/>
      <c r="CM455" s="142" t="str">
        <f t="shared" si="645"/>
        <v/>
      </c>
      <c r="CN455" s="143"/>
      <c r="EF455" s="146" t="s">
        <v>63</v>
      </c>
      <c r="EG455" s="146" t="str">
        <f t="shared" si="630"/>
        <v>Pas de NM possible. Mesure du buffet ou du plateau de petit déjeuner continental.
Constat visuel
NR</v>
      </c>
    </row>
    <row r="456" spans="1:137" s="136" customFormat="1" ht="22.5" customHeight="1" x14ac:dyDescent="0.25">
      <c r="B456" s="109" t="s">
        <v>58</v>
      </c>
      <c r="C456" s="405" t="s">
        <v>686</v>
      </c>
      <c r="D456" s="183" t="s">
        <v>718</v>
      </c>
      <c r="E456" s="109"/>
      <c r="F456" s="109">
        <f>VLOOKUP(H456,Feuil1!A$1:B$5,2,0)</f>
        <v>0.2</v>
      </c>
      <c r="G456" s="109">
        <f>IF(H456="Information et Communication",1,IF(H456="Savoir-faire Savoir-être",2,IF(H456="Confort et hygiène",3,IF(H456="Qualité de la prestation",5,IF(H456="Développement Durable",4)))))</f>
        <v>5</v>
      </c>
      <c r="H456" s="274" t="s">
        <v>168</v>
      </c>
      <c r="I456" s="185" t="s">
        <v>722</v>
      </c>
      <c r="J456" s="138">
        <v>37</v>
      </c>
      <c r="K456" s="138">
        <f>IF(J456&lt;&gt;"",MAX(K$1:K455)+1,"")</f>
        <v>384</v>
      </c>
      <c r="L456" s="374" t="s">
        <v>729</v>
      </c>
      <c r="M456" s="375">
        <v>1</v>
      </c>
      <c r="N456" s="373" t="s">
        <v>0</v>
      </c>
      <c r="O456" s="441"/>
      <c r="P456" s="376" t="str">
        <f t="shared" si="618"/>
        <v/>
      </c>
      <c r="Q456" s="374" t="s">
        <v>730</v>
      </c>
      <c r="R456" s="384" t="s">
        <v>72</v>
      </c>
      <c r="S456" s="139"/>
      <c r="U456" s="140">
        <f>M456</f>
        <v>1</v>
      </c>
      <c r="V456" s="140">
        <f>IF(N456="OUI",1,IF(N456="NON",0,IF(N456="Non Mesuré","",0)))</f>
        <v>1</v>
      </c>
      <c r="W456" s="140">
        <f>IF(N456&lt;&gt;"Non Mesuré",U456*V456,"")</f>
        <v>1</v>
      </c>
      <c r="X456" s="140"/>
      <c r="Y456" s="140">
        <f>IF(N456="Non Mesuré",U456,0)</f>
        <v>0</v>
      </c>
      <c r="Z456" s="140"/>
      <c r="AA456" s="140">
        <f>U456-Y456</f>
        <v>1</v>
      </c>
      <c r="AB456" s="115"/>
      <c r="AC456" s="147"/>
      <c r="AD456" s="181"/>
      <c r="AE456" s="142" t="str">
        <f t="shared" si="598"/>
        <v/>
      </c>
      <c r="AF456" s="142"/>
      <c r="AG456" s="142" t="str">
        <f t="shared" si="599"/>
        <v/>
      </c>
      <c r="AH456" s="142"/>
      <c r="AI456" s="142" t="str">
        <f t="shared" si="600"/>
        <v/>
      </c>
      <c r="AJ456" s="143"/>
      <c r="AK456" s="144"/>
      <c r="AL456" s="142"/>
      <c r="AM456" s="142" t="str">
        <f t="shared" si="601"/>
        <v/>
      </c>
      <c r="AN456" s="142"/>
      <c r="AO456" s="142" t="str">
        <f t="shared" si="602"/>
        <v/>
      </c>
      <c r="AP456" s="142"/>
      <c r="AQ456" s="142" t="str">
        <f t="shared" si="603"/>
        <v/>
      </c>
      <c r="AR456" s="143"/>
      <c r="AS456" s="144"/>
      <c r="AT456" s="142"/>
      <c r="AU456" s="142" t="str">
        <f t="shared" si="604"/>
        <v/>
      </c>
      <c r="AV456" s="142"/>
      <c r="AW456" s="142" t="str">
        <f t="shared" si="605"/>
        <v/>
      </c>
      <c r="AX456" s="142"/>
      <c r="AY456" s="142" t="str">
        <f t="shared" si="606"/>
        <v/>
      </c>
      <c r="AZ456" s="143"/>
      <c r="BA456" s="144"/>
      <c r="BB456" s="142"/>
      <c r="BC456" s="142" t="str">
        <f t="shared" si="638"/>
        <v/>
      </c>
      <c r="BD456" s="142"/>
      <c r="BE456" s="142" t="str">
        <f t="shared" si="639"/>
        <v/>
      </c>
      <c r="BF456" s="142"/>
      <c r="BG456" s="142" t="str">
        <f t="shared" si="640"/>
        <v/>
      </c>
      <c r="BH456" s="143"/>
      <c r="BI456" s="144"/>
      <c r="BJ456" s="140"/>
      <c r="BK456" s="142">
        <f t="shared" si="641"/>
        <v>1</v>
      </c>
      <c r="BL456" s="142"/>
      <c r="BM456" s="142">
        <f t="shared" si="642"/>
        <v>0</v>
      </c>
      <c r="BN456" s="142"/>
      <c r="BO456" s="142">
        <f t="shared" si="643"/>
        <v>1</v>
      </c>
      <c r="BP456" s="143"/>
      <c r="BQ456" s="144"/>
      <c r="BR456" s="140"/>
      <c r="BS456" s="142" t="str">
        <f t="shared" si="631"/>
        <v/>
      </c>
      <c r="BT456" s="142"/>
      <c r="BU456" s="142" t="str">
        <f t="shared" si="632"/>
        <v/>
      </c>
      <c r="BV456" s="142"/>
      <c r="BW456" s="142" t="str">
        <f t="shared" si="633"/>
        <v/>
      </c>
      <c r="BX456" s="143"/>
      <c r="BY456" s="144"/>
      <c r="BZ456" s="145"/>
      <c r="CA456" s="142" t="str">
        <f t="shared" si="634"/>
        <v/>
      </c>
      <c r="CB456" s="142"/>
      <c r="CC456" s="142" t="str">
        <f t="shared" si="635"/>
        <v/>
      </c>
      <c r="CD456" s="142"/>
      <c r="CE456" s="142" t="str">
        <f t="shared" si="636"/>
        <v/>
      </c>
      <c r="CF456" s="143"/>
      <c r="CI456" s="142" t="str">
        <f t="shared" si="637"/>
        <v/>
      </c>
      <c r="CJ456" s="142"/>
      <c r="CK456" s="142" t="str">
        <f t="shared" si="644"/>
        <v/>
      </c>
      <c r="CL456" s="142"/>
      <c r="CM456" s="142" t="str">
        <f t="shared" si="645"/>
        <v/>
      </c>
      <c r="CN456" s="143"/>
      <c r="EF456" s="146" t="s">
        <v>63</v>
      </c>
      <c r="EG456" s="146" t="str">
        <f t="shared" si="630"/>
        <v>NM si pas de buffet.
Constat visuel
NR</v>
      </c>
    </row>
    <row r="457" spans="1:137" s="136" customFormat="1" ht="30" customHeight="1" x14ac:dyDescent="0.2">
      <c r="B457" s="109"/>
      <c r="C457" s="405" t="s">
        <v>731</v>
      </c>
      <c r="D457" s="109"/>
      <c r="E457" s="109"/>
      <c r="F457" s="109" t="e">
        <f>VLOOKUP(H457,Feuil1!A$1:B$5,2,0)</f>
        <v>#N/A</v>
      </c>
      <c r="G457" s="109"/>
      <c r="H457" s="271"/>
      <c r="I457" s="406"/>
      <c r="J457" s="138"/>
      <c r="K457" s="428" t="str">
        <f>IF(J457&lt;&gt;"",MAX(K$1:K456)+1,"")</f>
        <v/>
      </c>
      <c r="L457" s="429" t="s">
        <v>731</v>
      </c>
      <c r="M457" s="430" t="s">
        <v>31</v>
      </c>
      <c r="N457" s="431" t="s">
        <v>32</v>
      </c>
      <c r="O457" s="434" t="s">
        <v>33</v>
      </c>
      <c r="P457" s="432" t="str">
        <f t="shared" si="618"/>
        <v/>
      </c>
      <c r="Q457" s="428" t="s">
        <v>34</v>
      </c>
      <c r="R457" s="428" t="s">
        <v>809</v>
      </c>
      <c r="S457" s="139"/>
      <c r="U457" s="140"/>
      <c r="V457" s="140"/>
      <c r="W457" s="140"/>
      <c r="X457" s="140">
        <f>SUM(W429:W456)</f>
        <v>69</v>
      </c>
      <c r="Y457" s="140"/>
      <c r="Z457" s="140">
        <f>SUM(Y429:Y456)</f>
        <v>0</v>
      </c>
      <c r="AA457" s="140"/>
      <c r="AB457" s="140">
        <f>SUM(AA429:AA456)</f>
        <v>69</v>
      </c>
      <c r="AC457" s="141">
        <f>X457/AB457</f>
        <v>1</v>
      </c>
      <c r="AD457" s="181"/>
      <c r="AE457" s="142" t="str">
        <f t="shared" si="598"/>
        <v/>
      </c>
      <c r="AF457" s="142"/>
      <c r="AG457" s="142" t="str">
        <f t="shared" si="599"/>
        <v/>
      </c>
      <c r="AH457" s="142"/>
      <c r="AI457" s="142" t="str">
        <f t="shared" si="600"/>
        <v/>
      </c>
      <c r="AJ457" s="143"/>
      <c r="AK457" s="144"/>
      <c r="AL457" s="142"/>
      <c r="AM457" s="142" t="str">
        <f t="shared" si="601"/>
        <v/>
      </c>
      <c r="AN457" s="142"/>
      <c r="AO457" s="142" t="str">
        <f t="shared" si="602"/>
        <v/>
      </c>
      <c r="AP457" s="142"/>
      <c r="AQ457" s="142" t="str">
        <f t="shared" si="603"/>
        <v/>
      </c>
      <c r="AR457" s="143"/>
      <c r="AS457" s="144"/>
      <c r="AT457" s="142"/>
      <c r="AU457" s="142" t="str">
        <f t="shared" si="604"/>
        <v/>
      </c>
      <c r="AV457" s="142"/>
      <c r="AW457" s="142" t="str">
        <f t="shared" si="605"/>
        <v/>
      </c>
      <c r="AX457" s="142"/>
      <c r="AY457" s="142" t="str">
        <f t="shared" si="606"/>
        <v/>
      </c>
      <c r="AZ457" s="143"/>
      <c r="BA457" s="144"/>
      <c r="BB457" s="142"/>
      <c r="BC457" s="142" t="str">
        <f t="shared" si="638"/>
        <v/>
      </c>
      <c r="BD457" s="142"/>
      <c r="BE457" s="142" t="str">
        <f t="shared" si="639"/>
        <v/>
      </c>
      <c r="BF457" s="142"/>
      <c r="BG457" s="142" t="str">
        <f t="shared" si="640"/>
        <v/>
      </c>
      <c r="BH457" s="143"/>
      <c r="BI457" s="144"/>
      <c r="BJ457" s="140"/>
      <c r="BK457" s="142" t="str">
        <f t="shared" si="641"/>
        <v/>
      </c>
      <c r="BL457" s="142"/>
      <c r="BM457" s="142" t="str">
        <f t="shared" si="642"/>
        <v/>
      </c>
      <c r="BN457" s="142"/>
      <c r="BO457" s="142" t="str">
        <f t="shared" si="643"/>
        <v/>
      </c>
      <c r="BP457" s="143"/>
      <c r="BQ457" s="144"/>
      <c r="BR457" s="140"/>
      <c r="BS457" s="142" t="str">
        <f t="shared" si="631"/>
        <v/>
      </c>
      <c r="BT457" s="142"/>
      <c r="BU457" s="142" t="str">
        <f t="shared" si="632"/>
        <v/>
      </c>
      <c r="BV457" s="142"/>
      <c r="BW457" s="142" t="str">
        <f t="shared" si="633"/>
        <v/>
      </c>
      <c r="BX457" s="143"/>
      <c r="BY457" s="144"/>
      <c r="BZ457" s="145"/>
      <c r="CA457" s="142" t="str">
        <f t="shared" si="634"/>
        <v/>
      </c>
      <c r="CB457" s="142"/>
      <c r="CC457" s="142" t="str">
        <f t="shared" si="635"/>
        <v/>
      </c>
      <c r="CD457" s="142"/>
      <c r="CE457" s="142" t="str">
        <f t="shared" si="636"/>
        <v/>
      </c>
      <c r="CF457" s="143"/>
      <c r="CI457" s="142" t="str">
        <f t="shared" si="637"/>
        <v/>
      </c>
      <c r="CJ457" s="142"/>
      <c r="CK457" s="142" t="str">
        <f t="shared" si="644"/>
        <v/>
      </c>
      <c r="CL457" s="142"/>
      <c r="CM457" s="142" t="str">
        <f t="shared" si="645"/>
        <v/>
      </c>
      <c r="CN457" s="143"/>
      <c r="EF457" s="146" t="s">
        <v>63</v>
      </c>
      <c r="EG457" s="146" t="str">
        <f t="shared" si="630"/>
        <v xml:space="preserve">Guide d'interprétation
Type de constat
</v>
      </c>
    </row>
    <row r="458" spans="1:137" s="157" customFormat="1" ht="41.25" customHeight="1" x14ac:dyDescent="0.25">
      <c r="B458" s="107"/>
      <c r="C458" s="405" t="s">
        <v>731</v>
      </c>
      <c r="D458" s="107"/>
      <c r="E458" s="107"/>
      <c r="F458" s="109" t="e">
        <f>VLOOKUP(H458,Feuil1!A$1:B$5,2,0)</f>
        <v>#N/A</v>
      </c>
      <c r="G458" s="107"/>
      <c r="H458" s="276"/>
      <c r="I458" s="182"/>
      <c r="J458" s="149"/>
      <c r="K458" s="131" t="str">
        <f>IF(J458&lt;&gt;"",MAX(K$1:K457)+1,"")</f>
        <v/>
      </c>
      <c r="L458" s="183" t="s">
        <v>732</v>
      </c>
      <c r="M458" s="205"/>
      <c r="N458" s="267"/>
      <c r="O458" s="440"/>
      <c r="P458" s="325" t="str">
        <f t="shared" si="618"/>
        <v/>
      </c>
      <c r="Q458" s="184"/>
      <c r="R458" s="184"/>
      <c r="S458" s="184"/>
      <c r="U458" s="150"/>
      <c r="V458" s="150"/>
      <c r="W458" s="150"/>
      <c r="X458" s="150"/>
      <c r="Y458" s="150"/>
      <c r="Z458" s="150"/>
      <c r="AA458" s="150"/>
      <c r="AB458" s="150"/>
      <c r="AC458" s="151"/>
      <c r="AD458" s="152"/>
      <c r="AE458" s="142" t="str">
        <f t="shared" si="598"/>
        <v/>
      </c>
      <c r="AF458" s="142"/>
      <c r="AG458" s="142" t="str">
        <f t="shared" si="599"/>
        <v/>
      </c>
      <c r="AH458" s="142"/>
      <c r="AI458" s="142" t="str">
        <f t="shared" si="600"/>
        <v/>
      </c>
      <c r="AJ458" s="143"/>
      <c r="AK458" s="155"/>
      <c r="AL458" s="153"/>
      <c r="AM458" s="142" t="str">
        <f t="shared" si="601"/>
        <v/>
      </c>
      <c r="AN458" s="142"/>
      <c r="AO458" s="142" t="str">
        <f t="shared" si="602"/>
        <v/>
      </c>
      <c r="AP458" s="142"/>
      <c r="AQ458" s="142" t="str">
        <f t="shared" si="603"/>
        <v/>
      </c>
      <c r="AR458" s="143"/>
      <c r="AS458" s="155"/>
      <c r="AT458" s="153"/>
      <c r="AU458" s="142" t="str">
        <f t="shared" si="604"/>
        <v/>
      </c>
      <c r="AV458" s="142"/>
      <c r="AW458" s="142" t="str">
        <f t="shared" si="605"/>
        <v/>
      </c>
      <c r="AX458" s="142"/>
      <c r="AY458" s="142" t="str">
        <f t="shared" si="606"/>
        <v/>
      </c>
      <c r="AZ458" s="143"/>
      <c r="BA458" s="155"/>
      <c r="BB458" s="153"/>
      <c r="BC458" s="153"/>
      <c r="BD458" s="153"/>
      <c r="BE458" s="153"/>
      <c r="BF458" s="153"/>
      <c r="BG458" s="153"/>
      <c r="BH458" s="154"/>
      <c r="BI458" s="155"/>
      <c r="BJ458" s="150"/>
      <c r="BK458" s="153"/>
      <c r="BL458" s="153"/>
      <c r="BM458" s="153"/>
      <c r="BN458" s="153"/>
      <c r="BO458" s="153"/>
      <c r="BP458" s="154"/>
      <c r="BQ458" s="155"/>
      <c r="BR458" s="150"/>
      <c r="BS458" s="153" t="str">
        <f t="shared" si="631"/>
        <v/>
      </c>
      <c r="BT458" s="153"/>
      <c r="BU458" s="153" t="str">
        <f t="shared" si="632"/>
        <v/>
      </c>
      <c r="BV458" s="153"/>
      <c r="BW458" s="153" t="str">
        <f t="shared" si="633"/>
        <v/>
      </c>
      <c r="BX458" s="154"/>
      <c r="BY458" s="155"/>
      <c r="BZ458" s="156"/>
      <c r="CA458" s="153" t="str">
        <f t="shared" si="634"/>
        <v/>
      </c>
      <c r="CB458" s="153"/>
      <c r="CC458" s="153" t="str">
        <f t="shared" si="635"/>
        <v/>
      </c>
      <c r="CD458" s="153"/>
      <c r="CE458" s="153" t="str">
        <f t="shared" si="636"/>
        <v/>
      </c>
      <c r="CF458" s="154"/>
      <c r="CI458" s="153" t="str">
        <f t="shared" si="637"/>
        <v/>
      </c>
      <c r="CJ458" s="153"/>
      <c r="CK458" s="153" t="str">
        <f t="shared" si="644"/>
        <v/>
      </c>
      <c r="CL458" s="153"/>
      <c r="CM458" s="153" t="str">
        <f t="shared" si="645"/>
        <v/>
      </c>
      <c r="CN458" s="154"/>
      <c r="EF458" s="146" t="s">
        <v>63</v>
      </c>
      <c r="EG458" s="146" t="str">
        <f t="shared" si="630"/>
        <v xml:space="preserve">
</v>
      </c>
    </row>
    <row r="459" spans="1:137" s="136" customFormat="1" ht="72" customHeight="1" x14ac:dyDescent="0.25">
      <c r="A459" s="253"/>
      <c r="B459" s="318" t="s">
        <v>58</v>
      </c>
      <c r="C459" s="405" t="s">
        <v>731</v>
      </c>
      <c r="D459" s="183" t="s">
        <v>732</v>
      </c>
      <c r="E459" s="109"/>
      <c r="F459" s="109">
        <f>VLOOKUP(H459,Feuil1!A$1:B$5,2,0)</f>
        <v>0.2</v>
      </c>
      <c r="G459" s="109">
        <f>IF(H459="Information et Communication",1,IF(H459="Savoir-faire Savoir-être",2,IF(H459="Confort et hygiène",3,IF(H459="Qualité de la prestation",5,IF(H459="Développement Durable",4)))))</f>
        <v>5</v>
      </c>
      <c r="H459" s="274" t="s">
        <v>168</v>
      </c>
      <c r="I459" s="137" t="s">
        <v>733</v>
      </c>
      <c r="J459" s="138">
        <v>108</v>
      </c>
      <c r="K459" s="138">
        <f>IF(J459&lt;&gt;"",MAX(K$1:K458)+1,"")</f>
        <v>385</v>
      </c>
      <c r="L459" s="329" t="s">
        <v>734</v>
      </c>
      <c r="M459" s="330">
        <v>1</v>
      </c>
      <c r="N459" s="331" t="s">
        <v>0</v>
      </c>
      <c r="O459" s="439"/>
      <c r="P459" s="332" t="str">
        <f t="shared" si="618"/>
        <v/>
      </c>
      <c r="Q459" s="329" t="s">
        <v>925</v>
      </c>
      <c r="R459" s="329" t="s">
        <v>562</v>
      </c>
      <c r="S459" s="139"/>
      <c r="U459" s="140">
        <f>M459</f>
        <v>1</v>
      </c>
      <c r="V459" s="140">
        <f>IF(N459="OUI",1,IF(N459="NON",0,IF(N459="Non Mesuré","",0)))</f>
        <v>1</v>
      </c>
      <c r="W459" s="140">
        <f>IF(N459&lt;&gt;"Non Mesuré",U459*V459,"")</f>
        <v>1</v>
      </c>
      <c r="X459" s="140"/>
      <c r="Y459" s="140">
        <f>IF(N459="Non Mesuré",U459,0)</f>
        <v>0</v>
      </c>
      <c r="Z459" s="140"/>
      <c r="AA459" s="140">
        <f>U459-Y459</f>
        <v>1</v>
      </c>
      <c r="AB459" s="115"/>
      <c r="AC459" s="147"/>
      <c r="AD459" s="181"/>
      <c r="AE459" s="142" t="str">
        <f t="shared" si="598"/>
        <v/>
      </c>
      <c r="AF459" s="142"/>
      <c r="AG459" s="142" t="str">
        <f t="shared" si="599"/>
        <v/>
      </c>
      <c r="AH459" s="142"/>
      <c r="AI459" s="142" t="str">
        <f t="shared" si="600"/>
        <v/>
      </c>
      <c r="AJ459" s="143"/>
      <c r="AK459" s="144"/>
      <c r="AL459" s="142"/>
      <c r="AM459" s="142" t="str">
        <f t="shared" si="601"/>
        <v/>
      </c>
      <c r="AN459" s="142"/>
      <c r="AO459" s="142" t="str">
        <f t="shared" si="602"/>
        <v/>
      </c>
      <c r="AP459" s="142"/>
      <c r="AQ459" s="142" t="str">
        <f t="shared" si="603"/>
        <v/>
      </c>
      <c r="AR459" s="143"/>
      <c r="AS459" s="144"/>
      <c r="AT459" s="142"/>
      <c r="AU459" s="142" t="str">
        <f t="shared" si="604"/>
        <v/>
      </c>
      <c r="AV459" s="142"/>
      <c r="AW459" s="142" t="str">
        <f t="shared" si="605"/>
        <v/>
      </c>
      <c r="AX459" s="142"/>
      <c r="AY459" s="142" t="str">
        <f t="shared" si="606"/>
        <v/>
      </c>
      <c r="AZ459" s="143"/>
      <c r="BA459" s="144"/>
      <c r="BB459" s="142"/>
      <c r="BC459" s="142" t="str">
        <f t="shared" ref="BC459:BC481" si="646">IF(G459=4,W459,"")</f>
        <v/>
      </c>
      <c r="BD459" s="142"/>
      <c r="BE459" s="142" t="str">
        <f t="shared" ref="BE459:BE481" si="647">IF(G459=4,Y459,"")</f>
        <v/>
      </c>
      <c r="BF459" s="142"/>
      <c r="BG459" s="142" t="str">
        <f t="shared" ref="BG459:BG481" si="648">IF(G459=4,AA459,"")</f>
        <v/>
      </c>
      <c r="BH459" s="143"/>
      <c r="BI459" s="144"/>
      <c r="BJ459" s="140"/>
      <c r="BK459" s="142">
        <f t="shared" ref="BK459:BK481" si="649">IF(G459=5,W459,"")</f>
        <v>1</v>
      </c>
      <c r="BL459" s="142"/>
      <c r="BM459" s="142">
        <f t="shared" ref="BM459:BM481" si="650">IF(G459=5,Y459,"")</f>
        <v>0</v>
      </c>
      <c r="BN459" s="142"/>
      <c r="BO459" s="142">
        <f t="shared" ref="BO459:BO481" si="651">IF(G459=5,AA459,"")</f>
        <v>1</v>
      </c>
      <c r="BP459" s="143"/>
      <c r="BQ459" s="144"/>
      <c r="BR459" s="140"/>
      <c r="BS459" s="142" t="str">
        <f t="shared" si="631"/>
        <v/>
      </c>
      <c r="BT459" s="142"/>
      <c r="BU459" s="142" t="str">
        <f t="shared" si="632"/>
        <v/>
      </c>
      <c r="BV459" s="142"/>
      <c r="BW459" s="142" t="str">
        <f t="shared" si="633"/>
        <v/>
      </c>
      <c r="BX459" s="143"/>
      <c r="BY459" s="144"/>
      <c r="BZ459" s="145"/>
      <c r="CA459" s="142" t="str">
        <f t="shared" si="634"/>
        <v/>
      </c>
      <c r="CB459" s="142"/>
      <c r="CC459" s="142" t="str">
        <f t="shared" si="635"/>
        <v/>
      </c>
      <c r="CD459" s="142"/>
      <c r="CE459" s="142" t="str">
        <f t="shared" si="636"/>
        <v/>
      </c>
      <c r="CF459" s="143"/>
      <c r="CI459" s="142" t="str">
        <f t="shared" si="637"/>
        <v/>
      </c>
      <c r="CJ459" s="142"/>
      <c r="CK459" s="142" t="str">
        <f t="shared" si="644"/>
        <v/>
      </c>
      <c r="CL459" s="142"/>
      <c r="CM459" s="142" t="str">
        <f t="shared" si="645"/>
        <v/>
      </c>
      <c r="CN459" s="143"/>
      <c r="EF459" s="146" t="s">
        <v>63</v>
      </c>
      <c r="EG459" s="146" t="str">
        <f t="shared" si="630"/>
        <v>NM possible si aucun référencement sur aucun site d'avis en ligne. L'auditeur interroge pour savoir quels sites d'avis de consommateurs il suit : Tripadvisor, L'internaute, Trivago, Booking, Michelin, lafourchette.com etc. et l'interroge sur le contenu du dernier commentaire. 
Sur déclaratif
NR</v>
      </c>
    </row>
    <row r="460" spans="1:137" s="136" customFormat="1" ht="36" customHeight="1" x14ac:dyDescent="0.25">
      <c r="A460" s="254"/>
      <c r="B460" s="319" t="s">
        <v>68</v>
      </c>
      <c r="C460" s="405" t="s">
        <v>731</v>
      </c>
      <c r="D460" s="183" t="s">
        <v>732</v>
      </c>
      <c r="E460" s="109"/>
      <c r="F460" s="109">
        <f>VLOOKUP(H460,Feuil1!A$1:B$5,2,0)</f>
        <v>0.2</v>
      </c>
      <c r="G460" s="109">
        <f>IF(H460="Information et Communication",1,IF(H460="Savoir-faire Savoir-être",2,IF(H460="Confort et hygiène",3,IF(H460="Qualité de la prestation",5,IF(H460="Développement Durable",4)))))</f>
        <v>5</v>
      </c>
      <c r="H460" s="274" t="s">
        <v>168</v>
      </c>
      <c r="I460" s="137" t="s">
        <v>733</v>
      </c>
      <c r="J460" s="138">
        <v>108</v>
      </c>
      <c r="K460" s="138">
        <f>IF(J460&lt;&gt;"",MAX(K$1:K459)+1,"")</f>
        <v>386</v>
      </c>
      <c r="L460" s="281" t="s">
        <v>735</v>
      </c>
      <c r="M460" s="290">
        <v>1</v>
      </c>
      <c r="N460" s="283" t="s">
        <v>0</v>
      </c>
      <c r="O460" s="351"/>
      <c r="P460" s="333" t="str">
        <f t="shared" si="618"/>
        <v/>
      </c>
      <c r="Q460" s="281"/>
      <c r="R460" s="281" t="s">
        <v>562</v>
      </c>
      <c r="S460" s="139"/>
      <c r="U460" s="140">
        <f>M460</f>
        <v>1</v>
      </c>
      <c r="V460" s="140">
        <f>IF(N460="OUI",1,IF(N460="NON",0,IF(N460="Non Mesuré","",0)))</f>
        <v>1</v>
      </c>
      <c r="W460" s="140">
        <f>IF(N460&lt;&gt;"Non Mesuré",U460*V460,"")</f>
        <v>1</v>
      </c>
      <c r="X460" s="140"/>
      <c r="Y460" s="140">
        <f>IF(N460="Non Mesuré",U460,0)</f>
        <v>0</v>
      </c>
      <c r="Z460" s="140"/>
      <c r="AA460" s="140">
        <f>U460-Y460</f>
        <v>1</v>
      </c>
      <c r="AB460" s="115"/>
      <c r="AC460" s="147"/>
      <c r="AD460" s="181"/>
      <c r="AE460" s="142" t="str">
        <f t="shared" si="598"/>
        <v/>
      </c>
      <c r="AF460" s="142"/>
      <c r="AG460" s="142" t="str">
        <f t="shared" si="599"/>
        <v/>
      </c>
      <c r="AH460" s="142"/>
      <c r="AI460" s="142" t="str">
        <f t="shared" si="600"/>
        <v/>
      </c>
      <c r="AJ460" s="143"/>
      <c r="AK460" s="144"/>
      <c r="AL460" s="142"/>
      <c r="AM460" s="142" t="str">
        <f t="shared" si="601"/>
        <v/>
      </c>
      <c r="AN460" s="142"/>
      <c r="AO460" s="142" t="str">
        <f t="shared" si="602"/>
        <v/>
      </c>
      <c r="AP460" s="142"/>
      <c r="AQ460" s="142" t="str">
        <f t="shared" si="603"/>
        <v/>
      </c>
      <c r="AR460" s="143"/>
      <c r="AS460" s="144"/>
      <c r="AT460" s="142"/>
      <c r="AU460" s="142" t="str">
        <f t="shared" si="604"/>
        <v/>
      </c>
      <c r="AV460" s="142"/>
      <c r="AW460" s="142" t="str">
        <f t="shared" si="605"/>
        <v/>
      </c>
      <c r="AX460" s="142"/>
      <c r="AY460" s="142" t="str">
        <f t="shared" si="606"/>
        <v/>
      </c>
      <c r="AZ460" s="143"/>
      <c r="BA460" s="144"/>
      <c r="BB460" s="142"/>
      <c r="BC460" s="142" t="str">
        <f t="shared" si="646"/>
        <v/>
      </c>
      <c r="BD460" s="142"/>
      <c r="BE460" s="142" t="str">
        <f t="shared" si="647"/>
        <v/>
      </c>
      <c r="BF460" s="142"/>
      <c r="BG460" s="142" t="str">
        <f t="shared" si="648"/>
        <v/>
      </c>
      <c r="BH460" s="143"/>
      <c r="BI460" s="144"/>
      <c r="BJ460" s="140"/>
      <c r="BK460" s="142">
        <f t="shared" si="649"/>
        <v>1</v>
      </c>
      <c r="BL460" s="142"/>
      <c r="BM460" s="142">
        <f t="shared" si="650"/>
        <v>0</v>
      </c>
      <c r="BN460" s="142"/>
      <c r="BO460" s="142">
        <f t="shared" si="651"/>
        <v>1</v>
      </c>
      <c r="BP460" s="143"/>
      <c r="BQ460" s="144"/>
      <c r="BR460" s="140"/>
      <c r="BS460" s="142" t="str">
        <f t="shared" si="631"/>
        <v/>
      </c>
      <c r="BT460" s="142"/>
      <c r="BU460" s="142" t="str">
        <f t="shared" si="632"/>
        <v/>
      </c>
      <c r="BV460" s="142"/>
      <c r="BW460" s="142" t="str">
        <f t="shared" si="633"/>
        <v/>
      </c>
      <c r="BX460" s="143"/>
      <c r="BY460" s="144"/>
      <c r="BZ460" s="145"/>
      <c r="CA460" s="142" t="str">
        <f t="shared" si="634"/>
        <v/>
      </c>
      <c r="CB460" s="142"/>
      <c r="CC460" s="142" t="str">
        <f t="shared" si="635"/>
        <v/>
      </c>
      <c r="CD460" s="142"/>
      <c r="CE460" s="142" t="str">
        <f t="shared" si="636"/>
        <v/>
      </c>
      <c r="CF460" s="143"/>
      <c r="CI460" s="142" t="str">
        <f t="shared" si="637"/>
        <v/>
      </c>
      <c r="CJ460" s="142"/>
      <c r="CK460" s="142" t="str">
        <f t="shared" si="644"/>
        <v/>
      </c>
      <c r="CL460" s="142"/>
      <c r="CM460" s="142" t="str">
        <f t="shared" si="645"/>
        <v/>
      </c>
      <c r="CN460" s="143"/>
      <c r="EF460" s="146" t="s">
        <v>63</v>
      </c>
      <c r="EG460" s="146" t="str">
        <f t="shared" si="630"/>
        <v xml:space="preserve">
Sur déclaratif
R</v>
      </c>
    </row>
    <row r="461" spans="1:137" s="136" customFormat="1" ht="22.5" customHeight="1" x14ac:dyDescent="0.25">
      <c r="A461" s="254"/>
      <c r="B461" s="319" t="s">
        <v>58</v>
      </c>
      <c r="C461" s="405" t="s">
        <v>731</v>
      </c>
      <c r="D461" s="183" t="s">
        <v>732</v>
      </c>
      <c r="E461" s="109"/>
      <c r="F461" s="109">
        <f>VLOOKUP(H461,Feuil1!A$1:B$5,2,0)</f>
        <v>0.2</v>
      </c>
      <c r="G461" s="109">
        <f>IF(H461="Information et Communication",1,IF(H461="Savoir-faire Savoir-être",2,IF(H461="Confort et hygiène",3,IF(H461="Qualité de la prestation",5,IF(H461="Développement Durable",4)))))</f>
        <v>5</v>
      </c>
      <c r="H461" s="274" t="s">
        <v>168</v>
      </c>
      <c r="I461" s="137" t="s">
        <v>733</v>
      </c>
      <c r="J461" s="138">
        <v>108</v>
      </c>
      <c r="K461" s="138">
        <f>IF(J461&lt;&gt;"",MAX(K$1:K460)+1,"")</f>
        <v>387</v>
      </c>
      <c r="L461" s="281" t="s">
        <v>737</v>
      </c>
      <c r="M461" s="290">
        <v>1</v>
      </c>
      <c r="N461" s="283" t="s">
        <v>0</v>
      </c>
      <c r="O461" s="351"/>
      <c r="P461" s="333" t="str">
        <f t="shared" si="618"/>
        <v/>
      </c>
      <c r="Q461" s="281" t="s">
        <v>926</v>
      </c>
      <c r="R461" s="281" t="s">
        <v>562</v>
      </c>
      <c r="S461" s="139"/>
      <c r="U461" s="140">
        <f>M461</f>
        <v>1</v>
      </c>
      <c r="V461" s="140">
        <f>IF(N461="OUI",1,IF(N461="NON",0,IF(N461="Non Mesuré","",0)))</f>
        <v>1</v>
      </c>
      <c r="W461" s="140">
        <f>IF(N461&lt;&gt;"Non Mesuré",U461*V461,"")</f>
        <v>1</v>
      </c>
      <c r="X461" s="140"/>
      <c r="Y461" s="140">
        <f>IF(N461="Non Mesuré",U461,0)</f>
        <v>0</v>
      </c>
      <c r="Z461" s="140"/>
      <c r="AA461" s="140">
        <f>U461-Y461</f>
        <v>1</v>
      </c>
      <c r="AB461" s="115"/>
      <c r="AC461" s="147"/>
      <c r="AD461" s="181"/>
      <c r="AE461" s="142" t="str">
        <f t="shared" si="598"/>
        <v/>
      </c>
      <c r="AF461" s="142"/>
      <c r="AG461" s="142" t="str">
        <f t="shared" si="599"/>
        <v/>
      </c>
      <c r="AH461" s="142"/>
      <c r="AI461" s="142" t="str">
        <f t="shared" si="600"/>
        <v/>
      </c>
      <c r="AJ461" s="143"/>
      <c r="AK461" s="144"/>
      <c r="AL461" s="142"/>
      <c r="AM461" s="142" t="str">
        <f t="shared" si="601"/>
        <v/>
      </c>
      <c r="AN461" s="142"/>
      <c r="AO461" s="142" t="str">
        <f t="shared" si="602"/>
        <v/>
      </c>
      <c r="AP461" s="142"/>
      <c r="AQ461" s="142" t="str">
        <f t="shared" si="603"/>
        <v/>
      </c>
      <c r="AR461" s="143"/>
      <c r="AS461" s="144"/>
      <c r="AT461" s="142"/>
      <c r="AU461" s="142" t="str">
        <f t="shared" si="604"/>
        <v/>
      </c>
      <c r="AV461" s="142"/>
      <c r="AW461" s="142" t="str">
        <f t="shared" si="605"/>
        <v/>
      </c>
      <c r="AX461" s="142"/>
      <c r="AY461" s="142" t="str">
        <f t="shared" si="606"/>
        <v/>
      </c>
      <c r="AZ461" s="143"/>
      <c r="BA461" s="144"/>
      <c r="BB461" s="142"/>
      <c r="BC461" s="142" t="str">
        <f t="shared" si="646"/>
        <v/>
      </c>
      <c r="BD461" s="142"/>
      <c r="BE461" s="142" t="str">
        <f t="shared" si="647"/>
        <v/>
      </c>
      <c r="BF461" s="142"/>
      <c r="BG461" s="142" t="str">
        <f t="shared" si="648"/>
        <v/>
      </c>
      <c r="BH461" s="143"/>
      <c r="BI461" s="144"/>
      <c r="BJ461" s="140"/>
      <c r="BK461" s="142">
        <f t="shared" si="649"/>
        <v>1</v>
      </c>
      <c r="BL461" s="142"/>
      <c r="BM461" s="142">
        <f t="shared" si="650"/>
        <v>0</v>
      </c>
      <c r="BN461" s="142"/>
      <c r="BO461" s="142">
        <f t="shared" si="651"/>
        <v>1</v>
      </c>
      <c r="BP461" s="143"/>
      <c r="BQ461" s="144"/>
      <c r="BR461" s="140"/>
      <c r="BS461" s="142" t="str">
        <f t="shared" si="631"/>
        <v/>
      </c>
      <c r="BT461" s="142"/>
      <c r="BU461" s="142" t="str">
        <f t="shared" si="632"/>
        <v/>
      </c>
      <c r="BV461" s="142"/>
      <c r="BW461" s="142" t="str">
        <f t="shared" si="633"/>
        <v/>
      </c>
      <c r="BX461" s="143"/>
      <c r="BY461" s="144"/>
      <c r="BZ461" s="145"/>
      <c r="CA461" s="142" t="str">
        <f t="shared" si="634"/>
        <v/>
      </c>
      <c r="CB461" s="142"/>
      <c r="CC461" s="142" t="str">
        <f t="shared" si="635"/>
        <v/>
      </c>
      <c r="CD461" s="142"/>
      <c r="CE461" s="142" t="str">
        <f t="shared" si="636"/>
        <v/>
      </c>
      <c r="CF461" s="143"/>
      <c r="CI461" s="142" t="str">
        <f t="shared" si="637"/>
        <v/>
      </c>
      <c r="CJ461" s="142"/>
      <c r="CK461" s="142" t="str">
        <f t="shared" si="644"/>
        <v/>
      </c>
      <c r="CL461" s="142"/>
      <c r="CM461" s="142" t="str">
        <f t="shared" si="645"/>
        <v/>
      </c>
      <c r="CN461" s="143"/>
      <c r="EF461" s="146" t="s">
        <v>63</v>
      </c>
      <c r="EG461" s="146" t="str">
        <f t="shared" si="630"/>
        <v>L'auditeur demande à consulter les réponses formulées. 
Sur déclaratif
NR</v>
      </c>
    </row>
    <row r="462" spans="1:137" s="136" customFormat="1" ht="36" customHeight="1" x14ac:dyDescent="0.25">
      <c r="A462" s="255"/>
      <c r="B462" s="320" t="s">
        <v>58</v>
      </c>
      <c r="C462" s="405" t="s">
        <v>731</v>
      </c>
      <c r="D462" s="183" t="s">
        <v>732</v>
      </c>
      <c r="E462" s="109"/>
      <c r="F462" s="109">
        <f>VLOOKUP(H462,Feuil1!A$1:B$5,2,0)</f>
        <v>0.2</v>
      </c>
      <c r="G462" s="109">
        <f>IF(H462="Information et Communication",1,IF(H462="Savoir-faire Savoir-être",2,IF(H462="Confort et hygiène",3,IF(H462="Qualité de la prestation",5,IF(H462="Développement Durable",4)))))</f>
        <v>5</v>
      </c>
      <c r="H462" s="274" t="s">
        <v>168</v>
      </c>
      <c r="I462" s="137" t="s">
        <v>733</v>
      </c>
      <c r="J462" s="138">
        <v>108</v>
      </c>
      <c r="K462" s="138">
        <f>IF(J462&lt;&gt;"",MAX(K$1:K461)+1,"")</f>
        <v>388</v>
      </c>
      <c r="L462" s="334" t="s">
        <v>738</v>
      </c>
      <c r="M462" s="335">
        <v>1</v>
      </c>
      <c r="N462" s="336" t="s">
        <v>0</v>
      </c>
      <c r="O462" s="352"/>
      <c r="P462" s="337" t="str">
        <f t="shared" si="618"/>
        <v/>
      </c>
      <c r="Q462" s="334" t="s">
        <v>927</v>
      </c>
      <c r="R462" s="334" t="s">
        <v>562</v>
      </c>
      <c r="S462" s="139"/>
      <c r="U462" s="140">
        <f>M462</f>
        <v>1</v>
      </c>
      <c r="V462" s="140">
        <f>IF(N462="OUI",1,IF(N462="NON",0,IF(N462="Non Mesuré","",0)))</f>
        <v>1</v>
      </c>
      <c r="W462" s="140">
        <f>IF(N462&lt;&gt;"Non Mesuré",U462*V462,"")</f>
        <v>1</v>
      </c>
      <c r="X462" s="140"/>
      <c r="Y462" s="140">
        <f>IF(N462="Non Mesuré",U462,0)</f>
        <v>0</v>
      </c>
      <c r="Z462" s="140"/>
      <c r="AA462" s="140">
        <f>U462-Y462</f>
        <v>1</v>
      </c>
      <c r="AB462" s="115"/>
      <c r="AC462" s="147"/>
      <c r="AD462" s="181"/>
      <c r="AE462" s="142" t="str">
        <f t="shared" si="598"/>
        <v/>
      </c>
      <c r="AF462" s="142"/>
      <c r="AG462" s="142" t="str">
        <f t="shared" si="599"/>
        <v/>
      </c>
      <c r="AH462" s="142"/>
      <c r="AI462" s="142" t="str">
        <f t="shared" si="600"/>
        <v/>
      </c>
      <c r="AJ462" s="143"/>
      <c r="AK462" s="144"/>
      <c r="AL462" s="142"/>
      <c r="AM462" s="142" t="str">
        <f t="shared" si="601"/>
        <v/>
      </c>
      <c r="AN462" s="142"/>
      <c r="AO462" s="142" t="str">
        <f t="shared" si="602"/>
        <v/>
      </c>
      <c r="AP462" s="142"/>
      <c r="AQ462" s="142" t="str">
        <f t="shared" si="603"/>
        <v/>
      </c>
      <c r="AR462" s="143"/>
      <c r="AS462" s="144"/>
      <c r="AT462" s="142"/>
      <c r="AU462" s="142" t="str">
        <f t="shared" si="604"/>
        <v/>
      </c>
      <c r="AV462" s="142"/>
      <c r="AW462" s="142" t="str">
        <f t="shared" si="605"/>
        <v/>
      </c>
      <c r="AX462" s="142"/>
      <c r="AY462" s="142" t="str">
        <f t="shared" si="606"/>
        <v/>
      </c>
      <c r="AZ462" s="143"/>
      <c r="BA462" s="144"/>
      <c r="BB462" s="142"/>
      <c r="BC462" s="142" t="str">
        <f t="shared" si="646"/>
        <v/>
      </c>
      <c r="BD462" s="142"/>
      <c r="BE462" s="142" t="str">
        <f t="shared" si="647"/>
        <v/>
      </c>
      <c r="BF462" s="142"/>
      <c r="BG462" s="142" t="str">
        <f t="shared" si="648"/>
        <v/>
      </c>
      <c r="BH462" s="143"/>
      <c r="BI462" s="144"/>
      <c r="BJ462" s="140"/>
      <c r="BK462" s="142">
        <f t="shared" si="649"/>
        <v>1</v>
      </c>
      <c r="BL462" s="142"/>
      <c r="BM462" s="142">
        <f t="shared" si="650"/>
        <v>0</v>
      </c>
      <c r="BN462" s="142"/>
      <c r="BO462" s="142">
        <f t="shared" si="651"/>
        <v>1</v>
      </c>
      <c r="BP462" s="143"/>
      <c r="BQ462" s="144"/>
      <c r="BR462" s="140"/>
      <c r="BS462" s="142" t="str">
        <f t="shared" si="631"/>
        <v/>
      </c>
      <c r="BT462" s="142"/>
      <c r="BU462" s="142" t="str">
        <f t="shared" si="632"/>
        <v/>
      </c>
      <c r="BV462" s="142"/>
      <c r="BW462" s="142" t="str">
        <f t="shared" si="633"/>
        <v/>
      </c>
      <c r="BX462" s="143"/>
      <c r="BY462" s="144"/>
      <c r="BZ462" s="145"/>
      <c r="CA462" s="142" t="str">
        <f t="shared" si="634"/>
        <v/>
      </c>
      <c r="CB462" s="142"/>
      <c r="CC462" s="142" t="str">
        <f t="shared" si="635"/>
        <v/>
      </c>
      <c r="CD462" s="142"/>
      <c r="CE462" s="142" t="str">
        <f t="shared" si="636"/>
        <v/>
      </c>
      <c r="CF462" s="143"/>
      <c r="CI462" s="142" t="str">
        <f t="shared" si="637"/>
        <v/>
      </c>
      <c r="CJ462" s="142"/>
      <c r="CK462" s="142" t="str">
        <f t="shared" si="644"/>
        <v/>
      </c>
      <c r="CL462" s="142"/>
      <c r="CM462" s="142" t="str">
        <f t="shared" si="645"/>
        <v/>
      </c>
      <c r="CN462" s="143"/>
      <c r="EF462" s="146" t="s">
        <v>63</v>
      </c>
      <c r="EG462" s="146" t="str">
        <f t="shared" si="630"/>
        <v>La réponse est factuelle. Si la responsabilité de l'établissement est avérée, un mot d'excuse est formulé. Suivant les cas, un geste commercial est proposé.
Sur déclaratif
NR</v>
      </c>
    </row>
    <row r="463" spans="1:137" s="157" customFormat="1" ht="30" customHeight="1" x14ac:dyDescent="0.25">
      <c r="B463" s="107"/>
      <c r="C463" s="405" t="s">
        <v>731</v>
      </c>
      <c r="D463" s="107"/>
      <c r="E463" s="107"/>
      <c r="F463" s="109" t="e">
        <f>VLOOKUP(H463,Feuil1!A$1:B$5,2,0)</f>
        <v>#N/A</v>
      </c>
      <c r="G463" s="107"/>
      <c r="H463" s="275"/>
      <c r="I463" s="409"/>
      <c r="J463" s="149"/>
      <c r="K463" s="131" t="str">
        <f>IF(J463&lt;&gt;"",MAX(K$1:K462)+1,"")</f>
        <v/>
      </c>
      <c r="L463" s="130" t="s">
        <v>739</v>
      </c>
      <c r="M463" s="149"/>
      <c r="N463" s="267"/>
      <c r="O463" s="440"/>
      <c r="P463" s="325" t="str">
        <f t="shared" si="618"/>
        <v/>
      </c>
      <c r="Q463" s="149"/>
      <c r="R463" s="149"/>
      <c r="S463" s="149"/>
      <c r="T463" s="149"/>
      <c r="U463" s="150"/>
      <c r="V463" s="150"/>
      <c r="W463" s="150"/>
      <c r="X463" s="150"/>
      <c r="Y463" s="150"/>
      <c r="Z463" s="150"/>
      <c r="AA463" s="150"/>
      <c r="AB463" s="114"/>
      <c r="AC463" s="151"/>
      <c r="AD463" s="166"/>
      <c r="AE463" s="142" t="str">
        <f t="shared" si="598"/>
        <v/>
      </c>
      <c r="AF463" s="142"/>
      <c r="AG463" s="142" t="str">
        <f t="shared" si="599"/>
        <v/>
      </c>
      <c r="AH463" s="142"/>
      <c r="AI463" s="142" t="str">
        <f t="shared" si="600"/>
        <v/>
      </c>
      <c r="AJ463" s="143"/>
      <c r="AK463" s="155"/>
      <c r="AL463" s="153"/>
      <c r="AM463" s="142" t="str">
        <f t="shared" si="601"/>
        <v/>
      </c>
      <c r="AN463" s="142"/>
      <c r="AO463" s="142" t="str">
        <f t="shared" si="602"/>
        <v/>
      </c>
      <c r="AP463" s="142"/>
      <c r="AQ463" s="142" t="str">
        <f t="shared" si="603"/>
        <v/>
      </c>
      <c r="AR463" s="143"/>
      <c r="AS463" s="155"/>
      <c r="AT463" s="153"/>
      <c r="AU463" s="142" t="str">
        <f t="shared" si="604"/>
        <v/>
      </c>
      <c r="AV463" s="142"/>
      <c r="AW463" s="142" t="str">
        <f t="shared" si="605"/>
        <v/>
      </c>
      <c r="AX463" s="142"/>
      <c r="AY463" s="142" t="str">
        <f t="shared" si="606"/>
        <v/>
      </c>
      <c r="AZ463" s="143"/>
      <c r="BA463" s="155"/>
      <c r="BB463" s="153"/>
      <c r="BC463" s="153" t="str">
        <f t="shared" si="646"/>
        <v/>
      </c>
      <c r="BD463" s="153"/>
      <c r="BE463" s="153" t="str">
        <f t="shared" si="647"/>
        <v/>
      </c>
      <c r="BF463" s="153"/>
      <c r="BG463" s="153" t="str">
        <f t="shared" si="648"/>
        <v/>
      </c>
      <c r="BH463" s="154"/>
      <c r="BI463" s="155"/>
      <c r="BJ463" s="150"/>
      <c r="BK463" s="153" t="str">
        <f t="shared" si="649"/>
        <v/>
      </c>
      <c r="BL463" s="153"/>
      <c r="BM463" s="153" t="str">
        <f t="shared" si="650"/>
        <v/>
      </c>
      <c r="BN463" s="153"/>
      <c r="BO463" s="153" t="str">
        <f t="shared" si="651"/>
        <v/>
      </c>
      <c r="BP463" s="154"/>
      <c r="BQ463" s="155"/>
      <c r="BR463" s="150"/>
      <c r="BS463" s="153" t="str">
        <f t="shared" si="631"/>
        <v/>
      </c>
      <c r="BT463" s="153"/>
      <c r="BU463" s="153" t="str">
        <f t="shared" si="632"/>
        <v/>
      </c>
      <c r="BV463" s="153"/>
      <c r="BW463" s="153" t="str">
        <f t="shared" si="633"/>
        <v/>
      </c>
      <c r="BX463" s="154"/>
      <c r="BY463" s="155"/>
      <c r="BZ463" s="156"/>
      <c r="CA463" s="153" t="str">
        <f t="shared" si="634"/>
        <v/>
      </c>
      <c r="CB463" s="153"/>
      <c r="CC463" s="153" t="str">
        <f t="shared" si="635"/>
        <v/>
      </c>
      <c r="CD463" s="153"/>
      <c r="CE463" s="153" t="str">
        <f t="shared" si="636"/>
        <v/>
      </c>
      <c r="CF463" s="154"/>
      <c r="CI463" s="153" t="str">
        <f t="shared" si="637"/>
        <v/>
      </c>
      <c r="CJ463" s="153"/>
      <c r="CK463" s="153" t="str">
        <f t="shared" si="644"/>
        <v/>
      </c>
      <c r="CL463" s="153"/>
      <c r="CM463" s="153" t="str">
        <f t="shared" si="645"/>
        <v/>
      </c>
      <c r="CN463" s="154"/>
      <c r="EF463" s="146" t="s">
        <v>63</v>
      </c>
      <c r="EG463" s="146" t="str">
        <f t="shared" si="630"/>
        <v xml:space="preserve">
</v>
      </c>
    </row>
    <row r="464" spans="1:137" s="136" customFormat="1" ht="22.5" customHeight="1" x14ac:dyDescent="0.25">
      <c r="B464" s="109" t="s">
        <v>58</v>
      </c>
      <c r="C464" s="405" t="s">
        <v>731</v>
      </c>
      <c r="D464" s="130" t="s">
        <v>739</v>
      </c>
      <c r="E464" s="109"/>
      <c r="F464" s="109">
        <f>VLOOKUP(H464,Feuil1!A$1:B$5,2,0)</f>
        <v>0.2</v>
      </c>
      <c r="G464" s="109">
        <f t="shared" ref="G464:G470" si="652">IF(H464="Information et Communication",1,IF(H464="Savoir-faire Savoir-être",2,IF(H464="Confort et hygiène",3,IF(H464="Qualité de la prestation",5,IF(H464="Développement Durable",4)))))</f>
        <v>5</v>
      </c>
      <c r="H464" s="274" t="s">
        <v>168</v>
      </c>
      <c r="I464" s="137" t="s">
        <v>740</v>
      </c>
      <c r="J464" s="138">
        <v>25</v>
      </c>
      <c r="K464" s="138">
        <f>IF(J464&lt;&gt;"",MAX(K$1:K463)+1,"")</f>
        <v>389</v>
      </c>
      <c r="L464" s="329" t="s">
        <v>741</v>
      </c>
      <c r="M464" s="330">
        <v>3</v>
      </c>
      <c r="N464" s="331" t="s">
        <v>0</v>
      </c>
      <c r="O464" s="439"/>
      <c r="P464" s="332" t="str">
        <f t="shared" si="618"/>
        <v>oui</v>
      </c>
      <c r="Q464" s="329" t="s">
        <v>736</v>
      </c>
      <c r="R464" s="343" t="s">
        <v>72</v>
      </c>
      <c r="S464" s="139"/>
      <c r="U464" s="140">
        <f t="shared" ref="U464:U470" si="653">M464</f>
        <v>3</v>
      </c>
      <c r="V464" s="140">
        <f t="shared" ref="V464:V470" si="654">IF(N464="OUI",1,IF(N464="NON",0,IF(N464="Non Mesuré","",0)))</f>
        <v>1</v>
      </c>
      <c r="W464" s="140">
        <f t="shared" ref="W464:W470" si="655">IF(N464&lt;&gt;"Non Mesuré",U464*V464,"")</f>
        <v>3</v>
      </c>
      <c r="X464" s="140"/>
      <c r="Y464" s="140">
        <f t="shared" ref="Y464:Y470" si="656">IF(N464="Non Mesuré",U464,0)</f>
        <v>0</v>
      </c>
      <c r="Z464" s="140"/>
      <c r="AA464" s="140">
        <f t="shared" ref="AA464:AA470" si="657">U464-Y464</f>
        <v>3</v>
      </c>
      <c r="AB464" s="140"/>
      <c r="AC464" s="141"/>
      <c r="AD464" s="141"/>
      <c r="AE464" s="142" t="str">
        <f t="shared" si="598"/>
        <v/>
      </c>
      <c r="AF464" s="142"/>
      <c r="AG464" s="142" t="str">
        <f t="shared" si="599"/>
        <v/>
      </c>
      <c r="AH464" s="142"/>
      <c r="AI464" s="142" t="str">
        <f t="shared" si="600"/>
        <v/>
      </c>
      <c r="AJ464" s="143"/>
      <c r="AK464" s="144"/>
      <c r="AL464" s="142"/>
      <c r="AM464" s="142" t="str">
        <f t="shared" si="601"/>
        <v/>
      </c>
      <c r="AN464" s="142"/>
      <c r="AO464" s="142" t="str">
        <f t="shared" si="602"/>
        <v/>
      </c>
      <c r="AP464" s="142"/>
      <c r="AQ464" s="142" t="str">
        <f t="shared" si="603"/>
        <v/>
      </c>
      <c r="AR464" s="143"/>
      <c r="AS464" s="144"/>
      <c r="AT464" s="142"/>
      <c r="AU464" s="142" t="str">
        <f t="shared" si="604"/>
        <v/>
      </c>
      <c r="AV464" s="142"/>
      <c r="AW464" s="142" t="str">
        <f t="shared" si="605"/>
        <v/>
      </c>
      <c r="AX464" s="142"/>
      <c r="AY464" s="142" t="str">
        <f t="shared" si="606"/>
        <v/>
      </c>
      <c r="AZ464" s="143"/>
      <c r="BA464" s="144"/>
      <c r="BB464" s="142"/>
      <c r="BC464" s="142" t="str">
        <f t="shared" si="646"/>
        <v/>
      </c>
      <c r="BD464" s="142"/>
      <c r="BE464" s="142" t="str">
        <f t="shared" si="647"/>
        <v/>
      </c>
      <c r="BF464" s="142"/>
      <c r="BG464" s="142" t="str">
        <f t="shared" si="648"/>
        <v/>
      </c>
      <c r="BH464" s="143"/>
      <c r="BI464" s="144"/>
      <c r="BJ464" s="140"/>
      <c r="BK464" s="142">
        <f t="shared" si="649"/>
        <v>3</v>
      </c>
      <c r="BL464" s="142"/>
      <c r="BM464" s="142">
        <f t="shared" si="650"/>
        <v>0</v>
      </c>
      <c r="BN464" s="142"/>
      <c r="BO464" s="142">
        <f t="shared" si="651"/>
        <v>3</v>
      </c>
      <c r="BP464" s="143"/>
      <c r="BQ464" s="144"/>
      <c r="BR464" s="140"/>
      <c r="BS464" s="142" t="str">
        <f t="shared" si="631"/>
        <v/>
      </c>
      <c r="BT464" s="142"/>
      <c r="BU464" s="142" t="str">
        <f t="shared" si="632"/>
        <v/>
      </c>
      <c r="BV464" s="142"/>
      <c r="BW464" s="142" t="str">
        <f t="shared" si="633"/>
        <v/>
      </c>
      <c r="BX464" s="143"/>
      <c r="BY464" s="144"/>
      <c r="BZ464" s="145"/>
      <c r="CA464" s="142" t="str">
        <f t="shared" si="634"/>
        <v/>
      </c>
      <c r="CB464" s="142"/>
      <c r="CC464" s="142" t="str">
        <f t="shared" si="635"/>
        <v/>
      </c>
      <c r="CD464" s="142"/>
      <c r="CE464" s="142" t="str">
        <f t="shared" si="636"/>
        <v/>
      </c>
      <c r="CF464" s="143"/>
      <c r="CI464" s="142" t="str">
        <f t="shared" si="637"/>
        <v/>
      </c>
      <c r="CJ464" s="142"/>
      <c r="CK464" s="142" t="str">
        <f t="shared" si="644"/>
        <v/>
      </c>
      <c r="CL464" s="142"/>
      <c r="CM464" s="142" t="str">
        <f t="shared" si="645"/>
        <v/>
      </c>
      <c r="CN464" s="143"/>
      <c r="EF464" s="146" t="s">
        <v>63</v>
      </c>
      <c r="EG464" s="146" t="str">
        <f t="shared" si="630"/>
        <v>Pas de NM possible.
Constat visuel
NR</v>
      </c>
    </row>
    <row r="465" spans="1:138" s="136" customFormat="1" ht="78" customHeight="1" x14ac:dyDescent="0.25">
      <c r="B465" s="109" t="s">
        <v>68</v>
      </c>
      <c r="C465" s="405" t="s">
        <v>731</v>
      </c>
      <c r="D465" s="130" t="s">
        <v>739</v>
      </c>
      <c r="E465" s="109"/>
      <c r="F465" s="109">
        <f>VLOOKUP(H465,Feuil1!A$1:B$5,2,0)</f>
        <v>0.2</v>
      </c>
      <c r="G465" s="109">
        <f t="shared" si="652"/>
        <v>5</v>
      </c>
      <c r="H465" s="274" t="s">
        <v>168</v>
      </c>
      <c r="I465" s="137" t="s">
        <v>740</v>
      </c>
      <c r="J465" s="138">
        <v>25</v>
      </c>
      <c r="K465" s="138">
        <f>IF(J465&lt;&gt;"",MAX(K$1:K464)+1,"")</f>
        <v>390</v>
      </c>
      <c r="L465" s="448" t="s">
        <v>742</v>
      </c>
      <c r="M465" s="290">
        <v>3</v>
      </c>
      <c r="N465" s="283" t="s">
        <v>0</v>
      </c>
      <c r="O465" s="351"/>
      <c r="P465" s="333" t="str">
        <f t="shared" si="618"/>
        <v/>
      </c>
      <c r="Q465" s="281" t="s">
        <v>899</v>
      </c>
      <c r="R465" s="344" t="s">
        <v>72</v>
      </c>
      <c r="S465" s="139"/>
      <c r="U465" s="140">
        <f t="shared" si="653"/>
        <v>3</v>
      </c>
      <c r="V465" s="140">
        <f t="shared" si="654"/>
        <v>1</v>
      </c>
      <c r="W465" s="140">
        <f t="shared" si="655"/>
        <v>3</v>
      </c>
      <c r="X465" s="140"/>
      <c r="Y465" s="140">
        <f t="shared" si="656"/>
        <v>0</v>
      </c>
      <c r="Z465" s="140"/>
      <c r="AA465" s="140">
        <f t="shared" si="657"/>
        <v>3</v>
      </c>
      <c r="AB465" s="115"/>
      <c r="AC465" s="147"/>
      <c r="AD465" s="181"/>
      <c r="AE465" s="142" t="str">
        <f t="shared" si="598"/>
        <v/>
      </c>
      <c r="AF465" s="142"/>
      <c r="AG465" s="142" t="str">
        <f t="shared" si="599"/>
        <v/>
      </c>
      <c r="AH465" s="142"/>
      <c r="AI465" s="142" t="str">
        <f t="shared" si="600"/>
        <v/>
      </c>
      <c r="AJ465" s="143"/>
      <c r="AK465" s="144"/>
      <c r="AL465" s="142"/>
      <c r="AM465" s="142" t="str">
        <f t="shared" si="601"/>
        <v/>
      </c>
      <c r="AN465" s="142"/>
      <c r="AO465" s="142" t="str">
        <f t="shared" si="602"/>
        <v/>
      </c>
      <c r="AP465" s="142"/>
      <c r="AQ465" s="142" t="str">
        <f t="shared" si="603"/>
        <v/>
      </c>
      <c r="AR465" s="143"/>
      <c r="AS465" s="144"/>
      <c r="AT465" s="142"/>
      <c r="AU465" s="142" t="str">
        <f t="shared" si="604"/>
        <v/>
      </c>
      <c r="AV465" s="142"/>
      <c r="AW465" s="142" t="str">
        <f t="shared" si="605"/>
        <v/>
      </c>
      <c r="AX465" s="142"/>
      <c r="AY465" s="142" t="str">
        <f t="shared" si="606"/>
        <v/>
      </c>
      <c r="AZ465" s="143"/>
      <c r="BA465" s="144"/>
      <c r="BB465" s="142"/>
      <c r="BC465" s="142" t="str">
        <f t="shared" si="646"/>
        <v/>
      </c>
      <c r="BD465" s="142"/>
      <c r="BE465" s="142" t="str">
        <f t="shared" si="647"/>
        <v/>
      </c>
      <c r="BF465" s="142"/>
      <c r="BG465" s="142" t="str">
        <f t="shared" si="648"/>
        <v/>
      </c>
      <c r="BH465" s="143"/>
      <c r="BI465" s="144"/>
      <c r="BJ465" s="140"/>
      <c r="BK465" s="142">
        <f t="shared" si="649"/>
        <v>3</v>
      </c>
      <c r="BL465" s="142"/>
      <c r="BM465" s="142">
        <f t="shared" si="650"/>
        <v>0</v>
      </c>
      <c r="BN465" s="142"/>
      <c r="BO465" s="142">
        <f t="shared" si="651"/>
        <v>3</v>
      </c>
      <c r="BP465" s="143"/>
      <c r="BQ465" s="144"/>
      <c r="BR465" s="140"/>
      <c r="BS465" s="142" t="str">
        <f t="shared" si="631"/>
        <v/>
      </c>
      <c r="BT465" s="142"/>
      <c r="BU465" s="142" t="str">
        <f t="shared" si="632"/>
        <v/>
      </c>
      <c r="BV465" s="142"/>
      <c r="BW465" s="142" t="str">
        <f t="shared" si="633"/>
        <v/>
      </c>
      <c r="BX465" s="143"/>
      <c r="BY465" s="144"/>
      <c r="BZ465" s="145"/>
      <c r="CA465" s="142" t="str">
        <f t="shared" si="634"/>
        <v/>
      </c>
      <c r="CB465" s="142"/>
      <c r="CC465" s="142" t="str">
        <f t="shared" si="635"/>
        <v/>
      </c>
      <c r="CD465" s="142"/>
      <c r="CE465" s="142" t="str">
        <f t="shared" si="636"/>
        <v/>
      </c>
      <c r="CF465" s="143"/>
      <c r="CI465" s="142" t="str">
        <f t="shared" si="637"/>
        <v/>
      </c>
      <c r="CJ465" s="142"/>
      <c r="CK465" s="142" t="str">
        <f t="shared" si="644"/>
        <v/>
      </c>
      <c r="CL465" s="142"/>
      <c r="CM465" s="142" t="str">
        <f t="shared" si="645"/>
        <v/>
      </c>
      <c r="CN465" s="143"/>
      <c r="EF465" s="146" t="s">
        <v>63</v>
      </c>
      <c r="EG465" s="146" t="str">
        <f t="shared" si="630"/>
        <v>Item noté NM si adhésion. Item validé si le questionnaire de satisfaction est validé par un QR code et/ou si questionnaire en ligne et/ou si présence d'un affichage indiquant l'existence du questionnaire de satisfaction. La mise en place du questionnaire au moment du débriefing ne valide pas le critère. 
Constat visuel
R</v>
      </c>
      <c r="EH465" s="136" t="s">
        <v>73</v>
      </c>
    </row>
    <row r="466" spans="1:138" s="136" customFormat="1" ht="22.5" customHeight="1" x14ac:dyDescent="0.25">
      <c r="B466" s="109" t="s">
        <v>68</v>
      </c>
      <c r="C466" s="405" t="s">
        <v>731</v>
      </c>
      <c r="D466" s="130" t="s">
        <v>739</v>
      </c>
      <c r="E466" s="109"/>
      <c r="F466" s="109">
        <f>VLOOKUP(H466,Feuil1!A$1:B$5,2,0)</f>
        <v>0.2</v>
      </c>
      <c r="G466" s="109">
        <f t="shared" si="652"/>
        <v>5</v>
      </c>
      <c r="H466" s="274" t="s">
        <v>168</v>
      </c>
      <c r="I466" s="137" t="s">
        <v>743</v>
      </c>
      <c r="J466" s="138">
        <v>105</v>
      </c>
      <c r="K466" s="138">
        <f>IF(J466&lt;&gt;"",MAX(K$1:K465)+1,"")</f>
        <v>391</v>
      </c>
      <c r="L466" s="293" t="s">
        <v>744</v>
      </c>
      <c r="M466" s="290">
        <v>3</v>
      </c>
      <c r="N466" s="283" t="s">
        <v>0</v>
      </c>
      <c r="O466" s="351"/>
      <c r="P466" s="333" t="str">
        <f t="shared" si="618"/>
        <v/>
      </c>
      <c r="Q466" s="293" t="s">
        <v>745</v>
      </c>
      <c r="R466" s="344" t="s">
        <v>72</v>
      </c>
      <c r="S466" s="139"/>
      <c r="U466" s="140">
        <f t="shared" si="653"/>
        <v>3</v>
      </c>
      <c r="V466" s="140">
        <f t="shared" si="654"/>
        <v>1</v>
      </c>
      <c r="W466" s="140">
        <f t="shared" si="655"/>
        <v>3</v>
      </c>
      <c r="X466" s="140"/>
      <c r="Y466" s="140">
        <f t="shared" si="656"/>
        <v>0</v>
      </c>
      <c r="Z466" s="140"/>
      <c r="AA466" s="140">
        <f t="shared" si="657"/>
        <v>3</v>
      </c>
      <c r="AB466" s="115"/>
      <c r="AC466" s="147"/>
      <c r="AD466" s="181"/>
      <c r="AE466" s="142" t="str">
        <f t="shared" si="598"/>
        <v/>
      </c>
      <c r="AF466" s="142"/>
      <c r="AG466" s="142" t="str">
        <f t="shared" si="599"/>
        <v/>
      </c>
      <c r="AH466" s="142"/>
      <c r="AI466" s="142" t="str">
        <f t="shared" si="600"/>
        <v/>
      </c>
      <c r="AJ466" s="143"/>
      <c r="AK466" s="144"/>
      <c r="AL466" s="142"/>
      <c r="AM466" s="142" t="str">
        <f t="shared" si="601"/>
        <v/>
      </c>
      <c r="AN466" s="142"/>
      <c r="AO466" s="142" t="str">
        <f t="shared" si="602"/>
        <v/>
      </c>
      <c r="AP466" s="142"/>
      <c r="AQ466" s="142" t="str">
        <f t="shared" si="603"/>
        <v/>
      </c>
      <c r="AR466" s="143"/>
      <c r="AS466" s="144"/>
      <c r="AT466" s="142"/>
      <c r="AU466" s="142" t="str">
        <f t="shared" si="604"/>
        <v/>
      </c>
      <c r="AV466" s="142"/>
      <c r="AW466" s="142" t="str">
        <f t="shared" si="605"/>
        <v/>
      </c>
      <c r="AX466" s="142"/>
      <c r="AY466" s="142" t="str">
        <f t="shared" si="606"/>
        <v/>
      </c>
      <c r="AZ466" s="143"/>
      <c r="BA466" s="144"/>
      <c r="BB466" s="142"/>
      <c r="BC466" s="142" t="str">
        <f t="shared" si="646"/>
        <v/>
      </c>
      <c r="BD466" s="142"/>
      <c r="BE466" s="142" t="str">
        <f t="shared" si="647"/>
        <v/>
      </c>
      <c r="BF466" s="142"/>
      <c r="BG466" s="142" t="str">
        <f t="shared" si="648"/>
        <v/>
      </c>
      <c r="BH466" s="143"/>
      <c r="BI466" s="144"/>
      <c r="BJ466" s="140"/>
      <c r="BK466" s="142">
        <f t="shared" si="649"/>
        <v>3</v>
      </c>
      <c r="BL466" s="142"/>
      <c r="BM466" s="142">
        <f t="shared" si="650"/>
        <v>0</v>
      </c>
      <c r="BN466" s="142"/>
      <c r="BO466" s="142">
        <f t="shared" si="651"/>
        <v>3</v>
      </c>
      <c r="BP466" s="143"/>
      <c r="BQ466" s="144"/>
      <c r="BR466" s="140"/>
      <c r="BS466" s="142" t="str">
        <f t="shared" si="631"/>
        <v/>
      </c>
      <c r="BT466" s="142"/>
      <c r="BU466" s="142" t="str">
        <f t="shared" si="632"/>
        <v/>
      </c>
      <c r="BV466" s="142"/>
      <c r="BW466" s="142" t="str">
        <f t="shared" si="633"/>
        <v/>
      </c>
      <c r="BX466" s="143"/>
      <c r="BY466" s="144"/>
      <c r="BZ466" s="145"/>
      <c r="CA466" s="142" t="str">
        <f t="shared" si="634"/>
        <v/>
      </c>
      <c r="CB466" s="142"/>
      <c r="CC466" s="142" t="str">
        <f t="shared" si="635"/>
        <v/>
      </c>
      <c r="CD466" s="142"/>
      <c r="CE466" s="142" t="str">
        <f t="shared" si="636"/>
        <v/>
      </c>
      <c r="CF466" s="143"/>
      <c r="CI466" s="142" t="str">
        <f t="shared" si="637"/>
        <v/>
      </c>
      <c r="CJ466" s="142"/>
      <c r="CK466" s="142" t="str">
        <f t="shared" si="644"/>
        <v/>
      </c>
      <c r="CL466" s="142"/>
      <c r="CM466" s="142" t="str">
        <f t="shared" si="645"/>
        <v/>
      </c>
      <c r="CN466" s="143"/>
      <c r="EF466" s="146" t="s">
        <v>63</v>
      </c>
      <c r="EG466" s="146" t="str">
        <f t="shared" si="630"/>
        <v>Item noté NM si adhésion.
Constat visuel
R</v>
      </c>
    </row>
    <row r="467" spans="1:138" s="136" customFormat="1" ht="22.5" customHeight="1" x14ac:dyDescent="0.25">
      <c r="B467" s="109" t="s">
        <v>68</v>
      </c>
      <c r="C467" s="292" t="str">
        <f>$L$350</f>
        <v>Si une réservation a été effectuée, elle est vérifiée avec le client.</v>
      </c>
      <c r="D467" s="280" t="s">
        <v>739</v>
      </c>
      <c r="E467" s="109"/>
      <c r="F467" s="109">
        <f>VLOOKUP(H467,Feuil1!A$1:B$5,2,0)</f>
        <v>0.2</v>
      </c>
      <c r="G467" s="109">
        <f t="shared" si="652"/>
        <v>5</v>
      </c>
      <c r="H467" s="277" t="s">
        <v>168</v>
      </c>
      <c r="I467" s="180"/>
      <c r="J467" s="138">
        <v>105</v>
      </c>
      <c r="K467" s="138">
        <f>IF(J467&lt;&gt;"",MAX(K$1:K466)+1,"")</f>
        <v>392</v>
      </c>
      <c r="L467" s="293" t="s">
        <v>831</v>
      </c>
      <c r="M467" s="290">
        <v>3</v>
      </c>
      <c r="N467" s="283" t="s">
        <v>0</v>
      </c>
      <c r="O467" s="284"/>
      <c r="P467" s="285"/>
      <c r="Q467" s="293" t="s">
        <v>832</v>
      </c>
      <c r="R467" s="291" t="s">
        <v>72</v>
      </c>
      <c r="S467" s="139"/>
      <c r="T467" s="186"/>
      <c r="U467" s="140">
        <f>M467</f>
        <v>3</v>
      </c>
      <c r="V467" s="140">
        <f>IF(N467="OUI",1,IF(N467="NON",0,IF(N467="Non Mesuré","",0)))</f>
        <v>1</v>
      </c>
      <c r="W467" s="140">
        <f>IF(N467&lt;&gt;"Non Mesuré",U467*V467,"")</f>
        <v>3</v>
      </c>
      <c r="X467" s="140"/>
      <c r="Y467" s="140">
        <f>IF(N467="Non Mesuré",U467,0)</f>
        <v>0</v>
      </c>
      <c r="Z467" s="140"/>
      <c r="AA467" s="140">
        <f>U467-Y467</f>
        <v>3</v>
      </c>
      <c r="AB467" s="115"/>
      <c r="AC467" s="147"/>
      <c r="AD467" s="181"/>
      <c r="AE467" s="142" t="str">
        <f t="shared" si="598"/>
        <v/>
      </c>
      <c r="AF467" s="142"/>
      <c r="AG467" s="142" t="str">
        <f t="shared" si="599"/>
        <v/>
      </c>
      <c r="AH467" s="142"/>
      <c r="AI467" s="142" t="str">
        <f t="shared" si="600"/>
        <v/>
      </c>
      <c r="AJ467" s="143"/>
      <c r="AK467" s="144"/>
      <c r="AL467" s="142"/>
      <c r="AM467" s="142" t="str">
        <f t="shared" si="601"/>
        <v/>
      </c>
      <c r="AN467" s="142"/>
      <c r="AO467" s="142" t="str">
        <f t="shared" si="602"/>
        <v/>
      </c>
      <c r="AP467" s="142"/>
      <c r="AQ467" s="142" t="str">
        <f t="shared" si="603"/>
        <v/>
      </c>
      <c r="AR467" s="143"/>
      <c r="AS467" s="144"/>
      <c r="AT467" s="142"/>
      <c r="AU467" s="142" t="str">
        <f t="shared" si="604"/>
        <v/>
      </c>
      <c r="AV467" s="142"/>
      <c r="AW467" s="142" t="str">
        <f t="shared" si="605"/>
        <v/>
      </c>
      <c r="AX467" s="142"/>
      <c r="AY467" s="142" t="str">
        <f t="shared" si="606"/>
        <v/>
      </c>
      <c r="AZ467" s="143"/>
      <c r="BA467" s="144"/>
      <c r="BB467" s="142"/>
      <c r="BC467" s="142" t="str">
        <f>IF(G467=4,W467,"")</f>
        <v/>
      </c>
      <c r="BD467" s="142"/>
      <c r="BE467" s="142" t="str">
        <f>IF(G467=4,Y467,"")</f>
        <v/>
      </c>
      <c r="BF467" s="142"/>
      <c r="BG467" s="142" t="str">
        <f>IF(G467=4,AA467,"")</f>
        <v/>
      </c>
      <c r="BH467" s="143"/>
      <c r="BI467" s="144"/>
      <c r="BJ467" s="140"/>
      <c r="BK467" s="142">
        <f>IF(G467=5,W467,"")</f>
        <v>3</v>
      </c>
      <c r="BL467" s="142"/>
      <c r="BM467" s="142">
        <f>IF(G467=5,Y467,"")</f>
        <v>0</v>
      </c>
      <c r="BN467" s="142"/>
      <c r="BO467" s="142">
        <f>IF(G467=5,AA467,"")</f>
        <v>3</v>
      </c>
      <c r="BP467" s="143"/>
      <c r="BQ467" s="144"/>
      <c r="BR467" s="140"/>
      <c r="BS467" s="142" t="str">
        <f>IF(A467=31,W467,"")</f>
        <v/>
      </c>
      <c r="BT467" s="142"/>
      <c r="BU467" s="142" t="str">
        <f>IF(A467=31,Y467,"")</f>
        <v/>
      </c>
      <c r="BV467" s="142"/>
      <c r="BW467" s="142" t="str">
        <f>IF(A467=31,AA467,"")</f>
        <v/>
      </c>
      <c r="BX467" s="143"/>
      <c r="BY467" s="144"/>
      <c r="BZ467" s="145"/>
      <c r="CA467" s="142" t="str">
        <f>IF(A467=32,W467,"")</f>
        <v/>
      </c>
      <c r="CB467" s="142"/>
      <c r="CC467" s="142" t="str">
        <f>IF(A467=32,Y467,"")</f>
        <v/>
      </c>
      <c r="CD467" s="142"/>
      <c r="CE467" s="142" t="str">
        <f>IF(A467=32,AA467,"")</f>
        <v/>
      </c>
      <c r="CF467" s="143"/>
      <c r="CI467" s="142" t="str">
        <f>IF(A467=33,W467,"")</f>
        <v/>
      </c>
      <c r="CJ467" s="142"/>
      <c r="CK467" s="142" t="str">
        <f>IF(A467=33,Y467,"")</f>
        <v/>
      </c>
      <c r="CL467" s="142"/>
      <c r="CM467" s="142" t="str">
        <f>IF(A467=33,AA467,"")</f>
        <v/>
      </c>
      <c r="CN467" s="143"/>
      <c r="EF467" s="146" t="s">
        <v>63</v>
      </c>
      <c r="EG467" s="146" t="str">
        <f>CONCATENATE(Q467,EF467,R467,EF467,B467)</f>
        <v>Bonus- NM si non vérifié
Constat visuel
R</v>
      </c>
    </row>
    <row r="468" spans="1:138" s="136" customFormat="1" ht="36.75" customHeight="1" x14ac:dyDescent="0.25">
      <c r="B468" s="109" t="s">
        <v>58</v>
      </c>
      <c r="C468" s="405" t="s">
        <v>731</v>
      </c>
      <c r="D468" s="130" t="s">
        <v>739</v>
      </c>
      <c r="E468" s="109"/>
      <c r="F468" s="109">
        <f>VLOOKUP(H468,Feuil1!A$1:B$5,2,0)</f>
        <v>0.2</v>
      </c>
      <c r="G468" s="109">
        <f t="shared" si="652"/>
        <v>5</v>
      </c>
      <c r="H468" s="274" t="s">
        <v>168</v>
      </c>
      <c r="I468" s="180" t="s">
        <v>746</v>
      </c>
      <c r="J468" s="138">
        <v>109</v>
      </c>
      <c r="K468" s="327">
        <f>IF(J468&lt;&gt;"",MAX(K$1:K467)+1,"")</f>
        <v>393</v>
      </c>
      <c r="L468" s="449" t="s">
        <v>747</v>
      </c>
      <c r="M468" s="282">
        <v>3</v>
      </c>
      <c r="N468" s="283" t="s">
        <v>0</v>
      </c>
      <c r="O468" s="351"/>
      <c r="P468" s="333" t="str">
        <f t="shared" si="618"/>
        <v>oui</v>
      </c>
      <c r="Q468" s="281" t="s">
        <v>748</v>
      </c>
      <c r="R468" s="281" t="s">
        <v>62</v>
      </c>
      <c r="S468" s="138"/>
      <c r="T468" s="138"/>
      <c r="U468" s="140">
        <f t="shared" si="653"/>
        <v>3</v>
      </c>
      <c r="V468" s="140">
        <f t="shared" si="654"/>
        <v>1</v>
      </c>
      <c r="W468" s="140">
        <f t="shared" si="655"/>
        <v>3</v>
      </c>
      <c r="X468" s="140"/>
      <c r="Y468" s="140">
        <f t="shared" si="656"/>
        <v>0</v>
      </c>
      <c r="Z468" s="140"/>
      <c r="AA468" s="140">
        <f t="shared" si="657"/>
        <v>3</v>
      </c>
      <c r="AB468" s="115"/>
      <c r="AC468" s="147"/>
      <c r="AD468" s="181"/>
      <c r="AE468" s="142" t="str">
        <f t="shared" si="598"/>
        <v/>
      </c>
      <c r="AF468" s="142"/>
      <c r="AG468" s="142" t="str">
        <f t="shared" si="599"/>
        <v/>
      </c>
      <c r="AH468" s="142"/>
      <c r="AI468" s="142" t="str">
        <f t="shared" si="600"/>
        <v/>
      </c>
      <c r="AJ468" s="143"/>
      <c r="AK468" s="144"/>
      <c r="AL468" s="142"/>
      <c r="AM468" s="142" t="str">
        <f t="shared" si="601"/>
        <v/>
      </c>
      <c r="AN468" s="142"/>
      <c r="AO468" s="142" t="str">
        <f t="shared" si="602"/>
        <v/>
      </c>
      <c r="AP468" s="142"/>
      <c r="AQ468" s="142" t="str">
        <f t="shared" si="603"/>
        <v/>
      </c>
      <c r="AR468" s="143"/>
      <c r="AS468" s="144"/>
      <c r="AT468" s="142"/>
      <c r="AU468" s="142" t="str">
        <f t="shared" si="604"/>
        <v/>
      </c>
      <c r="AV468" s="142"/>
      <c r="AW468" s="142" t="str">
        <f t="shared" si="605"/>
        <v/>
      </c>
      <c r="AX468" s="142"/>
      <c r="AY468" s="142" t="str">
        <f t="shared" si="606"/>
        <v/>
      </c>
      <c r="AZ468" s="143"/>
      <c r="BA468" s="144"/>
      <c r="BB468" s="142"/>
      <c r="BC468" s="142" t="str">
        <f t="shared" si="646"/>
        <v/>
      </c>
      <c r="BD468" s="142"/>
      <c r="BE468" s="142" t="str">
        <f t="shared" si="647"/>
        <v/>
      </c>
      <c r="BF468" s="142"/>
      <c r="BG468" s="142" t="str">
        <f t="shared" si="648"/>
        <v/>
      </c>
      <c r="BH468" s="143"/>
      <c r="BI468" s="144"/>
      <c r="BJ468" s="140"/>
      <c r="BK468" s="142">
        <f t="shared" si="649"/>
        <v>3</v>
      </c>
      <c r="BL468" s="142"/>
      <c r="BM468" s="142">
        <f t="shared" si="650"/>
        <v>0</v>
      </c>
      <c r="BN468" s="142"/>
      <c r="BO468" s="142">
        <f t="shared" si="651"/>
        <v>3</v>
      </c>
      <c r="BP468" s="143"/>
      <c r="BQ468" s="144"/>
      <c r="BR468" s="140"/>
      <c r="BS468" s="142" t="str">
        <f t="shared" si="631"/>
        <v/>
      </c>
      <c r="BT468" s="142"/>
      <c r="BU468" s="142" t="str">
        <f t="shared" si="632"/>
        <v/>
      </c>
      <c r="BV468" s="142"/>
      <c r="BW468" s="142" t="str">
        <f t="shared" si="633"/>
        <v/>
      </c>
      <c r="BX468" s="143"/>
      <c r="BY468" s="144"/>
      <c r="BZ468" s="145"/>
      <c r="CA468" s="142" t="str">
        <f t="shared" si="634"/>
        <v/>
      </c>
      <c r="CB468" s="142"/>
      <c r="CC468" s="142" t="str">
        <f t="shared" si="635"/>
        <v/>
      </c>
      <c r="CD468" s="142"/>
      <c r="CE468" s="142" t="str">
        <f t="shared" si="636"/>
        <v/>
      </c>
      <c r="CF468" s="143"/>
      <c r="CI468" s="142" t="str">
        <f t="shared" si="637"/>
        <v/>
      </c>
      <c r="CJ468" s="142"/>
      <c r="CK468" s="142" t="str">
        <f t="shared" si="644"/>
        <v/>
      </c>
      <c r="CL468" s="142"/>
      <c r="CM468" s="142" t="str">
        <f t="shared" si="645"/>
        <v/>
      </c>
      <c r="CN468" s="143"/>
      <c r="EF468" s="146" t="s">
        <v>63</v>
      </c>
      <c r="EG468" s="146" t="str">
        <f t="shared" si="630"/>
        <v>Pas de NM possible. L'établissement contacte le client qui mentionne une insatisfaction notable dans son questionnaire de satisfaction.
Contrôle documentaire
NR</v>
      </c>
      <c r="EH468" s="136" t="s">
        <v>73</v>
      </c>
    </row>
    <row r="469" spans="1:138" s="136" customFormat="1" ht="22.5" customHeight="1" x14ac:dyDescent="0.25">
      <c r="B469" s="109" t="s">
        <v>58</v>
      </c>
      <c r="C469" s="405" t="s">
        <v>731</v>
      </c>
      <c r="D469" s="130" t="s">
        <v>739</v>
      </c>
      <c r="E469" s="109"/>
      <c r="F469" s="109">
        <f>VLOOKUP(H469,Feuil1!A$1:B$5,2,0)</f>
        <v>0.2</v>
      </c>
      <c r="G469" s="109">
        <f t="shared" si="652"/>
        <v>5</v>
      </c>
      <c r="H469" s="274" t="s">
        <v>168</v>
      </c>
      <c r="I469" s="137" t="s">
        <v>749</v>
      </c>
      <c r="J469" s="138">
        <v>108</v>
      </c>
      <c r="K469" s="327">
        <f>IF(J469&lt;&gt;"",MAX(K$1:K468)+1,"")</f>
        <v>394</v>
      </c>
      <c r="L469" s="346" t="s">
        <v>750</v>
      </c>
      <c r="M469" s="282">
        <v>1</v>
      </c>
      <c r="N469" s="283" t="s">
        <v>0</v>
      </c>
      <c r="O469" s="351"/>
      <c r="P469" s="333" t="str">
        <f t="shared" si="618"/>
        <v/>
      </c>
      <c r="Q469" s="293" t="s">
        <v>751</v>
      </c>
      <c r="R469" s="281" t="s">
        <v>62</v>
      </c>
      <c r="S469" s="138"/>
      <c r="T469" s="138"/>
      <c r="U469" s="140">
        <f t="shared" si="653"/>
        <v>1</v>
      </c>
      <c r="V469" s="140">
        <f t="shared" si="654"/>
        <v>1</v>
      </c>
      <c r="W469" s="140">
        <f t="shared" si="655"/>
        <v>1</v>
      </c>
      <c r="X469" s="140"/>
      <c r="Y469" s="140">
        <f t="shared" si="656"/>
        <v>0</v>
      </c>
      <c r="Z469" s="140"/>
      <c r="AA469" s="140">
        <f t="shared" si="657"/>
        <v>1</v>
      </c>
      <c r="AB469" s="115"/>
      <c r="AC469" s="147"/>
      <c r="AD469" s="181"/>
      <c r="AE469" s="142" t="str">
        <f t="shared" si="598"/>
        <v/>
      </c>
      <c r="AF469" s="142"/>
      <c r="AG469" s="142" t="str">
        <f t="shared" si="599"/>
        <v/>
      </c>
      <c r="AH469" s="142"/>
      <c r="AI469" s="142" t="str">
        <f t="shared" si="600"/>
        <v/>
      </c>
      <c r="AJ469" s="143"/>
      <c r="AK469" s="144"/>
      <c r="AL469" s="142"/>
      <c r="AM469" s="142" t="str">
        <f t="shared" si="601"/>
        <v/>
      </c>
      <c r="AN469" s="142"/>
      <c r="AO469" s="142" t="str">
        <f t="shared" si="602"/>
        <v/>
      </c>
      <c r="AP469" s="142"/>
      <c r="AQ469" s="142" t="str">
        <f t="shared" si="603"/>
        <v/>
      </c>
      <c r="AR469" s="143"/>
      <c r="AS469" s="144"/>
      <c r="AT469" s="142"/>
      <c r="AU469" s="142" t="str">
        <f t="shared" si="604"/>
        <v/>
      </c>
      <c r="AV469" s="142"/>
      <c r="AW469" s="142" t="str">
        <f t="shared" si="605"/>
        <v/>
      </c>
      <c r="AX469" s="142"/>
      <c r="AY469" s="142" t="str">
        <f t="shared" si="606"/>
        <v/>
      </c>
      <c r="AZ469" s="143"/>
      <c r="BA469" s="144"/>
      <c r="BB469" s="142"/>
      <c r="BC469" s="142" t="str">
        <f t="shared" si="646"/>
        <v/>
      </c>
      <c r="BD469" s="142"/>
      <c r="BE469" s="142" t="str">
        <f t="shared" si="647"/>
        <v/>
      </c>
      <c r="BF469" s="142"/>
      <c r="BG469" s="142" t="str">
        <f t="shared" si="648"/>
        <v/>
      </c>
      <c r="BH469" s="143"/>
      <c r="BI469" s="144"/>
      <c r="BJ469" s="140"/>
      <c r="BK469" s="142">
        <f t="shared" si="649"/>
        <v>1</v>
      </c>
      <c r="BL469" s="142"/>
      <c r="BM469" s="142">
        <f t="shared" si="650"/>
        <v>0</v>
      </c>
      <c r="BN469" s="142"/>
      <c r="BO469" s="142">
        <f t="shared" si="651"/>
        <v>1</v>
      </c>
      <c r="BP469" s="143"/>
      <c r="BQ469" s="144"/>
      <c r="BR469" s="140"/>
      <c r="BS469" s="142" t="str">
        <f t="shared" si="631"/>
        <v/>
      </c>
      <c r="BT469" s="142"/>
      <c r="BU469" s="142" t="str">
        <f t="shared" si="632"/>
        <v/>
      </c>
      <c r="BV469" s="142"/>
      <c r="BW469" s="142" t="str">
        <f t="shared" si="633"/>
        <v/>
      </c>
      <c r="BX469" s="143"/>
      <c r="BY469" s="144"/>
      <c r="BZ469" s="145"/>
      <c r="CA469" s="142" t="str">
        <f t="shared" si="634"/>
        <v/>
      </c>
      <c r="CB469" s="142"/>
      <c r="CC469" s="142" t="str">
        <f t="shared" si="635"/>
        <v/>
      </c>
      <c r="CD469" s="142"/>
      <c r="CE469" s="142" t="str">
        <f t="shared" si="636"/>
        <v/>
      </c>
      <c r="CF469" s="143"/>
      <c r="CI469" s="142" t="str">
        <f t="shared" si="637"/>
        <v/>
      </c>
      <c r="CJ469" s="142"/>
      <c r="CK469" s="142" t="str">
        <f t="shared" si="644"/>
        <v/>
      </c>
      <c r="CL469" s="142"/>
      <c r="CM469" s="142" t="str">
        <f t="shared" si="645"/>
        <v/>
      </c>
      <c r="CN469" s="143"/>
      <c r="EF469" s="146" t="s">
        <v>63</v>
      </c>
      <c r="EG469" s="146" t="str">
        <f t="shared" si="630"/>
        <v>Item noté NM si la gestion est centralisée par le réseau délégataire.
Contrôle documentaire
NR</v>
      </c>
    </row>
    <row r="470" spans="1:138" s="136" customFormat="1" ht="36.75" customHeight="1" x14ac:dyDescent="0.25">
      <c r="B470" s="109" t="s">
        <v>68</v>
      </c>
      <c r="C470" s="405" t="s">
        <v>731</v>
      </c>
      <c r="D470" s="130" t="s">
        <v>739</v>
      </c>
      <c r="E470" s="109"/>
      <c r="F470" s="109">
        <f>VLOOKUP(H470,Feuil1!A$1:B$5,2,0)</f>
        <v>0.2</v>
      </c>
      <c r="G470" s="109">
        <f t="shared" si="652"/>
        <v>5</v>
      </c>
      <c r="H470" s="274" t="s">
        <v>168</v>
      </c>
      <c r="I470" s="137" t="s">
        <v>733</v>
      </c>
      <c r="J470" s="138">
        <v>108</v>
      </c>
      <c r="K470" s="138">
        <f>IF(J470&lt;&gt;"",MAX(K$1:K469)+1,"")</f>
        <v>395</v>
      </c>
      <c r="L470" s="334" t="s">
        <v>752</v>
      </c>
      <c r="M470" s="335">
        <v>1</v>
      </c>
      <c r="N470" s="336" t="s">
        <v>0</v>
      </c>
      <c r="O470" s="352"/>
      <c r="P470" s="337" t="str">
        <f t="shared" si="618"/>
        <v/>
      </c>
      <c r="Q470" s="447" t="s">
        <v>911</v>
      </c>
      <c r="R470" s="334" t="s">
        <v>62</v>
      </c>
      <c r="S470" s="139"/>
      <c r="U470" s="140">
        <f t="shared" si="653"/>
        <v>1</v>
      </c>
      <c r="V470" s="140">
        <f t="shared" si="654"/>
        <v>1</v>
      </c>
      <c r="W470" s="140">
        <f t="shared" si="655"/>
        <v>1</v>
      </c>
      <c r="X470" s="140"/>
      <c r="Y470" s="140">
        <f t="shared" si="656"/>
        <v>0</v>
      </c>
      <c r="Z470" s="140"/>
      <c r="AA470" s="140">
        <f t="shared" si="657"/>
        <v>1</v>
      </c>
      <c r="AB470" s="115"/>
      <c r="AC470" s="147"/>
      <c r="AD470" s="181"/>
      <c r="AE470" s="142" t="str">
        <f t="shared" si="598"/>
        <v/>
      </c>
      <c r="AF470" s="142"/>
      <c r="AG470" s="142" t="str">
        <f t="shared" si="599"/>
        <v/>
      </c>
      <c r="AH470" s="142"/>
      <c r="AI470" s="142" t="str">
        <f t="shared" si="600"/>
        <v/>
      </c>
      <c r="AJ470" s="143"/>
      <c r="AK470" s="144"/>
      <c r="AL470" s="142"/>
      <c r="AM470" s="142" t="str">
        <f t="shared" si="601"/>
        <v/>
      </c>
      <c r="AN470" s="142"/>
      <c r="AO470" s="142" t="str">
        <f t="shared" si="602"/>
        <v/>
      </c>
      <c r="AP470" s="142"/>
      <c r="AQ470" s="142" t="str">
        <f t="shared" si="603"/>
        <v/>
      </c>
      <c r="AR470" s="143"/>
      <c r="AS470" s="144"/>
      <c r="AT470" s="142"/>
      <c r="AU470" s="142" t="str">
        <f t="shared" si="604"/>
        <v/>
      </c>
      <c r="AV470" s="142"/>
      <c r="AW470" s="142" t="str">
        <f t="shared" si="605"/>
        <v/>
      </c>
      <c r="AX470" s="142"/>
      <c r="AY470" s="142" t="str">
        <f t="shared" si="606"/>
        <v/>
      </c>
      <c r="AZ470" s="143"/>
      <c r="BA470" s="144"/>
      <c r="BB470" s="142"/>
      <c r="BC470" s="142" t="str">
        <f t="shared" si="646"/>
        <v/>
      </c>
      <c r="BD470" s="142"/>
      <c r="BE470" s="142" t="str">
        <f t="shared" si="647"/>
        <v/>
      </c>
      <c r="BF470" s="142"/>
      <c r="BG470" s="142" t="str">
        <f t="shared" si="648"/>
        <v/>
      </c>
      <c r="BH470" s="143"/>
      <c r="BI470" s="144"/>
      <c r="BJ470" s="140"/>
      <c r="BK470" s="142">
        <f t="shared" si="649"/>
        <v>1</v>
      </c>
      <c r="BL470" s="142"/>
      <c r="BM470" s="142">
        <f t="shared" si="650"/>
        <v>0</v>
      </c>
      <c r="BN470" s="142"/>
      <c r="BO470" s="142">
        <f t="shared" si="651"/>
        <v>1</v>
      </c>
      <c r="BP470" s="143"/>
      <c r="BQ470" s="144"/>
      <c r="BR470" s="140"/>
      <c r="BS470" s="142" t="str">
        <f t="shared" si="631"/>
        <v/>
      </c>
      <c r="BT470" s="142"/>
      <c r="BU470" s="142" t="str">
        <f t="shared" si="632"/>
        <v/>
      </c>
      <c r="BV470" s="142"/>
      <c r="BW470" s="142" t="str">
        <f t="shared" si="633"/>
        <v/>
      </c>
      <c r="BX470" s="143"/>
      <c r="BY470" s="144"/>
      <c r="BZ470" s="145"/>
      <c r="CA470" s="142" t="str">
        <f t="shared" si="634"/>
        <v/>
      </c>
      <c r="CB470" s="142"/>
      <c r="CC470" s="142" t="str">
        <f t="shared" si="635"/>
        <v/>
      </c>
      <c r="CD470" s="142"/>
      <c r="CE470" s="142" t="str">
        <f t="shared" si="636"/>
        <v/>
      </c>
      <c r="CF470" s="143"/>
      <c r="CI470" s="142" t="str">
        <f t="shared" si="637"/>
        <v/>
      </c>
      <c r="CJ470" s="142"/>
      <c r="CK470" s="142" t="str">
        <f t="shared" si="644"/>
        <v/>
      </c>
      <c r="CL470" s="142"/>
      <c r="CM470" s="142" t="str">
        <f t="shared" si="645"/>
        <v/>
      </c>
      <c r="CN470" s="143"/>
      <c r="EF470" s="146" t="s">
        <v>63</v>
      </c>
      <c r="EG470" s="146" t="str">
        <f t="shared" si="630"/>
        <v>Item noté NM si adhésion ou si absence de plan d'actions fourni par le Porteur de démarche.
Contrôle documentaire
R</v>
      </c>
    </row>
    <row r="471" spans="1:138" s="157" customFormat="1" ht="26.25" customHeight="1" x14ac:dyDescent="0.25">
      <c r="B471" s="107"/>
      <c r="C471" s="405" t="s">
        <v>731</v>
      </c>
      <c r="D471" s="130"/>
      <c r="E471" s="107"/>
      <c r="F471" s="109" t="e">
        <f>VLOOKUP(H471,Feuil1!A$1:B$5,2,0)</f>
        <v>#N/A</v>
      </c>
      <c r="G471" s="107"/>
      <c r="H471" s="276"/>
      <c r="I471" s="182"/>
      <c r="J471" s="149"/>
      <c r="K471" s="131" t="str">
        <f>IF(J471&lt;&gt;"",MAX(K$1:K470)+1,"")</f>
        <v/>
      </c>
      <c r="L471" s="183" t="s">
        <v>753</v>
      </c>
      <c r="M471" s="205"/>
      <c r="N471" s="267"/>
      <c r="O471" s="440"/>
      <c r="P471" s="325" t="str">
        <f t="shared" si="618"/>
        <v/>
      </c>
      <c r="Q471" s="184"/>
      <c r="R471" s="184"/>
      <c r="S471" s="184"/>
      <c r="U471" s="150"/>
      <c r="V471" s="150"/>
      <c r="W471" s="150"/>
      <c r="X471" s="150"/>
      <c r="Y471" s="150"/>
      <c r="Z471" s="150"/>
      <c r="AA471" s="150"/>
      <c r="AB471" s="114"/>
      <c r="AC471" s="151"/>
      <c r="AD471" s="166"/>
      <c r="AE471" s="142" t="str">
        <f t="shared" si="598"/>
        <v/>
      </c>
      <c r="AF471" s="142"/>
      <c r="AG471" s="142" t="str">
        <f t="shared" si="599"/>
        <v/>
      </c>
      <c r="AH471" s="142"/>
      <c r="AI471" s="142" t="str">
        <f t="shared" si="600"/>
        <v/>
      </c>
      <c r="AJ471" s="143"/>
      <c r="AK471" s="155"/>
      <c r="AL471" s="153"/>
      <c r="AM471" s="142" t="str">
        <f t="shared" si="601"/>
        <v/>
      </c>
      <c r="AN471" s="142"/>
      <c r="AO471" s="142" t="str">
        <f t="shared" si="602"/>
        <v/>
      </c>
      <c r="AP471" s="142"/>
      <c r="AQ471" s="142" t="str">
        <f t="shared" si="603"/>
        <v/>
      </c>
      <c r="AR471" s="143"/>
      <c r="AS471" s="155"/>
      <c r="AT471" s="153"/>
      <c r="AU471" s="142" t="str">
        <f t="shared" si="604"/>
        <v/>
      </c>
      <c r="AV471" s="142"/>
      <c r="AW471" s="142" t="str">
        <f t="shared" si="605"/>
        <v/>
      </c>
      <c r="AX471" s="142"/>
      <c r="AY471" s="142" t="str">
        <f t="shared" si="606"/>
        <v/>
      </c>
      <c r="AZ471" s="143"/>
      <c r="BA471" s="155"/>
      <c r="BB471" s="153"/>
      <c r="BC471" s="153" t="str">
        <f t="shared" si="646"/>
        <v/>
      </c>
      <c r="BD471" s="153"/>
      <c r="BE471" s="153" t="str">
        <f t="shared" si="647"/>
        <v/>
      </c>
      <c r="BF471" s="153"/>
      <c r="BG471" s="153" t="str">
        <f t="shared" si="648"/>
        <v/>
      </c>
      <c r="BH471" s="154"/>
      <c r="BI471" s="155"/>
      <c r="BJ471" s="150"/>
      <c r="BK471" s="153" t="str">
        <f t="shared" si="649"/>
        <v/>
      </c>
      <c r="BL471" s="153"/>
      <c r="BM471" s="153" t="str">
        <f t="shared" si="650"/>
        <v/>
      </c>
      <c r="BN471" s="153"/>
      <c r="BO471" s="153" t="str">
        <f t="shared" si="651"/>
        <v/>
      </c>
      <c r="BP471" s="154"/>
      <c r="BQ471" s="155"/>
      <c r="BR471" s="150"/>
      <c r="BS471" s="153" t="str">
        <f t="shared" si="631"/>
        <v/>
      </c>
      <c r="BT471" s="153"/>
      <c r="BU471" s="153" t="str">
        <f t="shared" si="632"/>
        <v/>
      </c>
      <c r="BV471" s="153"/>
      <c r="BW471" s="153" t="str">
        <f t="shared" si="633"/>
        <v/>
      </c>
      <c r="BX471" s="154"/>
      <c r="BY471" s="155"/>
      <c r="BZ471" s="156"/>
      <c r="CA471" s="153" t="str">
        <f t="shared" si="634"/>
        <v/>
      </c>
      <c r="CB471" s="153"/>
      <c r="CC471" s="153" t="str">
        <f t="shared" si="635"/>
        <v/>
      </c>
      <c r="CD471" s="153"/>
      <c r="CE471" s="153" t="str">
        <f t="shared" si="636"/>
        <v/>
      </c>
      <c r="CF471" s="154"/>
      <c r="CI471" s="153" t="str">
        <f t="shared" si="637"/>
        <v/>
      </c>
      <c r="CJ471" s="153"/>
      <c r="CK471" s="153" t="str">
        <f t="shared" si="644"/>
        <v/>
      </c>
      <c r="CL471" s="153"/>
      <c r="CM471" s="153" t="str">
        <f t="shared" si="645"/>
        <v/>
      </c>
      <c r="CN471" s="154"/>
      <c r="EF471" s="146" t="s">
        <v>63</v>
      </c>
      <c r="EG471" s="146" t="str">
        <f t="shared" si="630"/>
        <v xml:space="preserve">
</v>
      </c>
    </row>
    <row r="472" spans="1:138" s="186" customFormat="1" ht="36" customHeight="1" x14ac:dyDescent="0.25">
      <c r="A472" s="256"/>
      <c r="B472" s="318" t="s">
        <v>68</v>
      </c>
      <c r="C472" s="405" t="s">
        <v>731</v>
      </c>
      <c r="D472" s="130" t="s">
        <v>753</v>
      </c>
      <c r="E472" s="109"/>
      <c r="F472" s="109">
        <f>VLOOKUP(H472,Feuil1!A$1:B$5,2,0)</f>
        <v>0.2</v>
      </c>
      <c r="G472" s="109">
        <f>IF(H472="Information et Communication",1,IF(H472="Savoir-faire Savoir-être",2,IF(H472="Confort et hygiène",3,IF(H472="Qualité de la prestation",5,IF(H472="Développement Durable",4)))))</f>
        <v>5</v>
      </c>
      <c r="H472" s="274" t="s">
        <v>168</v>
      </c>
      <c r="I472" s="180" t="s">
        <v>754</v>
      </c>
      <c r="J472" s="138">
        <v>110</v>
      </c>
      <c r="K472" s="138">
        <f>IF(J472&lt;&gt;"",MAX(K$1:K471)+1,"")</f>
        <v>396</v>
      </c>
      <c r="L472" s="450" t="s">
        <v>883</v>
      </c>
      <c r="M472" s="330">
        <v>3</v>
      </c>
      <c r="N472" s="331" t="s">
        <v>0</v>
      </c>
      <c r="O472" s="439"/>
      <c r="P472" s="332" t="str">
        <f t="shared" si="618"/>
        <v>oui</v>
      </c>
      <c r="Q472" s="329" t="s">
        <v>755</v>
      </c>
      <c r="R472" s="329" t="s">
        <v>62</v>
      </c>
      <c r="S472" s="139"/>
      <c r="U472" s="140">
        <f>M472</f>
        <v>3</v>
      </c>
      <c r="V472" s="140">
        <f>IF(N472="OUI",1,IF(N472="NON",0,IF(N472="Non Mesuré","",0)))</f>
        <v>1</v>
      </c>
      <c r="W472" s="140">
        <f>IF(N472&lt;&gt;"Non Mesuré",U472*V472,"")</f>
        <v>3</v>
      </c>
      <c r="X472" s="140"/>
      <c r="Y472" s="140">
        <f>IF(N472="Non Mesuré",U472,0)</f>
        <v>0</v>
      </c>
      <c r="Z472" s="140"/>
      <c r="AA472" s="140">
        <f>U472-Y472</f>
        <v>3</v>
      </c>
      <c r="AB472" s="115"/>
      <c r="AC472" s="147"/>
      <c r="AD472" s="181"/>
      <c r="AE472" s="142" t="str">
        <f t="shared" si="598"/>
        <v/>
      </c>
      <c r="AF472" s="142"/>
      <c r="AG472" s="142" t="str">
        <f t="shared" si="599"/>
        <v/>
      </c>
      <c r="AH472" s="142"/>
      <c r="AI472" s="142" t="str">
        <f t="shared" si="600"/>
        <v/>
      </c>
      <c r="AJ472" s="143"/>
      <c r="AK472" s="144"/>
      <c r="AL472" s="142"/>
      <c r="AM472" s="142" t="str">
        <f t="shared" si="601"/>
        <v/>
      </c>
      <c r="AN472" s="142"/>
      <c r="AO472" s="142" t="str">
        <f t="shared" si="602"/>
        <v/>
      </c>
      <c r="AP472" s="142"/>
      <c r="AQ472" s="142" t="str">
        <f t="shared" si="603"/>
        <v/>
      </c>
      <c r="AR472" s="143"/>
      <c r="AS472" s="144"/>
      <c r="AT472" s="142"/>
      <c r="AU472" s="142" t="str">
        <f t="shared" si="604"/>
        <v/>
      </c>
      <c r="AV472" s="142"/>
      <c r="AW472" s="142" t="str">
        <f t="shared" si="605"/>
        <v/>
      </c>
      <c r="AX472" s="142"/>
      <c r="AY472" s="142" t="str">
        <f t="shared" si="606"/>
        <v/>
      </c>
      <c r="AZ472" s="143"/>
      <c r="BA472" s="144"/>
      <c r="BB472" s="142"/>
      <c r="BC472" s="142" t="str">
        <f t="shared" si="646"/>
        <v/>
      </c>
      <c r="BD472" s="142"/>
      <c r="BE472" s="142" t="str">
        <f t="shared" si="647"/>
        <v/>
      </c>
      <c r="BF472" s="142"/>
      <c r="BG472" s="142" t="str">
        <f t="shared" si="648"/>
        <v/>
      </c>
      <c r="BH472" s="143"/>
      <c r="BI472" s="144"/>
      <c r="BJ472" s="140"/>
      <c r="BK472" s="142">
        <f t="shared" si="649"/>
        <v>3</v>
      </c>
      <c r="BL472" s="142"/>
      <c r="BM472" s="142">
        <f t="shared" si="650"/>
        <v>0</v>
      </c>
      <c r="BN472" s="142"/>
      <c r="BO472" s="142">
        <f t="shared" si="651"/>
        <v>3</v>
      </c>
      <c r="BP472" s="143"/>
      <c r="BQ472" s="144"/>
      <c r="BR472" s="140"/>
      <c r="BS472" s="142" t="str">
        <f t="shared" si="631"/>
        <v/>
      </c>
      <c r="BT472" s="142"/>
      <c r="BU472" s="142" t="str">
        <f t="shared" si="632"/>
        <v/>
      </c>
      <c r="BV472" s="142"/>
      <c r="BW472" s="142" t="str">
        <f t="shared" si="633"/>
        <v/>
      </c>
      <c r="BX472" s="143"/>
      <c r="BY472" s="144"/>
      <c r="BZ472" s="145"/>
      <c r="CA472" s="142" t="str">
        <f t="shared" si="634"/>
        <v/>
      </c>
      <c r="CB472" s="142"/>
      <c r="CC472" s="142" t="str">
        <f t="shared" si="635"/>
        <v/>
      </c>
      <c r="CD472" s="142"/>
      <c r="CE472" s="142" t="str">
        <f t="shared" si="636"/>
        <v/>
      </c>
      <c r="CF472" s="143"/>
      <c r="CG472" s="136"/>
      <c r="CH472" s="136"/>
      <c r="CI472" s="142" t="str">
        <f t="shared" si="637"/>
        <v/>
      </c>
      <c r="CJ472" s="142"/>
      <c r="CK472" s="142" t="str">
        <f t="shared" si="644"/>
        <v/>
      </c>
      <c r="CL472" s="142"/>
      <c r="CM472" s="142" t="str">
        <f t="shared" si="645"/>
        <v/>
      </c>
      <c r="CN472" s="143"/>
      <c r="CO472" s="136"/>
      <c r="CP472" s="136"/>
      <c r="CQ472" s="136"/>
      <c r="CR472" s="136"/>
      <c r="CS472" s="136"/>
      <c r="CT472" s="136"/>
      <c r="CU472" s="136"/>
      <c r="CV472" s="136"/>
      <c r="CW472" s="136"/>
      <c r="EF472" s="146" t="s">
        <v>63</v>
      </c>
      <c r="EG472" s="146" t="str">
        <f t="shared" si="630"/>
        <v>Pas de NM possible. A minima, la procédure précise qui répond aux réclamations, sous quel délai de réponse et où sont archivées les réclamations. 
Contrôle documentaire
R</v>
      </c>
      <c r="EH472" s="186" t="s">
        <v>73</v>
      </c>
    </row>
    <row r="473" spans="1:138" s="186" customFormat="1" ht="36" customHeight="1" x14ac:dyDescent="0.25">
      <c r="A473" s="257"/>
      <c r="B473" s="319" t="s">
        <v>58</v>
      </c>
      <c r="C473" s="405" t="s">
        <v>731</v>
      </c>
      <c r="D473" s="130" t="s">
        <v>753</v>
      </c>
      <c r="E473" s="109"/>
      <c r="F473" s="109">
        <f>VLOOKUP(H473,Feuil1!A$1:B$5,2,0)</f>
        <v>0.2</v>
      </c>
      <c r="G473" s="109">
        <f>IF(H473="Information et Communication",1,IF(H473="Savoir-faire Savoir-être",2,IF(H473="Confort et hygiène",3,IF(H473="Qualité de la prestation",5,IF(H473="Développement Durable",4)))))</f>
        <v>5</v>
      </c>
      <c r="H473" s="274" t="s">
        <v>168</v>
      </c>
      <c r="I473" s="180" t="s">
        <v>754</v>
      </c>
      <c r="J473" s="138">
        <v>110</v>
      </c>
      <c r="K473" s="138">
        <f>IF(J473&lt;&gt;"",MAX(K$1:K472)+1,"")</f>
        <v>397</v>
      </c>
      <c r="L473" s="281" t="s">
        <v>756</v>
      </c>
      <c r="M473" s="290">
        <v>1</v>
      </c>
      <c r="N473" s="283" t="s">
        <v>0</v>
      </c>
      <c r="O473" s="351"/>
      <c r="P473" s="333" t="str">
        <f t="shared" si="618"/>
        <v>oui</v>
      </c>
      <c r="Q473" s="281" t="s">
        <v>736</v>
      </c>
      <c r="R473" s="281" t="s">
        <v>62</v>
      </c>
      <c r="S473" s="139"/>
      <c r="U473" s="140">
        <f>M473</f>
        <v>1</v>
      </c>
      <c r="V473" s="140">
        <f>IF(N473="OUI",1,IF(N473="NON",0,IF(N473="Non Mesuré","",0)))</f>
        <v>1</v>
      </c>
      <c r="W473" s="140">
        <f>IF(N473&lt;&gt;"Non Mesuré",U473*V473,"")</f>
        <v>1</v>
      </c>
      <c r="X473" s="140"/>
      <c r="Y473" s="140">
        <f>IF(N473="Non Mesuré",U473,0)</f>
        <v>0</v>
      </c>
      <c r="Z473" s="140"/>
      <c r="AA473" s="140">
        <f>U473-Y473</f>
        <v>1</v>
      </c>
      <c r="AB473" s="115"/>
      <c r="AC473" s="147"/>
      <c r="AD473" s="181"/>
      <c r="AE473" s="142" t="str">
        <f t="shared" si="598"/>
        <v/>
      </c>
      <c r="AF473" s="142"/>
      <c r="AG473" s="142" t="str">
        <f t="shared" si="599"/>
        <v/>
      </c>
      <c r="AH473" s="142"/>
      <c r="AI473" s="142" t="str">
        <f t="shared" si="600"/>
        <v/>
      </c>
      <c r="AJ473" s="143"/>
      <c r="AK473" s="144"/>
      <c r="AL473" s="142"/>
      <c r="AM473" s="142" t="str">
        <f t="shared" si="601"/>
        <v/>
      </c>
      <c r="AN473" s="142"/>
      <c r="AO473" s="142" t="str">
        <f t="shared" si="602"/>
        <v/>
      </c>
      <c r="AP473" s="142"/>
      <c r="AQ473" s="142" t="str">
        <f t="shared" si="603"/>
        <v/>
      </c>
      <c r="AR473" s="143"/>
      <c r="AS473" s="144"/>
      <c r="AT473" s="142"/>
      <c r="AU473" s="142" t="str">
        <f t="shared" si="604"/>
        <v/>
      </c>
      <c r="AV473" s="142"/>
      <c r="AW473" s="142" t="str">
        <f t="shared" si="605"/>
        <v/>
      </c>
      <c r="AX473" s="142"/>
      <c r="AY473" s="142" t="str">
        <f t="shared" si="606"/>
        <v/>
      </c>
      <c r="AZ473" s="143"/>
      <c r="BA473" s="144"/>
      <c r="BB473" s="142"/>
      <c r="BC473" s="142" t="str">
        <f t="shared" si="646"/>
        <v/>
      </c>
      <c r="BD473" s="142"/>
      <c r="BE473" s="142" t="str">
        <f t="shared" si="647"/>
        <v/>
      </c>
      <c r="BF473" s="142"/>
      <c r="BG473" s="142" t="str">
        <f t="shared" si="648"/>
        <v/>
      </c>
      <c r="BH473" s="143"/>
      <c r="BI473" s="144"/>
      <c r="BJ473" s="140"/>
      <c r="BK473" s="142">
        <f t="shared" si="649"/>
        <v>1</v>
      </c>
      <c r="BL473" s="142"/>
      <c r="BM473" s="142">
        <f t="shared" si="650"/>
        <v>0</v>
      </c>
      <c r="BN473" s="142"/>
      <c r="BO473" s="142">
        <f t="shared" si="651"/>
        <v>1</v>
      </c>
      <c r="BP473" s="143"/>
      <c r="BQ473" s="144"/>
      <c r="BR473" s="140"/>
      <c r="BS473" s="142" t="str">
        <f t="shared" si="631"/>
        <v/>
      </c>
      <c r="BT473" s="142"/>
      <c r="BU473" s="142" t="str">
        <f t="shared" si="632"/>
        <v/>
      </c>
      <c r="BV473" s="142"/>
      <c r="BW473" s="142" t="str">
        <f t="shared" si="633"/>
        <v/>
      </c>
      <c r="BX473" s="143"/>
      <c r="BY473" s="144"/>
      <c r="BZ473" s="145"/>
      <c r="CA473" s="142" t="str">
        <f t="shared" si="634"/>
        <v/>
      </c>
      <c r="CB473" s="142"/>
      <c r="CC473" s="142" t="str">
        <f t="shared" si="635"/>
        <v/>
      </c>
      <c r="CD473" s="142"/>
      <c r="CE473" s="142" t="str">
        <f t="shared" si="636"/>
        <v/>
      </c>
      <c r="CF473" s="143"/>
      <c r="CG473" s="136"/>
      <c r="CH473" s="136"/>
      <c r="CI473" s="142" t="str">
        <f t="shared" si="637"/>
        <v/>
      </c>
      <c r="CJ473" s="142"/>
      <c r="CK473" s="142" t="str">
        <f t="shared" si="644"/>
        <v/>
      </c>
      <c r="CL473" s="142"/>
      <c r="CM473" s="142" t="str">
        <f t="shared" si="645"/>
        <v/>
      </c>
      <c r="CN473" s="143"/>
      <c r="CO473" s="136"/>
      <c r="CP473" s="136"/>
      <c r="CQ473" s="136"/>
      <c r="CR473" s="136"/>
      <c r="CS473" s="136"/>
      <c r="CT473" s="136"/>
      <c r="CU473" s="136"/>
      <c r="CV473" s="136"/>
      <c r="CW473" s="136"/>
      <c r="EF473" s="146" t="s">
        <v>63</v>
      </c>
      <c r="EG473" s="146" t="str">
        <f t="shared" si="630"/>
        <v>Pas de NM possible.
Contrôle documentaire
NR</v>
      </c>
    </row>
    <row r="474" spans="1:138" s="186" customFormat="1" ht="36" customHeight="1" x14ac:dyDescent="0.25">
      <c r="A474" s="257"/>
      <c r="B474" s="319" t="s">
        <v>68</v>
      </c>
      <c r="C474" s="405" t="s">
        <v>731</v>
      </c>
      <c r="D474" s="130" t="s">
        <v>753</v>
      </c>
      <c r="E474" s="109"/>
      <c r="F474" s="109">
        <f>VLOOKUP(H474,Feuil1!A$1:B$5,2,0)</f>
        <v>0.2</v>
      </c>
      <c r="G474" s="109">
        <f>IF(H474="Information et Communication",1,IF(H474="Savoir-faire Savoir-être",2,IF(H474="Confort et hygiène",3,IF(H474="Qualité de la prestation",5,IF(H474="Développement Durable",4)))))</f>
        <v>5</v>
      </c>
      <c r="H474" s="274" t="s">
        <v>168</v>
      </c>
      <c r="I474" s="180" t="s">
        <v>754</v>
      </c>
      <c r="J474" s="138">
        <v>110</v>
      </c>
      <c r="K474" s="327">
        <f>IF(J474&lt;&gt;"",MAX(K$1:K473)+1,"")</f>
        <v>398</v>
      </c>
      <c r="L474" s="346" t="s">
        <v>884</v>
      </c>
      <c r="M474" s="290">
        <v>1</v>
      </c>
      <c r="N474" s="283" t="s">
        <v>0</v>
      </c>
      <c r="O474" s="351"/>
      <c r="P474" s="333" t="str">
        <f t="shared" si="618"/>
        <v>oui</v>
      </c>
      <c r="Q474" s="281" t="s">
        <v>757</v>
      </c>
      <c r="R474" s="281" t="s">
        <v>62</v>
      </c>
      <c r="S474" s="139"/>
      <c r="U474" s="140">
        <f>M474</f>
        <v>1</v>
      </c>
      <c r="V474" s="140">
        <f>IF(N474="OUI",1,IF(N474="NON",0,IF(N474="Non Mesuré","",0)))</f>
        <v>1</v>
      </c>
      <c r="W474" s="140">
        <f>IF(N474&lt;&gt;"Non Mesuré",U474*V474,"")</f>
        <v>1</v>
      </c>
      <c r="X474" s="140"/>
      <c r="Y474" s="140">
        <f>IF(N474="Non Mesuré",U474,0)</f>
        <v>0</v>
      </c>
      <c r="Z474" s="140"/>
      <c r="AA474" s="140">
        <f>U474-Y474</f>
        <v>1</v>
      </c>
      <c r="AB474" s="115"/>
      <c r="AC474" s="147"/>
      <c r="AD474" s="181"/>
      <c r="AE474" s="142" t="str">
        <f t="shared" si="598"/>
        <v/>
      </c>
      <c r="AF474" s="142"/>
      <c r="AG474" s="142" t="str">
        <f t="shared" si="599"/>
        <v/>
      </c>
      <c r="AH474" s="142"/>
      <c r="AI474" s="142" t="str">
        <f t="shared" si="600"/>
        <v/>
      </c>
      <c r="AJ474" s="143"/>
      <c r="AK474" s="144"/>
      <c r="AL474" s="142"/>
      <c r="AM474" s="142" t="str">
        <f t="shared" si="601"/>
        <v/>
      </c>
      <c r="AN474" s="142"/>
      <c r="AO474" s="142" t="str">
        <f t="shared" si="602"/>
        <v/>
      </c>
      <c r="AP474" s="142"/>
      <c r="AQ474" s="142" t="str">
        <f t="shared" si="603"/>
        <v/>
      </c>
      <c r="AR474" s="143"/>
      <c r="AS474" s="144"/>
      <c r="AT474" s="142"/>
      <c r="AU474" s="142" t="str">
        <f t="shared" si="604"/>
        <v/>
      </c>
      <c r="AV474" s="142"/>
      <c r="AW474" s="142" t="str">
        <f t="shared" si="605"/>
        <v/>
      </c>
      <c r="AX474" s="142"/>
      <c r="AY474" s="142" t="str">
        <f t="shared" si="606"/>
        <v/>
      </c>
      <c r="AZ474" s="143"/>
      <c r="BA474" s="144"/>
      <c r="BB474" s="142"/>
      <c r="BC474" s="142" t="str">
        <f t="shared" si="646"/>
        <v/>
      </c>
      <c r="BD474" s="142"/>
      <c r="BE474" s="142" t="str">
        <f t="shared" si="647"/>
        <v/>
      </c>
      <c r="BF474" s="142"/>
      <c r="BG474" s="142" t="str">
        <f t="shared" si="648"/>
        <v/>
      </c>
      <c r="BH474" s="143"/>
      <c r="BI474" s="144"/>
      <c r="BJ474" s="140"/>
      <c r="BK474" s="142">
        <f t="shared" si="649"/>
        <v>1</v>
      </c>
      <c r="BL474" s="142"/>
      <c r="BM474" s="142">
        <f t="shared" si="650"/>
        <v>0</v>
      </c>
      <c r="BN474" s="142"/>
      <c r="BO474" s="142">
        <f t="shared" si="651"/>
        <v>1</v>
      </c>
      <c r="BP474" s="143"/>
      <c r="BQ474" s="144"/>
      <c r="BR474" s="140"/>
      <c r="BS474" s="142" t="str">
        <f t="shared" si="631"/>
        <v/>
      </c>
      <c r="BT474" s="142"/>
      <c r="BU474" s="142" t="str">
        <f t="shared" si="632"/>
        <v/>
      </c>
      <c r="BV474" s="142"/>
      <c r="BW474" s="142" t="str">
        <f t="shared" si="633"/>
        <v/>
      </c>
      <c r="BX474" s="143"/>
      <c r="BY474" s="144"/>
      <c r="BZ474" s="145"/>
      <c r="CA474" s="142" t="str">
        <f t="shared" si="634"/>
        <v/>
      </c>
      <c r="CB474" s="142"/>
      <c r="CC474" s="142" t="str">
        <f t="shared" si="635"/>
        <v/>
      </c>
      <c r="CD474" s="142"/>
      <c r="CE474" s="142" t="str">
        <f t="shared" si="636"/>
        <v/>
      </c>
      <c r="CF474" s="143"/>
      <c r="CG474" s="136"/>
      <c r="CH474" s="136"/>
      <c r="CI474" s="142" t="str">
        <f t="shared" si="637"/>
        <v/>
      </c>
      <c r="CJ474" s="142"/>
      <c r="CK474" s="142" t="str">
        <f t="shared" si="644"/>
        <v/>
      </c>
      <c r="CL474" s="142"/>
      <c r="CM474" s="142" t="str">
        <f t="shared" si="645"/>
        <v/>
      </c>
      <c r="CN474" s="143"/>
      <c r="CO474" s="136"/>
      <c r="CP474" s="136"/>
      <c r="CQ474" s="136"/>
      <c r="CR474" s="136"/>
      <c r="CS474" s="136"/>
      <c r="CT474" s="136"/>
      <c r="CU474" s="136"/>
      <c r="CV474" s="136"/>
      <c r="CW474" s="136"/>
      <c r="EF474" s="146" t="s">
        <v>63</v>
      </c>
      <c r="EG474" s="146" t="str">
        <f t="shared" si="630"/>
        <v>Pas de NM possible. Ce courrier type permet de répondre immédiatement à une réclamation formulée par mail et laisse le temps de faire les recherches si nécessaire.
Contrôle documentaire
R</v>
      </c>
    </row>
    <row r="475" spans="1:138" s="186" customFormat="1" ht="54" customHeight="1" x14ac:dyDescent="0.25">
      <c r="A475" s="257"/>
      <c r="B475" s="319" t="s">
        <v>58</v>
      </c>
      <c r="C475" s="405" t="s">
        <v>731</v>
      </c>
      <c r="D475" s="130" t="s">
        <v>753</v>
      </c>
      <c r="E475" s="109"/>
      <c r="F475" s="109">
        <f>VLOOKUP(H475,Feuil1!A$1:B$5,2,0)</f>
        <v>0.2</v>
      </c>
      <c r="G475" s="109">
        <f>IF(H475="Information et Communication",1,IF(H475="Savoir-faire Savoir-être",2,IF(H475="Confort et hygiène",3,IF(H475="Qualité de la prestation",5,IF(H475="Développement Durable",4)))))</f>
        <v>5</v>
      </c>
      <c r="H475" s="274" t="s">
        <v>168</v>
      </c>
      <c r="I475" s="180" t="s">
        <v>746</v>
      </c>
      <c r="J475" s="138">
        <v>109</v>
      </c>
      <c r="K475" s="328">
        <f>IF(J475&lt;&gt;"",MAX(K$1:K474)+1,"")</f>
        <v>399</v>
      </c>
      <c r="L475" s="452" t="s">
        <v>916</v>
      </c>
      <c r="M475" s="290">
        <v>3</v>
      </c>
      <c r="N475" s="283" t="s">
        <v>0</v>
      </c>
      <c r="O475" s="351"/>
      <c r="P475" s="333" t="str">
        <f t="shared" si="618"/>
        <v>oui</v>
      </c>
      <c r="Q475" s="446" t="s">
        <v>917</v>
      </c>
      <c r="R475" s="281" t="s">
        <v>62</v>
      </c>
      <c r="S475" s="139"/>
      <c r="U475" s="140">
        <f>M475</f>
        <v>3</v>
      </c>
      <c r="V475" s="140">
        <f>IF(N475="OUI",1,IF(N475="NON",0,IF(N475="Non Mesuré","",0)))</f>
        <v>1</v>
      </c>
      <c r="W475" s="140">
        <f>IF(N475&lt;&gt;"Non Mesuré",U475*V475,"")</f>
        <v>3</v>
      </c>
      <c r="X475" s="140"/>
      <c r="Y475" s="140">
        <f>IF(N475="Non Mesuré",U475,0)</f>
        <v>0</v>
      </c>
      <c r="Z475" s="140"/>
      <c r="AA475" s="140">
        <f>U475-Y475</f>
        <v>3</v>
      </c>
      <c r="AB475" s="115"/>
      <c r="AC475" s="147"/>
      <c r="AD475" s="181"/>
      <c r="AE475" s="142" t="str">
        <f t="shared" si="598"/>
        <v/>
      </c>
      <c r="AF475" s="142"/>
      <c r="AG475" s="142" t="str">
        <f t="shared" si="599"/>
        <v/>
      </c>
      <c r="AH475" s="142"/>
      <c r="AI475" s="142" t="str">
        <f t="shared" si="600"/>
        <v/>
      </c>
      <c r="AJ475" s="143"/>
      <c r="AK475" s="144"/>
      <c r="AL475" s="142"/>
      <c r="AM475" s="142" t="str">
        <f t="shared" si="601"/>
        <v/>
      </c>
      <c r="AN475" s="142"/>
      <c r="AO475" s="142" t="str">
        <f t="shared" si="602"/>
        <v/>
      </c>
      <c r="AP475" s="142"/>
      <c r="AQ475" s="142" t="str">
        <f t="shared" si="603"/>
        <v/>
      </c>
      <c r="AR475" s="143"/>
      <c r="AS475" s="144"/>
      <c r="AT475" s="142"/>
      <c r="AU475" s="142" t="str">
        <f t="shared" si="604"/>
        <v/>
      </c>
      <c r="AV475" s="142"/>
      <c r="AW475" s="142" t="str">
        <f t="shared" si="605"/>
        <v/>
      </c>
      <c r="AX475" s="142"/>
      <c r="AY475" s="142" t="str">
        <f t="shared" si="606"/>
        <v/>
      </c>
      <c r="AZ475" s="143"/>
      <c r="BA475" s="144"/>
      <c r="BB475" s="142"/>
      <c r="BC475" s="142" t="str">
        <f t="shared" si="646"/>
        <v/>
      </c>
      <c r="BD475" s="142"/>
      <c r="BE475" s="142" t="str">
        <f t="shared" si="647"/>
        <v/>
      </c>
      <c r="BF475" s="142"/>
      <c r="BG475" s="142" t="str">
        <f t="shared" si="648"/>
        <v/>
      </c>
      <c r="BH475" s="143"/>
      <c r="BI475" s="144"/>
      <c r="BJ475" s="140"/>
      <c r="BK475" s="142">
        <f t="shared" si="649"/>
        <v>3</v>
      </c>
      <c r="BL475" s="142"/>
      <c r="BM475" s="142">
        <f t="shared" si="650"/>
        <v>0</v>
      </c>
      <c r="BN475" s="142"/>
      <c r="BO475" s="142">
        <f t="shared" si="651"/>
        <v>3</v>
      </c>
      <c r="BP475" s="143"/>
      <c r="BQ475" s="144"/>
      <c r="BR475" s="140"/>
      <c r="BS475" s="142" t="str">
        <f t="shared" si="631"/>
        <v/>
      </c>
      <c r="BT475" s="142"/>
      <c r="BU475" s="142" t="str">
        <f t="shared" si="632"/>
        <v/>
      </c>
      <c r="BV475" s="142"/>
      <c r="BW475" s="142" t="str">
        <f t="shared" si="633"/>
        <v/>
      </c>
      <c r="BX475" s="143"/>
      <c r="BY475" s="144"/>
      <c r="BZ475" s="145"/>
      <c r="CA475" s="142" t="str">
        <f t="shared" si="634"/>
        <v/>
      </c>
      <c r="CB475" s="142"/>
      <c r="CC475" s="142" t="str">
        <f t="shared" si="635"/>
        <v/>
      </c>
      <c r="CD475" s="142"/>
      <c r="CE475" s="142" t="str">
        <f t="shared" si="636"/>
        <v/>
      </c>
      <c r="CF475" s="143"/>
      <c r="CG475" s="136"/>
      <c r="CH475" s="136"/>
      <c r="CI475" s="142" t="str">
        <f t="shared" si="637"/>
        <v/>
      </c>
      <c r="CJ475" s="142"/>
      <c r="CK475" s="142" t="str">
        <f t="shared" si="644"/>
        <v/>
      </c>
      <c r="CL475" s="142"/>
      <c r="CM475" s="142" t="str">
        <f t="shared" si="645"/>
        <v/>
      </c>
      <c r="CN475" s="143"/>
      <c r="CO475" s="136"/>
      <c r="CP475" s="136"/>
      <c r="CQ475" s="136"/>
      <c r="CR475" s="136"/>
      <c r="CS475" s="136"/>
      <c r="CT475" s="136"/>
      <c r="CU475" s="136"/>
      <c r="CV475" s="136"/>
      <c r="CW475" s="136"/>
      <c r="EF475" s="146" t="s">
        <v>63</v>
      </c>
      <c r="EG475" s="146" t="str">
        <f t="shared" si="630"/>
        <v>Pas de NM possible. Les réponses se font dans un délai maximum de 15 jours ouvrés exception faite des demandes de remboursement. Si la réclamation nécessite des recherches, envoi d'une lettre (ou courriel) de prise en compte de la réclamation.
Contrôle documentaire
NR</v>
      </c>
      <c r="EH475" s="186" t="s">
        <v>73</v>
      </c>
    </row>
    <row r="476" spans="1:138" s="186" customFormat="1" ht="36" customHeight="1" x14ac:dyDescent="0.25">
      <c r="A476" s="258"/>
      <c r="B476" s="320" t="s">
        <v>58</v>
      </c>
      <c r="C476" s="405" t="s">
        <v>731</v>
      </c>
      <c r="D476" s="130" t="s">
        <v>753</v>
      </c>
      <c r="E476" s="109"/>
      <c r="F476" s="109">
        <f>VLOOKUP(H476,Feuil1!A$1:B$5,2,0)</f>
        <v>0.2</v>
      </c>
      <c r="G476" s="109">
        <f>IF(H476="Information et Communication",1,IF(H476="Savoir-faire Savoir-être",2,IF(H476="Confort et hygiène",3,IF(H476="Qualité de la prestation",5,IF(H476="Développement Durable",4)))))</f>
        <v>5</v>
      </c>
      <c r="H476" s="274" t="s">
        <v>168</v>
      </c>
      <c r="I476" s="180" t="s">
        <v>754</v>
      </c>
      <c r="J476" s="138">
        <v>110</v>
      </c>
      <c r="K476" s="327">
        <f>IF(J476&lt;&gt;"",MAX(K$1:K475)+1,"")</f>
        <v>400</v>
      </c>
      <c r="L476" s="349" t="s">
        <v>758</v>
      </c>
      <c r="M476" s="335">
        <v>1</v>
      </c>
      <c r="N476" s="336" t="s">
        <v>0</v>
      </c>
      <c r="O476" s="352"/>
      <c r="P476" s="337" t="str">
        <f t="shared" si="618"/>
        <v>oui</v>
      </c>
      <c r="Q476" s="334" t="s">
        <v>759</v>
      </c>
      <c r="R476" s="334" t="s">
        <v>62</v>
      </c>
      <c r="S476" s="139"/>
      <c r="U476" s="140">
        <f>M476</f>
        <v>1</v>
      </c>
      <c r="V476" s="140">
        <f>IF(N476="OUI",1,IF(N476="NON",0,IF(N476="Non Mesuré","",0)))</f>
        <v>1</v>
      </c>
      <c r="W476" s="140">
        <f>IF(N476&lt;&gt;"Non Mesuré",U476*V476,"")</f>
        <v>1</v>
      </c>
      <c r="X476" s="140"/>
      <c r="Y476" s="140">
        <f>IF(N476="Non Mesuré",U476,0)</f>
        <v>0</v>
      </c>
      <c r="Z476" s="140"/>
      <c r="AA476" s="140">
        <f>U476-Y476</f>
        <v>1</v>
      </c>
      <c r="AB476" s="115"/>
      <c r="AC476" s="147"/>
      <c r="AD476" s="181"/>
      <c r="AE476" s="142" t="str">
        <f t="shared" si="598"/>
        <v/>
      </c>
      <c r="AF476" s="142"/>
      <c r="AG476" s="142" t="str">
        <f t="shared" si="599"/>
        <v/>
      </c>
      <c r="AH476" s="142"/>
      <c r="AI476" s="142" t="str">
        <f t="shared" si="600"/>
        <v/>
      </c>
      <c r="AJ476" s="143"/>
      <c r="AK476" s="144"/>
      <c r="AL476" s="142"/>
      <c r="AM476" s="142" t="str">
        <f t="shared" si="601"/>
        <v/>
      </c>
      <c r="AN476" s="142"/>
      <c r="AO476" s="142" t="str">
        <f t="shared" si="602"/>
        <v/>
      </c>
      <c r="AP476" s="142"/>
      <c r="AQ476" s="142" t="str">
        <f t="shared" si="603"/>
        <v/>
      </c>
      <c r="AR476" s="143"/>
      <c r="AS476" s="144"/>
      <c r="AT476" s="142"/>
      <c r="AU476" s="142" t="str">
        <f t="shared" si="604"/>
        <v/>
      </c>
      <c r="AV476" s="142"/>
      <c r="AW476" s="142" t="str">
        <f t="shared" si="605"/>
        <v/>
      </c>
      <c r="AX476" s="142"/>
      <c r="AY476" s="142" t="str">
        <f t="shared" si="606"/>
        <v/>
      </c>
      <c r="AZ476" s="143"/>
      <c r="BA476" s="144"/>
      <c r="BB476" s="142"/>
      <c r="BC476" s="142" t="str">
        <f t="shared" si="646"/>
        <v/>
      </c>
      <c r="BD476" s="142"/>
      <c r="BE476" s="142" t="str">
        <f t="shared" si="647"/>
        <v/>
      </c>
      <c r="BF476" s="142"/>
      <c r="BG476" s="142" t="str">
        <f t="shared" si="648"/>
        <v/>
      </c>
      <c r="BH476" s="143"/>
      <c r="BI476" s="144"/>
      <c r="BJ476" s="140"/>
      <c r="BK476" s="142">
        <f t="shared" si="649"/>
        <v>1</v>
      </c>
      <c r="BL476" s="142"/>
      <c r="BM476" s="142">
        <f t="shared" si="650"/>
        <v>0</v>
      </c>
      <c r="BN476" s="142"/>
      <c r="BO476" s="142">
        <f t="shared" si="651"/>
        <v>1</v>
      </c>
      <c r="BP476" s="143"/>
      <c r="BQ476" s="144"/>
      <c r="BR476" s="140"/>
      <c r="BS476" s="142" t="str">
        <f t="shared" si="631"/>
        <v/>
      </c>
      <c r="BT476" s="142"/>
      <c r="BU476" s="142" t="str">
        <f t="shared" si="632"/>
        <v/>
      </c>
      <c r="BV476" s="142"/>
      <c r="BW476" s="142" t="str">
        <f t="shared" si="633"/>
        <v/>
      </c>
      <c r="BX476" s="143"/>
      <c r="BY476" s="144"/>
      <c r="BZ476" s="145"/>
      <c r="CA476" s="142" t="str">
        <f t="shared" si="634"/>
        <v/>
      </c>
      <c r="CB476" s="142"/>
      <c r="CC476" s="142" t="str">
        <f t="shared" si="635"/>
        <v/>
      </c>
      <c r="CD476" s="142"/>
      <c r="CE476" s="142" t="str">
        <f t="shared" si="636"/>
        <v/>
      </c>
      <c r="CF476" s="143"/>
      <c r="CG476" s="136"/>
      <c r="CH476" s="136"/>
      <c r="CI476" s="142" t="str">
        <f t="shared" si="637"/>
        <v/>
      </c>
      <c r="CJ476" s="142"/>
      <c r="CK476" s="142" t="str">
        <f t="shared" si="644"/>
        <v/>
      </c>
      <c r="CL476" s="142"/>
      <c r="CM476" s="142" t="str">
        <f t="shared" si="645"/>
        <v/>
      </c>
      <c r="CN476" s="143"/>
      <c r="CO476" s="136"/>
      <c r="CP476" s="136"/>
      <c r="CQ476" s="136"/>
      <c r="CR476" s="136"/>
      <c r="CS476" s="136"/>
      <c r="CT476" s="136"/>
      <c r="CU476" s="136"/>
      <c r="CV476" s="136"/>
      <c r="CW476" s="136"/>
      <c r="EF476" s="146" t="s">
        <v>63</v>
      </c>
      <c r="EG476" s="146" t="str">
        <f t="shared" ref="EG476:EG504" si="658">CONCATENATE(Q476,EF476,R476,EF476,B476)</f>
        <v>Pas de NM possible. La réponse marque la prise en compte de la réclamation, fait preuve d'empathie, clarifie les circonstances et apporte une solution.
Contrôle documentaire
NR</v>
      </c>
    </row>
    <row r="477" spans="1:138" s="127" customFormat="1" ht="27.75" customHeight="1" x14ac:dyDescent="0.25">
      <c r="B477" s="128"/>
      <c r="C477" s="405" t="s">
        <v>731</v>
      </c>
      <c r="D477" s="128"/>
      <c r="E477" s="128"/>
      <c r="F477" s="109" t="e">
        <f>VLOOKUP(H477,Feuil1!A$1:B$5,2,0)</f>
        <v>#N/A</v>
      </c>
      <c r="G477" s="128"/>
      <c r="H477" s="129"/>
      <c r="I477" s="198"/>
      <c r="J477" s="149"/>
      <c r="K477" s="131" t="str">
        <f>IF(J477&lt;&gt;"",MAX(K$1:K476)+1,"")</f>
        <v/>
      </c>
      <c r="L477" s="130" t="s">
        <v>760</v>
      </c>
      <c r="M477" s="205"/>
      <c r="N477" s="267"/>
      <c r="O477" s="440"/>
      <c r="P477" s="325" t="str">
        <f t="shared" si="618"/>
        <v/>
      </c>
      <c r="Q477" s="130"/>
      <c r="R477" s="184"/>
      <c r="S477" s="184"/>
      <c r="U477" s="150"/>
      <c r="V477" s="150"/>
      <c r="W477" s="150"/>
      <c r="X477" s="150"/>
      <c r="Y477" s="150"/>
      <c r="Z477" s="150"/>
      <c r="AA477" s="150"/>
      <c r="AB477" s="114"/>
      <c r="AC477" s="151"/>
      <c r="AD477" s="166"/>
      <c r="AE477" s="142" t="str">
        <f t="shared" si="598"/>
        <v/>
      </c>
      <c r="AF477" s="142"/>
      <c r="AG477" s="142" t="str">
        <f t="shared" si="599"/>
        <v/>
      </c>
      <c r="AH477" s="142"/>
      <c r="AI477" s="142" t="str">
        <f t="shared" si="600"/>
        <v/>
      </c>
      <c r="AJ477" s="143"/>
      <c r="AK477" s="155"/>
      <c r="AL477" s="153"/>
      <c r="AM477" s="142" t="str">
        <f t="shared" si="601"/>
        <v/>
      </c>
      <c r="AN477" s="142"/>
      <c r="AO477" s="142" t="str">
        <f t="shared" si="602"/>
        <v/>
      </c>
      <c r="AP477" s="142"/>
      <c r="AQ477" s="142" t="str">
        <f t="shared" si="603"/>
        <v/>
      </c>
      <c r="AR477" s="143"/>
      <c r="AS477" s="155"/>
      <c r="AT477" s="153"/>
      <c r="AU477" s="142" t="str">
        <f t="shared" si="604"/>
        <v/>
      </c>
      <c r="AV477" s="142"/>
      <c r="AW477" s="142" t="str">
        <f t="shared" si="605"/>
        <v/>
      </c>
      <c r="AX477" s="142"/>
      <c r="AY477" s="142" t="str">
        <f t="shared" si="606"/>
        <v/>
      </c>
      <c r="AZ477" s="143"/>
      <c r="BA477" s="155"/>
      <c r="BB477" s="153"/>
      <c r="BC477" s="153" t="str">
        <f t="shared" si="646"/>
        <v/>
      </c>
      <c r="BD477" s="153"/>
      <c r="BE477" s="153" t="str">
        <f t="shared" si="647"/>
        <v/>
      </c>
      <c r="BF477" s="153"/>
      <c r="BG477" s="153" t="str">
        <f t="shared" si="648"/>
        <v/>
      </c>
      <c r="BH477" s="154"/>
      <c r="BI477" s="155"/>
      <c r="BJ477" s="150"/>
      <c r="BK477" s="153" t="str">
        <f t="shared" si="649"/>
        <v/>
      </c>
      <c r="BL477" s="153"/>
      <c r="BM477" s="153" t="str">
        <f t="shared" si="650"/>
        <v/>
      </c>
      <c r="BN477" s="153"/>
      <c r="BO477" s="153" t="str">
        <f t="shared" si="651"/>
        <v/>
      </c>
      <c r="BP477" s="154"/>
      <c r="BQ477" s="155"/>
      <c r="BR477" s="150"/>
      <c r="BS477" s="153" t="str">
        <f t="shared" si="631"/>
        <v/>
      </c>
      <c r="BT477" s="153"/>
      <c r="BU477" s="153" t="str">
        <f t="shared" si="632"/>
        <v/>
      </c>
      <c r="BV477" s="153"/>
      <c r="BW477" s="153" t="str">
        <f t="shared" si="633"/>
        <v/>
      </c>
      <c r="BX477" s="154"/>
      <c r="BY477" s="155"/>
      <c r="BZ477" s="156"/>
      <c r="CA477" s="153" t="str">
        <f t="shared" si="634"/>
        <v/>
      </c>
      <c r="CB477" s="153"/>
      <c r="CC477" s="153" t="str">
        <f t="shared" si="635"/>
        <v/>
      </c>
      <c r="CD477" s="153"/>
      <c r="CE477" s="153" t="str">
        <f t="shared" si="636"/>
        <v/>
      </c>
      <c r="CF477" s="154"/>
      <c r="CG477" s="157"/>
      <c r="CH477" s="157"/>
      <c r="CI477" s="153" t="str">
        <f t="shared" si="637"/>
        <v/>
      </c>
      <c r="CJ477" s="153"/>
      <c r="CK477" s="153" t="str">
        <f t="shared" si="644"/>
        <v/>
      </c>
      <c r="CL477" s="153"/>
      <c r="CM477" s="153" t="str">
        <f t="shared" si="645"/>
        <v/>
      </c>
      <c r="CN477" s="154"/>
      <c r="CO477" s="157"/>
      <c r="CP477" s="157"/>
      <c r="CQ477" s="157"/>
      <c r="CR477" s="157"/>
      <c r="CS477" s="157"/>
      <c r="CT477" s="157"/>
      <c r="CU477" s="157"/>
      <c r="CV477" s="157"/>
      <c r="CW477" s="157"/>
      <c r="EF477" s="146" t="s">
        <v>63</v>
      </c>
      <c r="EG477" s="146" t="str">
        <f t="shared" si="658"/>
        <v xml:space="preserve">
</v>
      </c>
    </row>
    <row r="478" spans="1:138" s="186" customFormat="1" ht="22.5" customHeight="1" x14ac:dyDescent="0.25">
      <c r="A478" s="136"/>
      <c r="B478" s="109" t="s">
        <v>68</v>
      </c>
      <c r="C478" s="405" t="s">
        <v>731</v>
      </c>
      <c r="D478" s="130" t="s">
        <v>760</v>
      </c>
      <c r="E478" s="109"/>
      <c r="F478" s="109">
        <f>VLOOKUP(H478,Feuil1!A$1:B$5,2,0)</f>
        <v>0.2</v>
      </c>
      <c r="G478" s="109">
        <f>IF(H478="Information et Communication",1,IF(H478="Savoir-faire Savoir-être",2,IF(H478="Confort et hygiène",3,IF(H478="Qualité de la prestation",5,IF(H478="Développement Durable",4)))))</f>
        <v>5</v>
      </c>
      <c r="H478" s="274" t="s">
        <v>168</v>
      </c>
      <c r="I478" s="137" t="s">
        <v>749</v>
      </c>
      <c r="J478" s="138">
        <v>108</v>
      </c>
      <c r="K478" s="327">
        <f>IF(J478&lt;&gt;"",MAX(K$1:K477)+1,"")</f>
        <v>401</v>
      </c>
      <c r="L478" s="353" t="s">
        <v>318</v>
      </c>
      <c r="M478" s="330">
        <v>1</v>
      </c>
      <c r="N478" s="331" t="s">
        <v>0</v>
      </c>
      <c r="O478" s="439"/>
      <c r="P478" s="332" t="str">
        <f t="shared" si="618"/>
        <v>oui</v>
      </c>
      <c r="Q478" s="329" t="s">
        <v>761</v>
      </c>
      <c r="R478" s="329" t="s">
        <v>62</v>
      </c>
      <c r="S478" s="139"/>
      <c r="U478" s="140">
        <f>M478</f>
        <v>1</v>
      </c>
      <c r="V478" s="140">
        <f>IF(N478="OUI",1,IF(N478="NON",0,IF(N478="Non Mesuré","",0)))</f>
        <v>1</v>
      </c>
      <c r="W478" s="140">
        <f>IF(N478&lt;&gt;"Non Mesuré",U478*V478,"")</f>
        <v>1</v>
      </c>
      <c r="X478" s="140"/>
      <c r="Y478" s="140">
        <f>IF(N478="Non Mesuré",U478,0)</f>
        <v>0</v>
      </c>
      <c r="Z478" s="140"/>
      <c r="AA478" s="140">
        <f>U478-Y478</f>
        <v>1</v>
      </c>
      <c r="AB478" s="115"/>
      <c r="AC478" s="147"/>
      <c r="AD478" s="181"/>
      <c r="AE478" s="142" t="str">
        <f t="shared" si="598"/>
        <v/>
      </c>
      <c r="AF478" s="142"/>
      <c r="AG478" s="142" t="str">
        <f t="shared" si="599"/>
        <v/>
      </c>
      <c r="AH478" s="142"/>
      <c r="AI478" s="142" t="str">
        <f t="shared" si="600"/>
        <v/>
      </c>
      <c r="AJ478" s="143"/>
      <c r="AK478" s="144"/>
      <c r="AL478" s="142"/>
      <c r="AM478" s="142" t="str">
        <f t="shared" si="601"/>
        <v/>
      </c>
      <c r="AN478" s="142"/>
      <c r="AO478" s="142" t="str">
        <f t="shared" si="602"/>
        <v/>
      </c>
      <c r="AP478" s="142"/>
      <c r="AQ478" s="142" t="str">
        <f t="shared" si="603"/>
        <v/>
      </c>
      <c r="AR478" s="143"/>
      <c r="AS478" s="144"/>
      <c r="AT478" s="142"/>
      <c r="AU478" s="142" t="str">
        <f t="shared" si="604"/>
        <v/>
      </c>
      <c r="AV478" s="142"/>
      <c r="AW478" s="142" t="str">
        <f t="shared" si="605"/>
        <v/>
      </c>
      <c r="AX478" s="142"/>
      <c r="AY478" s="142" t="str">
        <f t="shared" si="606"/>
        <v/>
      </c>
      <c r="AZ478" s="143"/>
      <c r="BA478" s="144"/>
      <c r="BB478" s="142"/>
      <c r="BC478" s="142" t="str">
        <f t="shared" si="646"/>
        <v/>
      </c>
      <c r="BD478" s="142"/>
      <c r="BE478" s="142" t="str">
        <f t="shared" si="647"/>
        <v/>
      </c>
      <c r="BF478" s="142"/>
      <c r="BG478" s="142" t="str">
        <f t="shared" si="648"/>
        <v/>
      </c>
      <c r="BH478" s="143"/>
      <c r="BI478" s="144"/>
      <c r="BJ478" s="140"/>
      <c r="BK478" s="142">
        <f t="shared" si="649"/>
        <v>1</v>
      </c>
      <c r="BL478" s="142"/>
      <c r="BM478" s="142">
        <f t="shared" si="650"/>
        <v>0</v>
      </c>
      <c r="BN478" s="142"/>
      <c r="BO478" s="142">
        <f t="shared" si="651"/>
        <v>1</v>
      </c>
      <c r="BP478" s="143"/>
      <c r="BQ478" s="144"/>
      <c r="BR478" s="140"/>
      <c r="BS478" s="142" t="str">
        <f t="shared" si="631"/>
        <v/>
      </c>
      <c r="BT478" s="142"/>
      <c r="BU478" s="142" t="str">
        <f t="shared" si="632"/>
        <v/>
      </c>
      <c r="BV478" s="142"/>
      <c r="BW478" s="142" t="str">
        <f t="shared" si="633"/>
        <v/>
      </c>
      <c r="BX478" s="143"/>
      <c r="BY478" s="144"/>
      <c r="BZ478" s="145"/>
      <c r="CA478" s="142" t="str">
        <f t="shared" si="634"/>
        <v/>
      </c>
      <c r="CB478" s="142"/>
      <c r="CC478" s="142" t="str">
        <f t="shared" si="635"/>
        <v/>
      </c>
      <c r="CD478" s="142"/>
      <c r="CE478" s="142" t="str">
        <f t="shared" si="636"/>
        <v/>
      </c>
      <c r="CF478" s="143"/>
      <c r="CG478" s="136"/>
      <c r="CH478" s="136"/>
      <c r="CI478" s="142" t="str">
        <f t="shared" si="637"/>
        <v/>
      </c>
      <c r="CJ478" s="142"/>
      <c r="CK478" s="142" t="str">
        <f t="shared" si="644"/>
        <v/>
      </c>
      <c r="CL478" s="142"/>
      <c r="CM478" s="142" t="str">
        <f t="shared" si="645"/>
        <v/>
      </c>
      <c r="CN478" s="143"/>
      <c r="CO478" s="136"/>
      <c r="CP478" s="136"/>
      <c r="CQ478" s="136"/>
      <c r="CR478" s="136"/>
      <c r="CS478" s="136"/>
      <c r="CT478" s="136"/>
      <c r="CU478" s="136"/>
      <c r="CV478" s="136"/>
      <c r="CW478" s="136"/>
      <c r="EF478" s="146" t="s">
        <v>63</v>
      </c>
      <c r="EG478" s="146" t="str">
        <f t="shared" si="658"/>
        <v>Pas de NM possible. Identification en amont de la visite mystère.
Contrôle documentaire
R</v>
      </c>
    </row>
    <row r="479" spans="1:138" s="136" customFormat="1" ht="36" customHeight="1" x14ac:dyDescent="0.25">
      <c r="B479" s="109" t="s">
        <v>68</v>
      </c>
      <c r="C479" s="405" t="s">
        <v>731</v>
      </c>
      <c r="D479" s="130" t="s">
        <v>760</v>
      </c>
      <c r="E479" s="109"/>
      <c r="F479" s="109">
        <f>VLOOKUP(H479,Feuil1!A$1:B$5,2,0)</f>
        <v>0.2</v>
      </c>
      <c r="G479" s="109">
        <f>IF(H479="Information et Communication",1,IF(H479="Savoir-faire Savoir-être",2,IF(H479="Confort et hygiène",3,IF(H479="Qualité de la prestation",5,IF(H479="Développement Durable",4)))))</f>
        <v>5</v>
      </c>
      <c r="H479" s="274" t="s">
        <v>168</v>
      </c>
      <c r="I479" s="137" t="s">
        <v>733</v>
      </c>
      <c r="J479" s="138">
        <v>108</v>
      </c>
      <c r="K479" s="328">
        <f>IF(J479&lt;&gt;"",MAX(K$1:K478)+1,"")</f>
        <v>402</v>
      </c>
      <c r="L479" s="451" t="s">
        <v>912</v>
      </c>
      <c r="M479" s="282">
        <v>3</v>
      </c>
      <c r="N479" s="283" t="s">
        <v>0</v>
      </c>
      <c r="O479" s="351"/>
      <c r="P479" s="333" t="str">
        <f t="shared" si="618"/>
        <v>oui</v>
      </c>
      <c r="Q479" s="344" t="s">
        <v>913</v>
      </c>
      <c r="R479" s="281" t="s">
        <v>62</v>
      </c>
      <c r="S479" s="138"/>
      <c r="T479" s="138"/>
      <c r="U479" s="140">
        <f>M479</f>
        <v>3</v>
      </c>
      <c r="V479" s="140">
        <f>IF(N479="OUI",1,IF(N479="NON",0,IF(N479="Non Mesuré","",0)))</f>
        <v>1</v>
      </c>
      <c r="W479" s="140">
        <f>IF(N479&lt;&gt;"Non Mesuré",U479*V479,"")</f>
        <v>3</v>
      </c>
      <c r="X479" s="140"/>
      <c r="Y479" s="140">
        <f>IF(N479="Non Mesuré",U479,0)</f>
        <v>0</v>
      </c>
      <c r="Z479" s="140"/>
      <c r="AA479" s="140">
        <f>U479-Y479</f>
        <v>3</v>
      </c>
      <c r="AB479" s="115"/>
      <c r="AC479" s="147"/>
      <c r="AD479" s="181"/>
      <c r="AE479" s="142" t="str">
        <f t="shared" si="598"/>
        <v/>
      </c>
      <c r="AF479" s="142"/>
      <c r="AG479" s="142" t="str">
        <f t="shared" si="599"/>
        <v/>
      </c>
      <c r="AH479" s="142"/>
      <c r="AI479" s="142" t="str">
        <f t="shared" si="600"/>
        <v/>
      </c>
      <c r="AJ479" s="143"/>
      <c r="AK479" s="144"/>
      <c r="AL479" s="142"/>
      <c r="AM479" s="142" t="str">
        <f t="shared" si="601"/>
        <v/>
      </c>
      <c r="AN479" s="142"/>
      <c r="AO479" s="142" t="str">
        <f t="shared" si="602"/>
        <v/>
      </c>
      <c r="AP479" s="142"/>
      <c r="AQ479" s="142" t="str">
        <f t="shared" si="603"/>
        <v/>
      </c>
      <c r="AR479" s="143"/>
      <c r="AS479" s="144"/>
      <c r="AT479" s="142"/>
      <c r="AU479" s="142" t="str">
        <f t="shared" si="604"/>
        <v/>
      </c>
      <c r="AV479" s="142"/>
      <c r="AW479" s="142" t="str">
        <f t="shared" si="605"/>
        <v/>
      </c>
      <c r="AX479" s="142"/>
      <c r="AY479" s="142" t="str">
        <f t="shared" si="606"/>
        <v/>
      </c>
      <c r="AZ479" s="143"/>
      <c r="BA479" s="144"/>
      <c r="BB479" s="142"/>
      <c r="BC479" s="142" t="str">
        <f t="shared" si="646"/>
        <v/>
      </c>
      <c r="BD479" s="142"/>
      <c r="BE479" s="142" t="str">
        <f t="shared" si="647"/>
        <v/>
      </c>
      <c r="BF479" s="142"/>
      <c r="BG479" s="142" t="str">
        <f t="shared" si="648"/>
        <v/>
      </c>
      <c r="BH479" s="143"/>
      <c r="BI479" s="144"/>
      <c r="BJ479" s="140"/>
      <c r="BK479" s="142">
        <f t="shared" si="649"/>
        <v>3</v>
      </c>
      <c r="BL479" s="142"/>
      <c r="BM479" s="142">
        <f t="shared" si="650"/>
        <v>0</v>
      </c>
      <c r="BN479" s="142"/>
      <c r="BO479" s="142">
        <f t="shared" si="651"/>
        <v>3</v>
      </c>
      <c r="BP479" s="143"/>
      <c r="BQ479" s="144"/>
      <c r="BR479" s="140"/>
      <c r="BS479" s="142" t="str">
        <f t="shared" si="631"/>
        <v/>
      </c>
      <c r="BT479" s="142"/>
      <c r="BU479" s="142" t="str">
        <f t="shared" si="632"/>
        <v/>
      </c>
      <c r="BV479" s="142"/>
      <c r="BW479" s="142" t="str">
        <f t="shared" si="633"/>
        <v/>
      </c>
      <c r="BX479" s="143"/>
      <c r="BY479" s="144"/>
      <c r="BZ479" s="145"/>
      <c r="CA479" s="142" t="str">
        <f t="shared" si="634"/>
        <v/>
      </c>
      <c r="CB479" s="142"/>
      <c r="CC479" s="142" t="str">
        <f t="shared" si="635"/>
        <v/>
      </c>
      <c r="CD479" s="142"/>
      <c r="CE479" s="142" t="str">
        <f t="shared" si="636"/>
        <v/>
      </c>
      <c r="CF479" s="143"/>
      <c r="CI479" s="142" t="str">
        <f t="shared" si="637"/>
        <v/>
      </c>
      <c r="CJ479" s="142"/>
      <c r="CK479" s="142" t="str">
        <f t="shared" si="644"/>
        <v/>
      </c>
      <c r="CL479" s="142"/>
      <c r="CM479" s="142" t="str">
        <f t="shared" si="645"/>
        <v/>
      </c>
      <c r="CN479" s="143"/>
      <c r="EF479" s="146" t="s">
        <v>63</v>
      </c>
      <c r="EG479" s="146" t="str">
        <f t="shared" si="658"/>
        <v>Pas de NM possible. L'écoute client comprend les questionnaires de satisfaction, les réclamations, les avis clients, les audits qualité, etc. 
Contrôle documentaire
R</v>
      </c>
      <c r="EH479" s="136" t="s">
        <v>73</v>
      </c>
    </row>
    <row r="480" spans="1:138" s="294" customFormat="1" ht="22.5" customHeight="1" x14ac:dyDescent="0.25">
      <c r="B480" s="295" t="s">
        <v>58</v>
      </c>
      <c r="C480" s="292" t="s">
        <v>901</v>
      </c>
      <c r="D480" s="280" t="s">
        <v>760</v>
      </c>
      <c r="E480" s="295"/>
      <c r="F480" s="109">
        <f>VLOOKUP(H480,Feuil1!A$1:B$5,2,0)</f>
        <v>0.2</v>
      </c>
      <c r="G480" s="109">
        <f>IF(H480="Information et Communication",1,IF(H480="Savoir-faire Savoir-être",2,IF(H480="Confort et hygiène",3,IF(H480="Qualité de la prestation",5,IF(H480="Développement Durable",4)))))</f>
        <v>5</v>
      </c>
      <c r="H480" s="277" t="s">
        <v>168</v>
      </c>
      <c r="I480" s="180"/>
      <c r="J480" s="138">
        <v>200</v>
      </c>
      <c r="K480" s="138">
        <f>IF(J480&lt;&gt;"",MAX(K$1:K479)+1,"")</f>
        <v>403</v>
      </c>
      <c r="L480" s="386" t="s">
        <v>852</v>
      </c>
      <c r="M480" s="387">
        <v>1</v>
      </c>
      <c r="N480" s="373" t="s">
        <v>0</v>
      </c>
      <c r="O480" s="388"/>
      <c r="P480" s="389" t="str">
        <f t="shared" si="618"/>
        <v/>
      </c>
      <c r="Q480" s="390" t="s">
        <v>833</v>
      </c>
      <c r="R480" s="382" t="s">
        <v>62</v>
      </c>
      <c r="S480" s="139"/>
      <c r="T480" s="186"/>
      <c r="U480" s="192">
        <f>M480</f>
        <v>1</v>
      </c>
      <c r="V480" s="140">
        <f>IF(N480="OUI",1,IF(N480="NON",0,IF(N480="Non Mesuré","",0)))</f>
        <v>1</v>
      </c>
      <c r="W480" s="140">
        <f>IF(N480&lt;&gt;"Non Mesuré",U480*V480,"")</f>
        <v>1</v>
      </c>
      <c r="X480" s="140"/>
      <c r="Y480" s="140">
        <f>IF(N480="Non Mesuré",U480,0)</f>
        <v>0</v>
      </c>
      <c r="Z480" s="140"/>
      <c r="AA480" s="140">
        <f>U480-Y480</f>
        <v>1</v>
      </c>
      <c r="AB480" s="140"/>
      <c r="AC480" s="141"/>
      <c r="AD480" s="141"/>
      <c r="AE480" s="142" t="str">
        <f t="shared" si="598"/>
        <v/>
      </c>
      <c r="AF480" s="142"/>
      <c r="AG480" s="142" t="str">
        <f t="shared" si="599"/>
        <v/>
      </c>
      <c r="AH480" s="142"/>
      <c r="AI480" s="142" t="str">
        <f t="shared" si="600"/>
        <v/>
      </c>
      <c r="AJ480" s="143"/>
      <c r="AK480" s="144"/>
      <c r="AL480" s="142"/>
      <c r="AM480" s="142" t="str">
        <f t="shared" si="601"/>
        <v/>
      </c>
      <c r="AN480" s="142"/>
      <c r="AO480" s="142" t="str">
        <f t="shared" si="602"/>
        <v/>
      </c>
      <c r="AP480" s="142"/>
      <c r="AQ480" s="142" t="str">
        <f t="shared" si="603"/>
        <v/>
      </c>
      <c r="AR480" s="143"/>
      <c r="AS480" s="144"/>
      <c r="AT480" s="142"/>
      <c r="AU480" s="142" t="str">
        <f t="shared" si="604"/>
        <v/>
      </c>
      <c r="AV480" s="142"/>
      <c r="AW480" s="142" t="str">
        <f t="shared" si="605"/>
        <v/>
      </c>
      <c r="AX480" s="142"/>
      <c r="AY480" s="142" t="str">
        <f t="shared" si="606"/>
        <v/>
      </c>
      <c r="AZ480" s="143"/>
      <c r="BA480" s="144"/>
      <c r="BB480" s="142"/>
      <c r="BC480" s="142" t="str">
        <f t="shared" si="646"/>
        <v/>
      </c>
      <c r="BD480" s="142"/>
      <c r="BE480" s="142" t="str">
        <f t="shared" si="647"/>
        <v/>
      </c>
      <c r="BF480" s="142"/>
      <c r="BG480" s="142" t="str">
        <f t="shared" si="648"/>
        <v/>
      </c>
      <c r="BH480" s="143"/>
      <c r="BI480" s="144"/>
      <c r="BJ480" s="140"/>
      <c r="BK480" s="142">
        <f t="shared" si="649"/>
        <v>1</v>
      </c>
      <c r="BL480" s="142"/>
      <c r="BM480" s="142">
        <f t="shared" si="650"/>
        <v>0</v>
      </c>
      <c r="BN480" s="142"/>
      <c r="BO480" s="142">
        <f t="shared" si="651"/>
        <v>1</v>
      </c>
      <c r="BP480" s="143"/>
      <c r="BQ480" s="144"/>
      <c r="BR480" s="140"/>
      <c r="BS480" s="142" t="str">
        <f t="shared" si="631"/>
        <v/>
      </c>
      <c r="BT480" s="142"/>
      <c r="BU480" s="142" t="str">
        <f t="shared" si="632"/>
        <v/>
      </c>
      <c r="BV480" s="142"/>
      <c r="BW480" s="142" t="str">
        <f t="shared" si="633"/>
        <v/>
      </c>
      <c r="BX480" s="143"/>
      <c r="BY480" s="144"/>
      <c r="BZ480" s="145"/>
      <c r="CA480" s="142" t="str">
        <f t="shared" si="634"/>
        <v/>
      </c>
      <c r="CB480" s="142"/>
      <c r="CC480" s="142" t="str">
        <f t="shared" si="635"/>
        <v/>
      </c>
      <c r="CD480" s="142"/>
      <c r="CE480" s="142" t="str">
        <f t="shared" si="636"/>
        <v/>
      </c>
      <c r="CF480" s="143"/>
      <c r="CG480" s="136"/>
      <c r="CH480" s="136"/>
      <c r="CI480" s="142" t="str">
        <f t="shared" si="637"/>
        <v/>
      </c>
      <c r="CJ480" s="142"/>
      <c r="CK480" s="142" t="str">
        <f t="shared" si="644"/>
        <v/>
      </c>
      <c r="CL480" s="142"/>
      <c r="CM480" s="142" t="str">
        <f t="shared" si="645"/>
        <v/>
      </c>
      <c r="CN480" s="143"/>
      <c r="CO480" s="136"/>
      <c r="CP480" s="136"/>
      <c r="CQ480" s="136"/>
      <c r="DR480" s="297"/>
    </row>
    <row r="481" spans="1:140" s="136" customFormat="1" ht="30" customHeight="1" x14ac:dyDescent="0.2">
      <c r="B481" s="109"/>
      <c r="C481" s="109"/>
      <c r="D481" s="109"/>
      <c r="E481" s="109"/>
      <c r="F481" s="109" t="e">
        <f>VLOOKUP(H481,Feuil1!A$1:B$5,2,0)</f>
        <v>#N/A</v>
      </c>
      <c r="G481" s="109"/>
      <c r="H481" s="271"/>
      <c r="I481" s="406"/>
      <c r="J481" s="138"/>
      <c r="K481" s="428" t="str">
        <f>IF(J481&lt;&gt;"",MAX(K$1:K480)+1,"")</f>
        <v/>
      </c>
      <c r="L481" s="429" t="s">
        <v>762</v>
      </c>
      <c r="M481" s="430" t="s">
        <v>31</v>
      </c>
      <c r="N481" s="431" t="s">
        <v>32</v>
      </c>
      <c r="O481" s="434" t="s">
        <v>33</v>
      </c>
      <c r="P481" s="432" t="str">
        <f t="shared" si="618"/>
        <v/>
      </c>
      <c r="Q481" s="428" t="s">
        <v>34</v>
      </c>
      <c r="R481" s="428" t="s">
        <v>809</v>
      </c>
      <c r="S481" s="139"/>
      <c r="U481" s="140"/>
      <c r="V481" s="140"/>
      <c r="W481" s="140"/>
      <c r="X481" s="140">
        <f>SUM(W459:W480)</f>
        <v>35</v>
      </c>
      <c r="Y481" s="140"/>
      <c r="Z481" s="140">
        <f>SUM(Y459:Y480)</f>
        <v>0</v>
      </c>
      <c r="AA481" s="140"/>
      <c r="AB481" s="140">
        <f>SUM(AA459:AA480)</f>
        <v>35</v>
      </c>
      <c r="AC481" s="141">
        <f>X481/AB481</f>
        <v>1</v>
      </c>
      <c r="AD481" s="141"/>
      <c r="AE481" s="142" t="str">
        <f t="shared" si="598"/>
        <v/>
      </c>
      <c r="AF481" s="142"/>
      <c r="AG481" s="142" t="str">
        <f t="shared" si="599"/>
        <v/>
      </c>
      <c r="AH481" s="142"/>
      <c r="AI481" s="142" t="str">
        <f t="shared" si="600"/>
        <v/>
      </c>
      <c r="AJ481" s="143"/>
      <c r="AK481" s="144"/>
      <c r="AL481" s="142"/>
      <c r="AM481" s="142" t="str">
        <f t="shared" si="601"/>
        <v/>
      </c>
      <c r="AN481" s="142"/>
      <c r="AO481" s="142" t="str">
        <f t="shared" si="602"/>
        <v/>
      </c>
      <c r="AP481" s="142"/>
      <c r="AQ481" s="142" t="str">
        <f t="shared" si="603"/>
        <v/>
      </c>
      <c r="AR481" s="143"/>
      <c r="AS481" s="144"/>
      <c r="AT481" s="142"/>
      <c r="AU481" s="142" t="str">
        <f t="shared" si="604"/>
        <v/>
      </c>
      <c r="AV481" s="142"/>
      <c r="AW481" s="142" t="str">
        <f t="shared" si="605"/>
        <v/>
      </c>
      <c r="AX481" s="142"/>
      <c r="AY481" s="142" t="str">
        <f t="shared" si="606"/>
        <v/>
      </c>
      <c r="AZ481" s="143"/>
      <c r="BA481" s="144"/>
      <c r="BB481" s="142"/>
      <c r="BC481" s="142" t="str">
        <f t="shared" si="646"/>
        <v/>
      </c>
      <c r="BD481" s="142"/>
      <c r="BE481" s="142" t="str">
        <f t="shared" si="647"/>
        <v/>
      </c>
      <c r="BF481" s="142"/>
      <c r="BG481" s="142" t="str">
        <f t="shared" si="648"/>
        <v/>
      </c>
      <c r="BH481" s="143"/>
      <c r="BI481" s="144"/>
      <c r="BJ481" s="140"/>
      <c r="BK481" s="142" t="str">
        <f t="shared" si="649"/>
        <v/>
      </c>
      <c r="BL481" s="142"/>
      <c r="BM481" s="142" t="str">
        <f t="shared" si="650"/>
        <v/>
      </c>
      <c r="BN481" s="142"/>
      <c r="BO481" s="142" t="str">
        <f t="shared" si="651"/>
        <v/>
      </c>
      <c r="BP481" s="143"/>
      <c r="BQ481" s="144"/>
      <c r="BR481" s="140"/>
      <c r="BS481" s="142" t="str">
        <f t="shared" si="631"/>
        <v/>
      </c>
      <c r="BT481" s="142"/>
      <c r="BU481" s="142" t="str">
        <f t="shared" si="632"/>
        <v/>
      </c>
      <c r="BV481" s="142"/>
      <c r="BW481" s="142" t="str">
        <f t="shared" si="633"/>
        <v/>
      </c>
      <c r="BX481" s="143"/>
      <c r="BY481" s="144"/>
      <c r="BZ481" s="145"/>
      <c r="CA481" s="142" t="str">
        <f t="shared" si="634"/>
        <v/>
      </c>
      <c r="CB481" s="142"/>
      <c r="CC481" s="142" t="str">
        <f t="shared" si="635"/>
        <v/>
      </c>
      <c r="CD481" s="142"/>
      <c r="CE481" s="142" t="str">
        <f t="shared" si="636"/>
        <v/>
      </c>
      <c r="CF481" s="143"/>
      <c r="CI481" s="142" t="str">
        <f t="shared" si="637"/>
        <v/>
      </c>
      <c r="CJ481" s="142"/>
      <c r="CK481" s="142" t="str">
        <f t="shared" si="644"/>
        <v/>
      </c>
      <c r="CL481" s="142"/>
      <c r="CM481" s="142" t="str">
        <f t="shared" si="645"/>
        <v/>
      </c>
      <c r="CN481" s="143"/>
      <c r="EF481" s="146" t="s">
        <v>63</v>
      </c>
      <c r="EG481" s="146" t="str">
        <f t="shared" si="658"/>
        <v xml:space="preserve">Guide d'interprétation
Type de constat
</v>
      </c>
    </row>
    <row r="482" spans="1:140" s="312" customFormat="1" ht="34.5" customHeight="1" x14ac:dyDescent="0.25">
      <c r="B482" s="321"/>
      <c r="C482" s="107"/>
      <c r="D482" s="107"/>
      <c r="E482" s="107"/>
      <c r="F482" s="109" t="e">
        <f>VLOOKUP(H482,Feuil1!A$1:B$5,2,0)</f>
        <v>#N/A</v>
      </c>
      <c r="G482" s="107"/>
      <c r="H482" s="275"/>
      <c r="I482" s="409"/>
      <c r="J482" s="149"/>
      <c r="K482" s="131" t="str">
        <f>IF(J482&lt;&gt;"",MAX(K$1:K481)+1,"")</f>
        <v/>
      </c>
      <c r="L482" s="183" t="s">
        <v>763</v>
      </c>
      <c r="M482" s="190"/>
      <c r="N482" s="268"/>
      <c r="O482" s="440"/>
      <c r="P482" s="325" t="str">
        <f t="shared" si="618"/>
        <v/>
      </c>
      <c r="Q482" s="130" t="s">
        <v>764</v>
      </c>
      <c r="R482" s="184"/>
      <c r="S482" s="184"/>
      <c r="T482" s="157"/>
      <c r="U482" s="174"/>
      <c r="V482" s="174"/>
      <c r="W482" s="174"/>
      <c r="X482" s="175"/>
      <c r="Y482" s="174"/>
      <c r="Z482" s="174"/>
      <c r="AA482" s="174"/>
      <c r="AB482" s="174"/>
      <c r="AC482" s="176"/>
      <c r="AD482" s="166"/>
      <c r="AE482" s="142" t="str">
        <f t="shared" si="598"/>
        <v/>
      </c>
      <c r="AF482" s="142"/>
      <c r="AG482" s="142" t="str">
        <f t="shared" si="599"/>
        <v/>
      </c>
      <c r="AH482" s="142"/>
      <c r="AI482" s="142" t="str">
        <f t="shared" si="600"/>
        <v/>
      </c>
      <c r="AJ482" s="143"/>
      <c r="AK482" s="155"/>
      <c r="AL482" s="153"/>
      <c r="AM482" s="142" t="str">
        <f t="shared" si="601"/>
        <v/>
      </c>
      <c r="AN482" s="142"/>
      <c r="AO482" s="142" t="str">
        <f t="shared" si="602"/>
        <v/>
      </c>
      <c r="AP482" s="142"/>
      <c r="AQ482" s="142" t="str">
        <f t="shared" si="603"/>
        <v/>
      </c>
      <c r="AR482" s="143"/>
      <c r="AS482" s="155"/>
      <c r="AT482" s="153"/>
      <c r="AU482" s="142" t="str">
        <f t="shared" si="604"/>
        <v/>
      </c>
      <c r="AV482" s="142"/>
      <c r="AW482" s="142" t="str">
        <f t="shared" si="605"/>
        <v/>
      </c>
      <c r="AX482" s="142"/>
      <c r="AY482" s="142" t="str">
        <f t="shared" si="606"/>
        <v/>
      </c>
      <c r="AZ482" s="143"/>
      <c r="BA482" s="155"/>
      <c r="BB482" s="153"/>
      <c r="BC482" s="153"/>
      <c r="BD482" s="153"/>
      <c r="BE482" s="153"/>
      <c r="BF482" s="153"/>
      <c r="BG482" s="153"/>
      <c r="BH482" s="154"/>
      <c r="BI482" s="155"/>
      <c r="BJ482" s="150"/>
      <c r="BK482" s="153"/>
      <c r="BL482" s="153"/>
      <c r="BM482" s="153"/>
      <c r="BN482" s="153"/>
      <c r="BO482" s="153"/>
      <c r="BP482" s="154"/>
      <c r="BQ482" s="155"/>
      <c r="BR482" s="150"/>
      <c r="BS482" s="153" t="str">
        <f t="shared" si="631"/>
        <v/>
      </c>
      <c r="BT482" s="153"/>
      <c r="BU482" s="153" t="str">
        <f t="shared" si="632"/>
        <v/>
      </c>
      <c r="BV482" s="153"/>
      <c r="BW482" s="153" t="str">
        <f t="shared" si="633"/>
        <v/>
      </c>
      <c r="BX482" s="154"/>
      <c r="BY482" s="155"/>
      <c r="BZ482" s="156"/>
      <c r="CA482" s="153" t="str">
        <f t="shared" si="634"/>
        <v/>
      </c>
      <c r="CB482" s="153"/>
      <c r="CC482" s="153" t="str">
        <f t="shared" si="635"/>
        <v/>
      </c>
      <c r="CD482" s="153"/>
      <c r="CE482" s="153" t="str">
        <f t="shared" si="636"/>
        <v/>
      </c>
      <c r="CF482" s="154"/>
      <c r="CG482" s="157"/>
      <c r="CH482" s="157"/>
      <c r="CI482" s="153" t="str">
        <f t="shared" si="637"/>
        <v/>
      </c>
      <c r="CJ482" s="153"/>
      <c r="CK482" s="153" t="str">
        <f t="shared" si="644"/>
        <v/>
      </c>
      <c r="CL482" s="153"/>
      <c r="CM482" s="153" t="str">
        <f t="shared" si="645"/>
        <v/>
      </c>
      <c r="CN482" s="154"/>
      <c r="CO482" s="157"/>
      <c r="CP482" s="157"/>
      <c r="CQ482" s="157"/>
      <c r="CR482" s="157"/>
      <c r="CS482" s="157"/>
      <c r="CT482" s="157"/>
      <c r="CU482" s="157"/>
      <c r="CV482" s="157"/>
      <c r="CW482" s="157"/>
      <c r="CX482" s="157"/>
      <c r="CY482" s="157"/>
      <c r="CZ482" s="157"/>
      <c r="DA482" s="157"/>
      <c r="DB482" s="157"/>
      <c r="DC482" s="157"/>
      <c r="DD482" s="157"/>
      <c r="DE482" s="157"/>
      <c r="DF482" s="157"/>
      <c r="DG482" s="157"/>
      <c r="DH482" s="157"/>
      <c r="DI482" s="157"/>
      <c r="DJ482" s="157"/>
      <c r="DK482" s="157"/>
      <c r="DL482" s="157"/>
      <c r="DM482" s="157"/>
      <c r="DN482" s="157"/>
      <c r="DO482" s="157"/>
      <c r="DP482" s="157"/>
      <c r="DQ482" s="157"/>
      <c r="DR482" s="157"/>
      <c r="DS482" s="157"/>
      <c r="DT482" s="157"/>
      <c r="DU482" s="157"/>
      <c r="DV482" s="157"/>
      <c r="DW482" s="157"/>
      <c r="DX482" s="157"/>
      <c r="DY482" s="157"/>
      <c r="DZ482" s="157"/>
      <c r="EA482" s="157"/>
      <c r="EB482" s="157"/>
      <c r="EC482" s="157"/>
      <c r="ED482" s="157"/>
      <c r="EE482" s="157"/>
      <c r="EF482" s="146" t="s">
        <v>63</v>
      </c>
      <c r="EG482" s="146" t="str">
        <f t="shared" si="658"/>
        <v xml:space="preserve">La thématique développement durable est automatiquement validée si l'établissement dispose de l'écolabel Européen.
</v>
      </c>
      <c r="EH482" s="157"/>
      <c r="EI482" s="157"/>
      <c r="EJ482" s="323"/>
    </row>
    <row r="483" spans="1:140" s="136" customFormat="1" ht="36.75" customHeight="1" x14ac:dyDescent="0.25">
      <c r="A483" s="311"/>
      <c r="B483" s="322" t="s">
        <v>68</v>
      </c>
      <c r="C483" s="405" t="s">
        <v>762</v>
      </c>
      <c r="D483" s="183" t="s">
        <v>763</v>
      </c>
      <c r="E483" s="109"/>
      <c r="F483" s="109">
        <f>VLOOKUP(H483,Feuil1!A$1:B$5,2,0)</f>
        <v>0.1</v>
      </c>
      <c r="G483" s="109">
        <f>IF(H483="Information et Communication",1,IF(H483="Savoir-faire Savoir-être",2,IF(H483="Confort et hygiène",3,IF(H483="Qualité de la prestation",5,IF(H483="Développement Durable",4)))))</f>
        <v>4</v>
      </c>
      <c r="H483" s="274" t="s">
        <v>103</v>
      </c>
      <c r="I483" s="137" t="s">
        <v>766</v>
      </c>
      <c r="J483" s="138">
        <v>112</v>
      </c>
      <c r="K483" s="138">
        <f>IF(J483&lt;&gt;"",MAX(K$1:K482)+1,"")</f>
        <v>404</v>
      </c>
      <c r="L483" s="329" t="s">
        <v>767</v>
      </c>
      <c r="M483" s="330">
        <v>1</v>
      </c>
      <c r="N483" s="331" t="s">
        <v>0</v>
      </c>
      <c r="O483" s="439"/>
      <c r="P483" s="332" t="str">
        <f t="shared" si="618"/>
        <v/>
      </c>
      <c r="Q483" s="329" t="s">
        <v>855</v>
      </c>
      <c r="R483" s="329" t="s">
        <v>72</v>
      </c>
      <c r="S483" s="139"/>
      <c r="U483" s="140">
        <f>M483</f>
        <v>1</v>
      </c>
      <c r="V483" s="140">
        <f>IF(N483="OUI",1,IF(N483="NON",0,IF(N483="Non Mesuré","",0)))</f>
        <v>1</v>
      </c>
      <c r="W483" s="140">
        <f>IF(N483&lt;&gt;"Non Mesuré",U483*V483,"")</f>
        <v>1</v>
      </c>
      <c r="X483" s="140"/>
      <c r="Y483" s="140">
        <f>IF(N483="Non Mesuré",U483,0)</f>
        <v>0</v>
      </c>
      <c r="Z483" s="140"/>
      <c r="AA483" s="140">
        <f>U483-Y483</f>
        <v>1</v>
      </c>
      <c r="AB483" s="115"/>
      <c r="AC483" s="147"/>
      <c r="AD483" s="181"/>
      <c r="AE483" s="142" t="str">
        <f t="shared" si="598"/>
        <v/>
      </c>
      <c r="AF483" s="142"/>
      <c r="AG483" s="142" t="str">
        <f t="shared" si="599"/>
        <v/>
      </c>
      <c r="AH483" s="142"/>
      <c r="AI483" s="142" t="str">
        <f t="shared" si="600"/>
        <v/>
      </c>
      <c r="AJ483" s="143"/>
      <c r="AK483" s="144"/>
      <c r="AL483" s="142"/>
      <c r="AM483" s="142" t="str">
        <f t="shared" si="601"/>
        <v/>
      </c>
      <c r="AN483" s="142"/>
      <c r="AO483" s="142" t="str">
        <f t="shared" si="602"/>
        <v/>
      </c>
      <c r="AP483" s="142"/>
      <c r="AQ483" s="142" t="str">
        <f t="shared" si="603"/>
        <v/>
      </c>
      <c r="AR483" s="143"/>
      <c r="AS483" s="144"/>
      <c r="AT483" s="142"/>
      <c r="AU483" s="142" t="str">
        <f t="shared" si="604"/>
        <v/>
      </c>
      <c r="AV483" s="142"/>
      <c r="AW483" s="142" t="str">
        <f t="shared" si="605"/>
        <v/>
      </c>
      <c r="AX483" s="142"/>
      <c r="AY483" s="142" t="str">
        <f t="shared" si="606"/>
        <v/>
      </c>
      <c r="AZ483" s="143"/>
      <c r="BA483" s="144"/>
      <c r="BB483" s="142"/>
      <c r="BC483" s="142">
        <f>IF(G483=4,W483,"")</f>
        <v>1</v>
      </c>
      <c r="BD483" s="142"/>
      <c r="BE483" s="142">
        <f>IF(G483=4,Y483,"")</f>
        <v>0</v>
      </c>
      <c r="BF483" s="142"/>
      <c r="BG483" s="142">
        <f>IF(G483=4,AA483,"")</f>
        <v>1</v>
      </c>
      <c r="BH483" s="143"/>
      <c r="BI483" s="144"/>
      <c r="BJ483" s="140"/>
      <c r="BK483" s="142" t="str">
        <f>IF(G483=5,W483,"")</f>
        <v/>
      </c>
      <c r="BL483" s="142"/>
      <c r="BM483" s="142" t="str">
        <f>IF(G483=5,Y483,"")</f>
        <v/>
      </c>
      <c r="BN483" s="142"/>
      <c r="BO483" s="142" t="str">
        <f>IF(G483=5,AA483,"")</f>
        <v/>
      </c>
      <c r="BP483" s="143"/>
      <c r="BQ483" s="144"/>
      <c r="BR483" s="140"/>
      <c r="BS483" s="142" t="str">
        <f t="shared" ref="BS483:BS504" si="659">IF(A483=31,W483,"")</f>
        <v/>
      </c>
      <c r="BT483" s="142"/>
      <c r="BU483" s="142" t="str">
        <f t="shared" ref="BU483:BU504" si="660">IF(A483=31,Y483,"")</f>
        <v/>
      </c>
      <c r="BV483" s="142"/>
      <c r="BW483" s="142" t="str">
        <f t="shared" ref="BW483:BW504" si="661">IF(A483=31,AA483,"")</f>
        <v/>
      </c>
      <c r="BX483" s="143"/>
      <c r="BY483" s="144"/>
      <c r="BZ483" s="145"/>
      <c r="CA483" s="142" t="str">
        <f t="shared" ref="CA483:CA504" si="662">IF(A483=32,W483,"")</f>
        <v/>
      </c>
      <c r="CB483" s="142"/>
      <c r="CC483" s="142" t="str">
        <f t="shared" ref="CC483:CC504" si="663">IF(A483=32,Y483,"")</f>
        <v/>
      </c>
      <c r="CD483" s="142"/>
      <c r="CE483" s="142" t="str">
        <f t="shared" ref="CE483:CE504" si="664">IF(A483=32,AA483,"")</f>
        <v/>
      </c>
      <c r="CF483" s="143"/>
      <c r="CI483" s="142" t="str">
        <f t="shared" ref="CI483:CI504" si="665">IF(A483=33,W483,"")</f>
        <v/>
      </c>
      <c r="CJ483" s="142"/>
      <c r="CK483" s="142" t="str">
        <f t="shared" si="644"/>
        <v/>
      </c>
      <c r="CL483" s="142"/>
      <c r="CM483" s="142" t="str">
        <f t="shared" si="645"/>
        <v/>
      </c>
      <c r="CN483" s="143"/>
      <c r="EF483" s="146" t="s">
        <v>63</v>
      </c>
      <c r="EG483" s="146" t="str">
        <f t="shared" si="658"/>
        <v>Présence de note de sensibilisation et d'une preuve de diffusion (émargement lors d'une réunion, mail de diffusion). Validé si Ecolabellisé
Constat visuel
R</v>
      </c>
    </row>
    <row r="484" spans="1:140" s="136" customFormat="1" ht="36.75" customHeight="1" x14ac:dyDescent="0.25">
      <c r="A484" s="255"/>
      <c r="B484" s="320" t="s">
        <v>68</v>
      </c>
      <c r="C484" s="405" t="s">
        <v>762</v>
      </c>
      <c r="D484" s="183" t="s">
        <v>763</v>
      </c>
      <c r="E484" s="109"/>
      <c r="F484" s="109">
        <f>VLOOKUP(H484,Feuil1!A$1:B$5,2,0)</f>
        <v>0.1</v>
      </c>
      <c r="G484" s="109">
        <f>IF(H484="Information et Communication",1,IF(H484="Savoir-faire Savoir-être",2,IF(H484="Confort et hygiène",3,IF(H484="Qualité de la prestation",5,IF(H484="Développement Durable",4)))))</f>
        <v>4</v>
      </c>
      <c r="H484" s="274" t="s">
        <v>103</v>
      </c>
      <c r="I484" s="137" t="s">
        <v>768</v>
      </c>
      <c r="J484" s="138">
        <v>113</v>
      </c>
      <c r="K484" s="138">
        <f>IF(J484&lt;&gt;"",MAX(K$1:K483)+1,"")</f>
        <v>405</v>
      </c>
      <c r="L484" s="334" t="s">
        <v>769</v>
      </c>
      <c r="M484" s="335">
        <v>1</v>
      </c>
      <c r="N484" s="336" t="s">
        <v>0</v>
      </c>
      <c r="O484" s="352"/>
      <c r="P484" s="337" t="str">
        <f t="shared" si="618"/>
        <v/>
      </c>
      <c r="Q484" s="334" t="s">
        <v>855</v>
      </c>
      <c r="R484" s="334" t="s">
        <v>72</v>
      </c>
      <c r="S484" s="139"/>
      <c r="U484" s="140">
        <f>M484</f>
        <v>1</v>
      </c>
      <c r="V484" s="140">
        <f>IF(N484="OUI",1,IF(N484="NON",0,IF(N484="Non Mesuré","",0)))</f>
        <v>1</v>
      </c>
      <c r="W484" s="140">
        <f>IF(N484&lt;&gt;"Non Mesuré",U484*V484,"")</f>
        <v>1</v>
      </c>
      <c r="X484" s="140"/>
      <c r="Y484" s="140">
        <f>IF(N484="Non Mesuré",U484,0)</f>
        <v>0</v>
      </c>
      <c r="Z484" s="140"/>
      <c r="AA484" s="140">
        <f>U484-Y484</f>
        <v>1</v>
      </c>
      <c r="AB484" s="115"/>
      <c r="AC484" s="147"/>
      <c r="AD484" s="181"/>
      <c r="AE484" s="142" t="str">
        <f t="shared" si="598"/>
        <v/>
      </c>
      <c r="AF484" s="142"/>
      <c r="AG484" s="142" t="str">
        <f t="shared" si="599"/>
        <v/>
      </c>
      <c r="AH484" s="142"/>
      <c r="AI484" s="142" t="str">
        <f t="shared" si="600"/>
        <v/>
      </c>
      <c r="AJ484" s="143"/>
      <c r="AK484" s="144"/>
      <c r="AL484" s="142"/>
      <c r="AM484" s="142" t="str">
        <f t="shared" si="601"/>
        <v/>
      </c>
      <c r="AN484" s="142"/>
      <c r="AO484" s="142" t="str">
        <f t="shared" si="602"/>
        <v/>
      </c>
      <c r="AP484" s="142"/>
      <c r="AQ484" s="142" t="str">
        <f t="shared" si="603"/>
        <v/>
      </c>
      <c r="AR484" s="143"/>
      <c r="AS484" s="144"/>
      <c r="AT484" s="142"/>
      <c r="AU484" s="142" t="str">
        <f t="shared" si="604"/>
        <v/>
      </c>
      <c r="AV484" s="142"/>
      <c r="AW484" s="142" t="str">
        <f t="shared" si="605"/>
        <v/>
      </c>
      <c r="AX484" s="142"/>
      <c r="AY484" s="142" t="str">
        <f t="shared" si="606"/>
        <v/>
      </c>
      <c r="AZ484" s="143"/>
      <c r="BA484" s="144"/>
      <c r="BB484" s="142"/>
      <c r="BC484" s="142">
        <f>IF(G484=4,W484,"")</f>
        <v>1</v>
      </c>
      <c r="BD484" s="142"/>
      <c r="BE484" s="142">
        <f>IF(G484=4,Y484,"")</f>
        <v>0</v>
      </c>
      <c r="BF484" s="142"/>
      <c r="BG484" s="142">
        <f>IF(G484=4,AA484,"")</f>
        <v>1</v>
      </c>
      <c r="BH484" s="143"/>
      <c r="BI484" s="144"/>
      <c r="BJ484" s="140"/>
      <c r="BK484" s="142" t="str">
        <f>IF(G484=5,W484,"")</f>
        <v/>
      </c>
      <c r="BL484" s="142"/>
      <c r="BM484" s="142" t="str">
        <f>IF(G484=5,Y484,"")</f>
        <v/>
      </c>
      <c r="BN484" s="142"/>
      <c r="BO484" s="142" t="str">
        <f>IF(G484=5,AA484,"")</f>
        <v/>
      </c>
      <c r="BP484" s="143"/>
      <c r="BQ484" s="144"/>
      <c r="BR484" s="140"/>
      <c r="BS484" s="142" t="str">
        <f t="shared" si="659"/>
        <v/>
      </c>
      <c r="BT484" s="142"/>
      <c r="BU484" s="142" t="str">
        <f t="shared" si="660"/>
        <v/>
      </c>
      <c r="BV484" s="142"/>
      <c r="BW484" s="142" t="str">
        <f t="shared" si="661"/>
        <v/>
      </c>
      <c r="BX484" s="143"/>
      <c r="BY484" s="144"/>
      <c r="BZ484" s="145"/>
      <c r="CA484" s="142" t="str">
        <f t="shared" si="662"/>
        <v/>
      </c>
      <c r="CB484" s="142"/>
      <c r="CC484" s="142" t="str">
        <f t="shared" si="663"/>
        <v/>
      </c>
      <c r="CD484" s="142"/>
      <c r="CE484" s="142" t="str">
        <f t="shared" si="664"/>
        <v/>
      </c>
      <c r="CF484" s="143"/>
      <c r="CI484" s="142" t="str">
        <f t="shared" si="665"/>
        <v/>
      </c>
      <c r="CJ484" s="142"/>
      <c r="CK484" s="142" t="str">
        <f t="shared" si="644"/>
        <v/>
      </c>
      <c r="CL484" s="142"/>
      <c r="CM484" s="142" t="str">
        <f t="shared" si="645"/>
        <v/>
      </c>
      <c r="CN484" s="143"/>
      <c r="EF484" s="146" t="s">
        <v>63</v>
      </c>
      <c r="EG484" s="146" t="str">
        <f t="shared" si="658"/>
        <v>Présence de note de sensibilisation et d'une preuve de diffusion (émargement lors d'une réunion, mail de diffusion). Validé si Ecolabellisé
Constat visuel
R</v>
      </c>
    </row>
    <row r="485" spans="1:140" s="157" customFormat="1" ht="26.25" customHeight="1" x14ac:dyDescent="0.25">
      <c r="B485" s="107"/>
      <c r="C485" s="405" t="s">
        <v>762</v>
      </c>
      <c r="D485" s="107"/>
      <c r="E485" s="107"/>
      <c r="F485" s="109" t="e">
        <f>VLOOKUP(H485,Feuil1!A$1:B$5,2,0)</f>
        <v>#N/A</v>
      </c>
      <c r="G485" s="107"/>
      <c r="H485" s="275"/>
      <c r="I485" s="409"/>
      <c r="J485" s="149"/>
      <c r="K485" s="131" t="str">
        <f>IF(J485&lt;&gt;"",MAX(K$1:K484)+1,"")</f>
        <v/>
      </c>
      <c r="L485" s="183" t="s">
        <v>770</v>
      </c>
      <c r="M485" s="190"/>
      <c r="N485" s="268"/>
      <c r="O485" s="440"/>
      <c r="P485" s="325" t="str">
        <f t="shared" si="618"/>
        <v/>
      </c>
      <c r="Q485" s="191"/>
      <c r="R485" s="184"/>
      <c r="S485" s="184"/>
      <c r="U485" s="150"/>
      <c r="V485" s="150"/>
      <c r="W485" s="150"/>
      <c r="X485" s="150"/>
      <c r="Y485" s="150"/>
      <c r="Z485" s="150"/>
      <c r="AA485" s="150"/>
      <c r="AB485" s="114"/>
      <c r="AC485" s="151"/>
      <c r="AD485" s="166"/>
      <c r="AE485" s="142" t="str">
        <f t="shared" si="598"/>
        <v/>
      </c>
      <c r="AF485" s="142"/>
      <c r="AG485" s="142" t="str">
        <f t="shared" si="599"/>
        <v/>
      </c>
      <c r="AH485" s="142"/>
      <c r="AI485" s="142" t="str">
        <f t="shared" si="600"/>
        <v/>
      </c>
      <c r="AJ485" s="143"/>
      <c r="AK485" s="155"/>
      <c r="AL485" s="153"/>
      <c r="AM485" s="142" t="str">
        <f t="shared" si="601"/>
        <v/>
      </c>
      <c r="AN485" s="142"/>
      <c r="AO485" s="142" t="str">
        <f t="shared" si="602"/>
        <v/>
      </c>
      <c r="AP485" s="142"/>
      <c r="AQ485" s="142" t="str">
        <f t="shared" si="603"/>
        <v/>
      </c>
      <c r="AR485" s="143"/>
      <c r="AS485" s="155"/>
      <c r="AT485" s="153"/>
      <c r="AU485" s="142" t="str">
        <f t="shared" si="604"/>
        <v/>
      </c>
      <c r="AV485" s="142"/>
      <c r="AW485" s="142" t="str">
        <f t="shared" si="605"/>
        <v/>
      </c>
      <c r="AX485" s="142"/>
      <c r="AY485" s="142" t="str">
        <f t="shared" si="606"/>
        <v/>
      </c>
      <c r="AZ485" s="143"/>
      <c r="BA485" s="155"/>
      <c r="BB485" s="153"/>
      <c r="BC485" s="153"/>
      <c r="BD485" s="153"/>
      <c r="BE485" s="153"/>
      <c r="BF485" s="153"/>
      <c r="BG485" s="153"/>
      <c r="BH485" s="154"/>
      <c r="BI485" s="155"/>
      <c r="BJ485" s="150"/>
      <c r="BK485" s="153"/>
      <c r="BL485" s="153"/>
      <c r="BM485" s="153"/>
      <c r="BN485" s="153"/>
      <c r="BO485" s="153"/>
      <c r="BP485" s="154"/>
      <c r="BQ485" s="155"/>
      <c r="BR485" s="150"/>
      <c r="BS485" s="153" t="str">
        <f t="shared" si="659"/>
        <v/>
      </c>
      <c r="BT485" s="153"/>
      <c r="BU485" s="153" t="str">
        <f t="shared" si="660"/>
        <v/>
      </c>
      <c r="BV485" s="153"/>
      <c r="BW485" s="153" t="str">
        <f t="shared" si="661"/>
        <v/>
      </c>
      <c r="BX485" s="154"/>
      <c r="BY485" s="155"/>
      <c r="BZ485" s="156"/>
      <c r="CA485" s="153" t="str">
        <f t="shared" si="662"/>
        <v/>
      </c>
      <c r="CB485" s="153"/>
      <c r="CC485" s="153" t="str">
        <f t="shared" si="663"/>
        <v/>
      </c>
      <c r="CD485" s="153"/>
      <c r="CE485" s="153" t="str">
        <f t="shared" si="664"/>
        <v/>
      </c>
      <c r="CF485" s="154"/>
      <c r="CI485" s="153" t="str">
        <f t="shared" si="665"/>
        <v/>
      </c>
      <c r="CJ485" s="153"/>
      <c r="CK485" s="153" t="str">
        <f t="shared" si="644"/>
        <v/>
      </c>
      <c r="CL485" s="153"/>
      <c r="CM485" s="153" t="str">
        <f t="shared" si="645"/>
        <v/>
      </c>
      <c r="CN485" s="154"/>
      <c r="EF485" s="146" t="s">
        <v>63</v>
      </c>
      <c r="EG485" s="146" t="str">
        <f t="shared" si="658"/>
        <v xml:space="preserve">
</v>
      </c>
    </row>
    <row r="486" spans="1:140" s="136" customFormat="1" ht="53.25" customHeight="1" x14ac:dyDescent="0.25">
      <c r="B486" s="109" t="s">
        <v>68</v>
      </c>
      <c r="C486" s="405" t="s">
        <v>762</v>
      </c>
      <c r="D486" s="183" t="s">
        <v>770</v>
      </c>
      <c r="E486" s="109"/>
      <c r="F486" s="109">
        <f>VLOOKUP(H486,Feuil1!A$1:B$5,2,0)</f>
        <v>0.1</v>
      </c>
      <c r="G486" s="109">
        <f t="shared" ref="G486:G492" si="666">IF(H486="Information et Communication",1,IF(H486="Savoir-faire Savoir-être",2,IF(H486="Confort et hygiène",3,IF(H486="Qualité de la prestation",5,IF(H486="Développement Durable",4)))))</f>
        <v>4</v>
      </c>
      <c r="H486" s="274" t="s">
        <v>103</v>
      </c>
      <c r="I486" s="137" t="s">
        <v>771</v>
      </c>
      <c r="J486" s="138">
        <v>112</v>
      </c>
      <c r="K486" s="138">
        <f>IF(J486&lt;&gt;"",MAX(K$1:K485)+1,"")</f>
        <v>406</v>
      </c>
      <c r="L486" s="329" t="s">
        <v>772</v>
      </c>
      <c r="M486" s="330">
        <v>1</v>
      </c>
      <c r="N486" s="331" t="s">
        <v>0</v>
      </c>
      <c r="O486" s="439"/>
      <c r="P486" s="332" t="str">
        <f t="shared" si="618"/>
        <v/>
      </c>
      <c r="Q486" s="329" t="s">
        <v>856</v>
      </c>
      <c r="R486" s="329" t="s">
        <v>773</v>
      </c>
      <c r="S486" s="139"/>
      <c r="U486" s="140">
        <f t="shared" ref="U486:U492" si="667">M486</f>
        <v>1</v>
      </c>
      <c r="V486" s="140">
        <f t="shared" ref="V486:V492" si="668">IF(N486="OUI",1,IF(N486="NON",0,IF(N486="Non Mesuré","",0)))</f>
        <v>1</v>
      </c>
      <c r="W486" s="140">
        <f t="shared" ref="W486:W492" si="669">IF(N486&lt;&gt;"Non Mesuré",U486*V486,"")</f>
        <v>1</v>
      </c>
      <c r="X486" s="140"/>
      <c r="Y486" s="140">
        <f t="shared" ref="Y486:Y492" si="670">IF(N486="Non Mesuré",U486,0)</f>
        <v>0</v>
      </c>
      <c r="Z486" s="140"/>
      <c r="AA486" s="140">
        <f t="shared" ref="AA486:AA492" si="671">U486-Y486</f>
        <v>1</v>
      </c>
      <c r="AB486" s="140"/>
      <c r="AC486" s="147"/>
      <c r="AD486" s="141"/>
      <c r="AE486" s="142" t="str">
        <f t="shared" si="598"/>
        <v/>
      </c>
      <c r="AF486" s="142"/>
      <c r="AG486" s="142" t="str">
        <f t="shared" si="599"/>
        <v/>
      </c>
      <c r="AH486" s="142"/>
      <c r="AI486" s="142" t="str">
        <f t="shared" si="600"/>
        <v/>
      </c>
      <c r="AJ486" s="143"/>
      <c r="AK486" s="144"/>
      <c r="AL486" s="142"/>
      <c r="AM486" s="142" t="str">
        <f t="shared" si="601"/>
        <v/>
      </c>
      <c r="AN486" s="142"/>
      <c r="AO486" s="142" t="str">
        <f t="shared" si="602"/>
        <v/>
      </c>
      <c r="AP486" s="142"/>
      <c r="AQ486" s="142" t="str">
        <f t="shared" si="603"/>
        <v/>
      </c>
      <c r="AR486" s="143"/>
      <c r="AS486" s="144"/>
      <c r="AT486" s="142"/>
      <c r="AU486" s="142" t="str">
        <f t="shared" si="604"/>
        <v/>
      </c>
      <c r="AV486" s="142"/>
      <c r="AW486" s="142" t="str">
        <f t="shared" si="605"/>
        <v/>
      </c>
      <c r="AX486" s="142"/>
      <c r="AY486" s="142" t="str">
        <f t="shared" si="606"/>
        <v/>
      </c>
      <c r="AZ486" s="143"/>
      <c r="BA486" s="144"/>
      <c r="BB486" s="142"/>
      <c r="BC486" s="142">
        <f t="shared" ref="BC486:BC493" si="672">IF(G486=4,W486,"")</f>
        <v>1</v>
      </c>
      <c r="BD486" s="142"/>
      <c r="BE486" s="142">
        <f t="shared" ref="BE486:BE493" si="673">IF(G486=4,Y486,"")</f>
        <v>0</v>
      </c>
      <c r="BF486" s="142"/>
      <c r="BG486" s="142">
        <f t="shared" ref="BG486:BG493" si="674">IF(G486=4,AA486,"")</f>
        <v>1</v>
      </c>
      <c r="BH486" s="143"/>
      <c r="BI486" s="144"/>
      <c r="BJ486" s="140"/>
      <c r="BK486" s="142" t="str">
        <f t="shared" ref="BK486:BK493" si="675">IF(G486=5,W486,"")</f>
        <v/>
      </c>
      <c r="BL486" s="142"/>
      <c r="BM486" s="142" t="str">
        <f t="shared" ref="BM486:BM493" si="676">IF(G486=5,Y486,"")</f>
        <v/>
      </c>
      <c r="BN486" s="142"/>
      <c r="BO486" s="142" t="str">
        <f t="shared" ref="BO486:BO493" si="677">IF(G486=5,AA486,"")</f>
        <v/>
      </c>
      <c r="BP486" s="143"/>
      <c r="BQ486" s="144"/>
      <c r="BR486" s="140"/>
      <c r="BS486" s="142" t="str">
        <f t="shared" si="659"/>
        <v/>
      </c>
      <c r="BT486" s="142"/>
      <c r="BU486" s="142" t="str">
        <f t="shared" si="660"/>
        <v/>
      </c>
      <c r="BV486" s="142"/>
      <c r="BW486" s="142" t="str">
        <f t="shared" si="661"/>
        <v/>
      </c>
      <c r="BX486" s="143"/>
      <c r="BY486" s="144"/>
      <c r="BZ486" s="145"/>
      <c r="CA486" s="142" t="str">
        <f t="shared" si="662"/>
        <v/>
      </c>
      <c r="CB486" s="142"/>
      <c r="CC486" s="142" t="str">
        <f t="shared" si="663"/>
        <v/>
      </c>
      <c r="CD486" s="142"/>
      <c r="CE486" s="142" t="str">
        <f t="shared" si="664"/>
        <v/>
      </c>
      <c r="CF486" s="143"/>
      <c r="CI486" s="142" t="str">
        <f t="shared" si="665"/>
        <v/>
      </c>
      <c r="CJ486" s="142"/>
      <c r="CK486" s="142" t="str">
        <f t="shared" si="644"/>
        <v/>
      </c>
      <c r="CL486" s="142"/>
      <c r="CM486" s="142" t="str">
        <f t="shared" si="645"/>
        <v/>
      </c>
      <c r="CN486" s="143"/>
      <c r="EF486" s="146" t="s">
        <v>63</v>
      </c>
      <c r="EG486" s="146" t="str">
        <f t="shared" si="658"/>
        <v>Au minimum : emballage, piles, verres… ET communiqué par affichage (carte, circulations…). NM si pas de tri organisé par la commune. Le tri sélectif est effectué par le personnel. Validé si Ecolabellisé
Constat Visuel
R</v>
      </c>
    </row>
    <row r="487" spans="1:140" s="136" customFormat="1" ht="53.25" customHeight="1" x14ac:dyDescent="0.25">
      <c r="B487" s="109" t="s">
        <v>68</v>
      </c>
      <c r="C487" s="405" t="s">
        <v>762</v>
      </c>
      <c r="D487" s="183" t="s">
        <v>770</v>
      </c>
      <c r="E487" s="109"/>
      <c r="F487" s="109">
        <f>VLOOKUP(H487,Feuil1!A$1:B$5,2,0)</f>
        <v>0.1</v>
      </c>
      <c r="G487" s="109">
        <f t="shared" si="666"/>
        <v>4</v>
      </c>
      <c r="H487" s="274" t="s">
        <v>103</v>
      </c>
      <c r="I487" s="137" t="s">
        <v>771</v>
      </c>
      <c r="J487" s="138">
        <v>112</v>
      </c>
      <c r="K487" s="138">
        <f>IF(J487&lt;&gt;"",MAX(K$1:K486)+1,"")</f>
        <v>407</v>
      </c>
      <c r="L487" s="281" t="s">
        <v>774</v>
      </c>
      <c r="M487" s="290">
        <v>1</v>
      </c>
      <c r="N487" s="283" t="s">
        <v>0</v>
      </c>
      <c r="O487" s="351"/>
      <c r="P487" s="333" t="str">
        <f t="shared" si="618"/>
        <v/>
      </c>
      <c r="Q487" s="281" t="s">
        <v>857</v>
      </c>
      <c r="R487" s="281" t="s">
        <v>562</v>
      </c>
      <c r="S487" s="139"/>
      <c r="U487" s="140">
        <f t="shared" si="667"/>
        <v>1</v>
      </c>
      <c r="V487" s="140">
        <f t="shared" si="668"/>
        <v>1</v>
      </c>
      <c r="W487" s="140">
        <f t="shared" si="669"/>
        <v>1</v>
      </c>
      <c r="X487" s="140"/>
      <c r="Y487" s="140">
        <f t="shared" si="670"/>
        <v>0</v>
      </c>
      <c r="Z487" s="140"/>
      <c r="AA487" s="140">
        <f t="shared" si="671"/>
        <v>1</v>
      </c>
      <c r="AB487" s="140"/>
      <c r="AC487" s="147"/>
      <c r="AD487" s="141"/>
      <c r="AE487" s="142" t="str">
        <f t="shared" si="598"/>
        <v/>
      </c>
      <c r="AF487" s="142"/>
      <c r="AG487" s="142" t="str">
        <f t="shared" si="599"/>
        <v/>
      </c>
      <c r="AH487" s="142"/>
      <c r="AI487" s="142" t="str">
        <f t="shared" si="600"/>
        <v/>
      </c>
      <c r="AJ487" s="143"/>
      <c r="AK487" s="144"/>
      <c r="AL487" s="142"/>
      <c r="AM487" s="142" t="str">
        <f t="shared" si="601"/>
        <v/>
      </c>
      <c r="AN487" s="142"/>
      <c r="AO487" s="142" t="str">
        <f t="shared" si="602"/>
        <v/>
      </c>
      <c r="AP487" s="142"/>
      <c r="AQ487" s="142" t="str">
        <f t="shared" si="603"/>
        <v/>
      </c>
      <c r="AR487" s="143"/>
      <c r="AS487" s="144"/>
      <c r="AT487" s="142"/>
      <c r="AU487" s="142" t="str">
        <f t="shared" si="604"/>
        <v/>
      </c>
      <c r="AV487" s="142"/>
      <c r="AW487" s="142" t="str">
        <f t="shared" si="605"/>
        <v/>
      </c>
      <c r="AX487" s="142"/>
      <c r="AY487" s="142" t="str">
        <f t="shared" si="606"/>
        <v/>
      </c>
      <c r="AZ487" s="143"/>
      <c r="BA487" s="144"/>
      <c r="BB487" s="142"/>
      <c r="BC487" s="142">
        <f t="shared" si="672"/>
        <v>1</v>
      </c>
      <c r="BD487" s="142"/>
      <c r="BE487" s="142">
        <f t="shared" si="673"/>
        <v>0</v>
      </c>
      <c r="BF487" s="142"/>
      <c r="BG487" s="142">
        <f t="shared" si="674"/>
        <v>1</v>
      </c>
      <c r="BH487" s="143"/>
      <c r="BI487" s="144"/>
      <c r="BJ487" s="140"/>
      <c r="BK487" s="142" t="str">
        <f t="shared" si="675"/>
        <v/>
      </c>
      <c r="BL487" s="142"/>
      <c r="BM487" s="142" t="str">
        <f t="shared" si="676"/>
        <v/>
      </c>
      <c r="BN487" s="142"/>
      <c r="BO487" s="142" t="str">
        <f t="shared" si="677"/>
        <v/>
      </c>
      <c r="BP487" s="143"/>
      <c r="BQ487" s="144"/>
      <c r="BR487" s="140"/>
      <c r="BS487" s="142" t="str">
        <f t="shared" si="659"/>
        <v/>
      </c>
      <c r="BT487" s="142"/>
      <c r="BU487" s="142" t="str">
        <f t="shared" si="660"/>
        <v/>
      </c>
      <c r="BV487" s="142"/>
      <c r="BW487" s="142" t="str">
        <f t="shared" si="661"/>
        <v/>
      </c>
      <c r="BX487" s="143"/>
      <c r="BY487" s="144"/>
      <c r="BZ487" s="145"/>
      <c r="CA487" s="142" t="str">
        <f t="shared" si="662"/>
        <v/>
      </c>
      <c r="CB487" s="142"/>
      <c r="CC487" s="142" t="str">
        <f t="shared" si="663"/>
        <v/>
      </c>
      <c r="CD487" s="142"/>
      <c r="CE487" s="142" t="str">
        <f t="shared" si="664"/>
        <v/>
      </c>
      <c r="CF487" s="143"/>
      <c r="CI487" s="142" t="str">
        <f t="shared" si="665"/>
        <v/>
      </c>
      <c r="CJ487" s="142"/>
      <c r="CK487" s="142" t="str">
        <f t="shared" ref="CK487:CK504" si="678">IF(A487=33,Y487,"")</f>
        <v/>
      </c>
      <c r="CL487" s="142"/>
      <c r="CM487" s="142" t="str">
        <f t="shared" ref="CM487:CM504" si="679">IF(A487=33,AA487,"")</f>
        <v/>
      </c>
      <c r="CN487" s="143"/>
      <c r="EF487" s="146" t="s">
        <v>63</v>
      </c>
      <c r="EG487" s="146" t="str">
        <f t="shared" si="658"/>
        <v>Utilisation de piles rechargeables (télécommandes), utilisation produits d'accueil non jetables, réduction de la consommation de papier (utilisation recto-verso), compostage des déchets organiques, etc. Validé si Ecolabellisé
Sur déclaratif
R</v>
      </c>
    </row>
    <row r="488" spans="1:140" s="136" customFormat="1" ht="87" customHeight="1" x14ac:dyDescent="0.25">
      <c r="B488" s="109" t="s">
        <v>68</v>
      </c>
      <c r="C488" s="405" t="s">
        <v>762</v>
      </c>
      <c r="D488" s="183" t="s">
        <v>770</v>
      </c>
      <c r="E488" s="109"/>
      <c r="F488" s="109">
        <f>VLOOKUP(H488,Feuil1!A$1:B$5,2,0)</f>
        <v>0.1</v>
      </c>
      <c r="G488" s="109">
        <f t="shared" si="666"/>
        <v>4</v>
      </c>
      <c r="H488" s="274" t="s">
        <v>103</v>
      </c>
      <c r="I488" s="137" t="s">
        <v>775</v>
      </c>
      <c r="J488" s="138">
        <v>113</v>
      </c>
      <c r="K488" s="138">
        <f>IF(J488&lt;&gt;"",MAX(K$1:K487)+1,"")</f>
        <v>408</v>
      </c>
      <c r="L488" s="281" t="s">
        <v>776</v>
      </c>
      <c r="M488" s="290">
        <v>1</v>
      </c>
      <c r="N488" s="283" t="s">
        <v>0</v>
      </c>
      <c r="O488" s="351"/>
      <c r="P488" s="333" t="str">
        <f t="shared" si="618"/>
        <v/>
      </c>
      <c r="Q488" s="281" t="s">
        <v>858</v>
      </c>
      <c r="R488" s="281" t="s">
        <v>72</v>
      </c>
      <c r="S488" s="139"/>
      <c r="U488" s="140">
        <f t="shared" si="667"/>
        <v>1</v>
      </c>
      <c r="V488" s="140">
        <f t="shared" si="668"/>
        <v>1</v>
      </c>
      <c r="W488" s="140">
        <f t="shared" si="669"/>
        <v>1</v>
      </c>
      <c r="X488" s="140"/>
      <c r="Y488" s="140">
        <f t="shared" si="670"/>
        <v>0</v>
      </c>
      <c r="Z488" s="140"/>
      <c r="AA488" s="140">
        <f t="shared" si="671"/>
        <v>1</v>
      </c>
      <c r="AB488" s="140"/>
      <c r="AC488" s="147"/>
      <c r="AD488" s="141"/>
      <c r="AE488" s="142" t="str">
        <f t="shared" si="598"/>
        <v/>
      </c>
      <c r="AF488" s="142"/>
      <c r="AG488" s="142" t="str">
        <f t="shared" si="599"/>
        <v/>
      </c>
      <c r="AH488" s="142"/>
      <c r="AI488" s="142" t="str">
        <f t="shared" si="600"/>
        <v/>
      </c>
      <c r="AJ488" s="143"/>
      <c r="AK488" s="144"/>
      <c r="AL488" s="142"/>
      <c r="AM488" s="142" t="str">
        <f t="shared" si="601"/>
        <v/>
      </c>
      <c r="AN488" s="142"/>
      <c r="AO488" s="142" t="str">
        <f t="shared" si="602"/>
        <v/>
      </c>
      <c r="AP488" s="142"/>
      <c r="AQ488" s="142" t="str">
        <f t="shared" si="603"/>
        <v/>
      </c>
      <c r="AR488" s="143"/>
      <c r="AS488" s="144"/>
      <c r="AT488" s="142"/>
      <c r="AU488" s="142" t="str">
        <f t="shared" si="604"/>
        <v/>
      </c>
      <c r="AV488" s="142"/>
      <c r="AW488" s="142" t="str">
        <f t="shared" si="605"/>
        <v/>
      </c>
      <c r="AX488" s="142"/>
      <c r="AY488" s="142" t="str">
        <f t="shared" si="606"/>
        <v/>
      </c>
      <c r="AZ488" s="143"/>
      <c r="BA488" s="144"/>
      <c r="BB488" s="142"/>
      <c r="BC488" s="142">
        <f t="shared" si="672"/>
        <v>1</v>
      </c>
      <c r="BD488" s="142"/>
      <c r="BE488" s="142">
        <f t="shared" si="673"/>
        <v>0</v>
      </c>
      <c r="BF488" s="142"/>
      <c r="BG488" s="142">
        <f t="shared" si="674"/>
        <v>1</v>
      </c>
      <c r="BH488" s="143"/>
      <c r="BI488" s="144"/>
      <c r="BJ488" s="140"/>
      <c r="BK488" s="142" t="str">
        <f t="shared" si="675"/>
        <v/>
      </c>
      <c r="BL488" s="142"/>
      <c r="BM488" s="142" t="str">
        <f t="shared" si="676"/>
        <v/>
      </c>
      <c r="BN488" s="142"/>
      <c r="BO488" s="142" t="str">
        <f t="shared" si="677"/>
        <v/>
      </c>
      <c r="BP488" s="143"/>
      <c r="BQ488" s="144"/>
      <c r="BR488" s="140"/>
      <c r="BS488" s="142" t="str">
        <f t="shared" si="659"/>
        <v/>
      </c>
      <c r="BT488" s="142"/>
      <c r="BU488" s="142" t="str">
        <f t="shared" si="660"/>
        <v/>
      </c>
      <c r="BV488" s="142"/>
      <c r="BW488" s="142" t="str">
        <f t="shared" si="661"/>
        <v/>
      </c>
      <c r="BX488" s="143"/>
      <c r="BY488" s="144"/>
      <c r="BZ488" s="145"/>
      <c r="CA488" s="142" t="str">
        <f t="shared" si="662"/>
        <v/>
      </c>
      <c r="CB488" s="142"/>
      <c r="CC488" s="142" t="str">
        <f t="shared" si="663"/>
        <v/>
      </c>
      <c r="CD488" s="142"/>
      <c r="CE488" s="142" t="str">
        <f t="shared" si="664"/>
        <v/>
      </c>
      <c r="CF488" s="143"/>
      <c r="CI488" s="142" t="str">
        <f t="shared" si="665"/>
        <v/>
      </c>
      <c r="CJ488" s="142"/>
      <c r="CK488" s="142" t="str">
        <f t="shared" si="678"/>
        <v/>
      </c>
      <c r="CL488" s="142"/>
      <c r="CM488" s="142" t="str">
        <f t="shared" si="679"/>
        <v/>
      </c>
      <c r="CN488" s="143"/>
      <c r="EF488" s="146" t="s">
        <v>63</v>
      </c>
      <c r="EG488" s="146" t="str">
        <f t="shared" si="658"/>
        <v>Exemples de mesures : ampoules basse consommation, utilisation de papier recyclé, utilisation écocertifiée / écolabellisée, suivi et analyse des consommations d'eau et d'énergie, présence de double vitrage, robinets équipés de mitigeurs et de réducteurs de débit ou de cellule, présence de chasses d'eau à double volume, etc. Validé si Ecolabellisé
Constat visuel
R</v>
      </c>
    </row>
    <row r="489" spans="1:140" s="136" customFormat="1" ht="73.5" customHeight="1" x14ac:dyDescent="0.25">
      <c r="B489" s="109" t="s">
        <v>68</v>
      </c>
      <c r="C489" s="405" t="s">
        <v>762</v>
      </c>
      <c r="D489" s="183" t="s">
        <v>770</v>
      </c>
      <c r="E489" s="109"/>
      <c r="F489" s="109">
        <f>VLOOKUP(H489,Feuil1!A$1:B$5,2,0)</f>
        <v>0.1</v>
      </c>
      <c r="G489" s="109">
        <f t="shared" si="666"/>
        <v>4</v>
      </c>
      <c r="H489" s="274" t="s">
        <v>103</v>
      </c>
      <c r="I489" s="137" t="s">
        <v>777</v>
      </c>
      <c r="J489" s="138">
        <v>113</v>
      </c>
      <c r="K489" s="138">
        <f>IF(J489&lt;&gt;"",MAX(K$1:K488)+1,"")</f>
        <v>409</v>
      </c>
      <c r="L489" s="281" t="s">
        <v>778</v>
      </c>
      <c r="M489" s="290">
        <v>1</v>
      </c>
      <c r="N489" s="283" t="s">
        <v>0</v>
      </c>
      <c r="O489" s="351"/>
      <c r="P489" s="333" t="str">
        <f t="shared" si="618"/>
        <v/>
      </c>
      <c r="Q489" s="281" t="s">
        <v>910</v>
      </c>
      <c r="R489" s="281" t="s">
        <v>562</v>
      </c>
      <c r="S489" s="139"/>
      <c r="U489" s="140">
        <f t="shared" si="667"/>
        <v>1</v>
      </c>
      <c r="V489" s="140">
        <f t="shared" si="668"/>
        <v>1</v>
      </c>
      <c r="W489" s="140">
        <f t="shared" si="669"/>
        <v>1</v>
      </c>
      <c r="X489" s="140"/>
      <c r="Y489" s="140">
        <f t="shared" si="670"/>
        <v>0</v>
      </c>
      <c r="Z489" s="140"/>
      <c r="AA489" s="140">
        <f t="shared" si="671"/>
        <v>1</v>
      </c>
      <c r="AB489" s="140"/>
      <c r="AC489" s="147"/>
      <c r="AD489" s="141"/>
      <c r="AE489" s="142" t="str">
        <f t="shared" si="598"/>
        <v/>
      </c>
      <c r="AF489" s="142"/>
      <c r="AG489" s="142" t="str">
        <f t="shared" si="599"/>
        <v/>
      </c>
      <c r="AH489" s="142"/>
      <c r="AI489" s="142" t="str">
        <f t="shared" si="600"/>
        <v/>
      </c>
      <c r="AJ489" s="143"/>
      <c r="AK489" s="144"/>
      <c r="AL489" s="142"/>
      <c r="AM489" s="142" t="str">
        <f t="shared" si="601"/>
        <v/>
      </c>
      <c r="AN489" s="142"/>
      <c r="AO489" s="142" t="str">
        <f t="shared" si="602"/>
        <v/>
      </c>
      <c r="AP489" s="142"/>
      <c r="AQ489" s="142" t="str">
        <f t="shared" si="603"/>
        <v/>
      </c>
      <c r="AR489" s="143"/>
      <c r="AS489" s="144"/>
      <c r="AT489" s="142"/>
      <c r="AU489" s="142" t="str">
        <f t="shared" si="604"/>
        <v/>
      </c>
      <c r="AV489" s="142"/>
      <c r="AW489" s="142" t="str">
        <f t="shared" si="605"/>
        <v/>
      </c>
      <c r="AX489" s="142"/>
      <c r="AY489" s="142" t="str">
        <f t="shared" si="606"/>
        <v/>
      </c>
      <c r="AZ489" s="143"/>
      <c r="BA489" s="144"/>
      <c r="BB489" s="142"/>
      <c r="BC489" s="142">
        <f t="shared" si="672"/>
        <v>1</v>
      </c>
      <c r="BD489" s="142"/>
      <c r="BE489" s="142">
        <f t="shared" si="673"/>
        <v>0</v>
      </c>
      <c r="BF489" s="142"/>
      <c r="BG489" s="142">
        <f t="shared" si="674"/>
        <v>1</v>
      </c>
      <c r="BH489" s="143"/>
      <c r="BI489" s="144"/>
      <c r="BJ489" s="140"/>
      <c r="BK489" s="142" t="str">
        <f t="shared" si="675"/>
        <v/>
      </c>
      <c r="BL489" s="142"/>
      <c r="BM489" s="142" t="str">
        <f t="shared" si="676"/>
        <v/>
      </c>
      <c r="BN489" s="142"/>
      <c r="BO489" s="142" t="str">
        <f t="shared" si="677"/>
        <v/>
      </c>
      <c r="BP489" s="143"/>
      <c r="BQ489" s="144"/>
      <c r="BR489" s="140"/>
      <c r="BS489" s="142" t="str">
        <f t="shared" si="659"/>
        <v/>
      </c>
      <c r="BT489" s="142"/>
      <c r="BU489" s="142" t="str">
        <f t="shared" si="660"/>
        <v/>
      </c>
      <c r="BV489" s="142"/>
      <c r="BW489" s="142" t="str">
        <f t="shared" si="661"/>
        <v/>
      </c>
      <c r="BX489" s="143"/>
      <c r="BY489" s="144"/>
      <c r="BZ489" s="145"/>
      <c r="CA489" s="142" t="str">
        <f t="shared" si="662"/>
        <v/>
      </c>
      <c r="CB489" s="142"/>
      <c r="CC489" s="142" t="str">
        <f t="shared" si="663"/>
        <v/>
      </c>
      <c r="CD489" s="142"/>
      <c r="CE489" s="142" t="str">
        <f t="shared" si="664"/>
        <v/>
      </c>
      <c r="CF489" s="143"/>
      <c r="CI489" s="142" t="str">
        <f t="shared" si="665"/>
        <v/>
      </c>
      <c r="CJ489" s="142"/>
      <c r="CK489" s="142" t="str">
        <f t="shared" si="678"/>
        <v/>
      </c>
      <c r="CL489" s="142"/>
      <c r="CM489" s="142" t="str">
        <f t="shared" si="679"/>
        <v/>
      </c>
      <c r="CN489" s="143"/>
      <c r="EF489" s="146" t="s">
        <v>63</v>
      </c>
      <c r="EG489" s="146" t="str">
        <f t="shared" si="658"/>
        <v>Exemples de produits : sacs en papier, serviettes en coton non blanchies au chlore, serviettes en papier contenant 30% de matières recyclées, papier recyclé, produits écocertifiés, favorise les produits réemployables et recyclables (ex: gobelets lavables). Validé si Ecolabellisé
Sur déclaratif
R</v>
      </c>
    </row>
    <row r="490" spans="1:140" s="136" customFormat="1" ht="36.75" customHeight="1" x14ac:dyDescent="0.25">
      <c r="B490" s="109" t="s">
        <v>68</v>
      </c>
      <c r="C490" s="405" t="s">
        <v>762</v>
      </c>
      <c r="D490" s="183" t="s">
        <v>770</v>
      </c>
      <c r="E490" s="109"/>
      <c r="F490" s="109">
        <f>VLOOKUP(H490,Feuil1!A$1:B$5,2,0)</f>
        <v>0.1</v>
      </c>
      <c r="G490" s="109">
        <f t="shared" si="666"/>
        <v>4</v>
      </c>
      <c r="H490" s="274" t="s">
        <v>103</v>
      </c>
      <c r="I490" s="137" t="s">
        <v>779</v>
      </c>
      <c r="J490" s="138">
        <v>111</v>
      </c>
      <c r="K490" s="138">
        <f>IF(J490&lt;&gt;"",MAX(K$1:K489)+1,"")</f>
        <v>410</v>
      </c>
      <c r="L490" s="281" t="s">
        <v>780</v>
      </c>
      <c r="M490" s="290">
        <v>1</v>
      </c>
      <c r="N490" s="283" t="s">
        <v>0</v>
      </c>
      <c r="O490" s="351"/>
      <c r="P490" s="333" t="str">
        <f t="shared" si="618"/>
        <v/>
      </c>
      <c r="Q490" s="281" t="s">
        <v>861</v>
      </c>
      <c r="R490" s="281" t="s">
        <v>72</v>
      </c>
      <c r="S490" s="139"/>
      <c r="U490" s="140">
        <f t="shared" si="667"/>
        <v>1</v>
      </c>
      <c r="V490" s="140">
        <f t="shared" si="668"/>
        <v>1</v>
      </c>
      <c r="W490" s="140">
        <f t="shared" si="669"/>
        <v>1</v>
      </c>
      <c r="X490" s="140"/>
      <c r="Y490" s="140">
        <f t="shared" si="670"/>
        <v>0</v>
      </c>
      <c r="Z490" s="140"/>
      <c r="AA490" s="140">
        <f t="shared" si="671"/>
        <v>1</v>
      </c>
      <c r="AB490" s="140"/>
      <c r="AC490" s="147"/>
      <c r="AD490" s="141"/>
      <c r="AE490" s="142" t="str">
        <f t="shared" ref="AE490:AE512" si="680">IF(G490=1,W490,"")</f>
        <v/>
      </c>
      <c r="AF490" s="142"/>
      <c r="AG490" s="142" t="str">
        <f t="shared" ref="AG490:AG512" si="681">IF(G490=1,Y490,"")</f>
        <v/>
      </c>
      <c r="AH490" s="142"/>
      <c r="AI490" s="142" t="str">
        <f t="shared" ref="AI490:AI512" si="682">IF(G490=1,AA490,"")</f>
        <v/>
      </c>
      <c r="AJ490" s="143"/>
      <c r="AK490" s="144"/>
      <c r="AL490" s="142"/>
      <c r="AM490" s="142" t="str">
        <f t="shared" ref="AM490:AM512" si="683">IF(G490=2,W490,"")</f>
        <v/>
      </c>
      <c r="AN490" s="142"/>
      <c r="AO490" s="142" t="str">
        <f t="shared" ref="AO490:AO512" si="684">IF(G490=2,Y490,"")</f>
        <v/>
      </c>
      <c r="AP490" s="142"/>
      <c r="AQ490" s="142" t="str">
        <f t="shared" ref="AQ490:AQ512" si="685">IF(G490=2,AA490,"")</f>
        <v/>
      </c>
      <c r="AR490" s="143"/>
      <c r="AS490" s="144"/>
      <c r="AT490" s="142"/>
      <c r="AU490" s="142" t="str">
        <f t="shared" si="604"/>
        <v/>
      </c>
      <c r="AV490" s="142"/>
      <c r="AW490" s="142" t="str">
        <f t="shared" si="605"/>
        <v/>
      </c>
      <c r="AX490" s="142"/>
      <c r="AY490" s="142" t="str">
        <f t="shared" si="606"/>
        <v/>
      </c>
      <c r="AZ490" s="143"/>
      <c r="BA490" s="144"/>
      <c r="BB490" s="142"/>
      <c r="BC490" s="142">
        <f t="shared" si="672"/>
        <v>1</v>
      </c>
      <c r="BD490" s="142"/>
      <c r="BE490" s="142">
        <f t="shared" si="673"/>
        <v>0</v>
      </c>
      <c r="BF490" s="142"/>
      <c r="BG490" s="142">
        <f t="shared" si="674"/>
        <v>1</v>
      </c>
      <c r="BH490" s="143"/>
      <c r="BI490" s="144"/>
      <c r="BJ490" s="140"/>
      <c r="BK490" s="142" t="str">
        <f t="shared" si="675"/>
        <v/>
      </c>
      <c r="BL490" s="142"/>
      <c r="BM490" s="142" t="str">
        <f t="shared" si="676"/>
        <v/>
      </c>
      <c r="BN490" s="142"/>
      <c r="BO490" s="142" t="str">
        <f t="shared" si="677"/>
        <v/>
      </c>
      <c r="BP490" s="143"/>
      <c r="BQ490" s="144"/>
      <c r="BR490" s="140"/>
      <c r="BS490" s="142" t="str">
        <f t="shared" si="659"/>
        <v/>
      </c>
      <c r="BT490" s="142"/>
      <c r="BU490" s="142" t="str">
        <f t="shared" si="660"/>
        <v/>
      </c>
      <c r="BV490" s="142"/>
      <c r="BW490" s="142" t="str">
        <f t="shared" si="661"/>
        <v/>
      </c>
      <c r="BX490" s="143"/>
      <c r="BY490" s="144"/>
      <c r="BZ490" s="145"/>
      <c r="CA490" s="142" t="str">
        <f t="shared" si="662"/>
        <v/>
      </c>
      <c r="CB490" s="142"/>
      <c r="CC490" s="142" t="str">
        <f t="shared" si="663"/>
        <v/>
      </c>
      <c r="CD490" s="142"/>
      <c r="CE490" s="142" t="str">
        <f t="shared" si="664"/>
        <v/>
      </c>
      <c r="CF490" s="143"/>
      <c r="CI490" s="142" t="str">
        <f t="shared" si="665"/>
        <v/>
      </c>
      <c r="CJ490" s="142"/>
      <c r="CK490" s="142" t="str">
        <f t="shared" si="678"/>
        <v/>
      </c>
      <c r="CL490" s="142"/>
      <c r="CM490" s="142" t="str">
        <f t="shared" si="679"/>
        <v/>
      </c>
      <c r="CN490" s="143"/>
      <c r="EF490" s="146" t="s">
        <v>63</v>
      </c>
      <c r="EG490" s="146" t="str">
        <f t="shared" si="658"/>
        <v>Présence d'un affichage dans l'établissement et/ou d'une information sur le livret d'accueil . Validé si Ecolabellisé
Constat visuel
R</v>
      </c>
    </row>
    <row r="491" spans="1:140" s="136" customFormat="1" ht="36.75" customHeight="1" x14ac:dyDescent="0.25">
      <c r="B491" s="109" t="s">
        <v>68</v>
      </c>
      <c r="C491" s="405" t="s">
        <v>762</v>
      </c>
      <c r="D491" s="183" t="s">
        <v>770</v>
      </c>
      <c r="E491" s="109"/>
      <c r="F491" s="109">
        <f>VLOOKUP(H491,Feuil1!A$1:B$5,2,0)</f>
        <v>0.1</v>
      </c>
      <c r="G491" s="109">
        <f t="shared" si="666"/>
        <v>4</v>
      </c>
      <c r="H491" s="274" t="s">
        <v>103</v>
      </c>
      <c r="I491" s="137" t="s">
        <v>779</v>
      </c>
      <c r="J491" s="138">
        <v>111</v>
      </c>
      <c r="K491" s="138">
        <f>IF(J491&lt;&gt;"",MAX(K$1:K490)+1,"")</f>
        <v>411</v>
      </c>
      <c r="L491" s="281" t="s">
        <v>781</v>
      </c>
      <c r="M491" s="290">
        <v>1</v>
      </c>
      <c r="N491" s="283" t="s">
        <v>0</v>
      </c>
      <c r="O491" s="351"/>
      <c r="P491" s="333" t="str">
        <f t="shared" si="618"/>
        <v/>
      </c>
      <c r="Q491" s="281" t="s">
        <v>859</v>
      </c>
      <c r="R491" s="281" t="s">
        <v>72</v>
      </c>
      <c r="S491" s="139"/>
      <c r="U491" s="140">
        <f t="shared" si="667"/>
        <v>1</v>
      </c>
      <c r="V491" s="140">
        <f t="shared" si="668"/>
        <v>1</v>
      </c>
      <c r="W491" s="140">
        <f t="shared" si="669"/>
        <v>1</v>
      </c>
      <c r="X491" s="140"/>
      <c r="Y491" s="140">
        <f t="shared" si="670"/>
        <v>0</v>
      </c>
      <c r="Z491" s="140"/>
      <c r="AA491" s="140">
        <f t="shared" si="671"/>
        <v>1</v>
      </c>
      <c r="AB491" s="140"/>
      <c r="AC491" s="147"/>
      <c r="AD491" s="141"/>
      <c r="AE491" s="142" t="str">
        <f t="shared" si="680"/>
        <v/>
      </c>
      <c r="AF491" s="142"/>
      <c r="AG491" s="142" t="str">
        <f t="shared" si="681"/>
        <v/>
      </c>
      <c r="AH491" s="142"/>
      <c r="AI491" s="142" t="str">
        <f t="shared" si="682"/>
        <v/>
      </c>
      <c r="AJ491" s="143"/>
      <c r="AK491" s="144"/>
      <c r="AL491" s="142"/>
      <c r="AM491" s="142" t="str">
        <f t="shared" si="683"/>
        <v/>
      </c>
      <c r="AN491" s="142"/>
      <c r="AO491" s="142" t="str">
        <f t="shared" si="684"/>
        <v/>
      </c>
      <c r="AP491" s="142"/>
      <c r="AQ491" s="142" t="str">
        <f t="shared" si="685"/>
        <v/>
      </c>
      <c r="AR491" s="143"/>
      <c r="AS491" s="144"/>
      <c r="AT491" s="142"/>
      <c r="AU491" s="142" t="str">
        <f t="shared" ref="AU491:AU512" si="686">IF(G491=3,W491,"")</f>
        <v/>
      </c>
      <c r="AV491" s="142"/>
      <c r="AW491" s="142" t="str">
        <f t="shared" ref="AW491:AW512" si="687">IF(G491=3,Y491,"")</f>
        <v/>
      </c>
      <c r="AX491" s="142"/>
      <c r="AY491" s="142" t="str">
        <f t="shared" ref="AY491:AY512" si="688">IF(G491=3,AA491,"")</f>
        <v/>
      </c>
      <c r="AZ491" s="143"/>
      <c r="BA491" s="144"/>
      <c r="BB491" s="142"/>
      <c r="BC491" s="142">
        <f t="shared" si="672"/>
        <v>1</v>
      </c>
      <c r="BD491" s="142"/>
      <c r="BE491" s="142">
        <f t="shared" si="673"/>
        <v>0</v>
      </c>
      <c r="BF491" s="142"/>
      <c r="BG491" s="142">
        <f t="shared" si="674"/>
        <v>1</v>
      </c>
      <c r="BH491" s="143"/>
      <c r="BI491" s="144"/>
      <c r="BJ491" s="140"/>
      <c r="BK491" s="142" t="str">
        <f t="shared" si="675"/>
        <v/>
      </c>
      <c r="BL491" s="142"/>
      <c r="BM491" s="142" t="str">
        <f t="shared" si="676"/>
        <v/>
      </c>
      <c r="BN491" s="142"/>
      <c r="BO491" s="142" t="str">
        <f t="shared" si="677"/>
        <v/>
      </c>
      <c r="BP491" s="143"/>
      <c r="BQ491" s="144"/>
      <c r="BR491" s="140"/>
      <c r="BS491" s="142" t="str">
        <f t="shared" si="659"/>
        <v/>
      </c>
      <c r="BT491" s="142"/>
      <c r="BU491" s="142" t="str">
        <f t="shared" si="660"/>
        <v/>
      </c>
      <c r="BV491" s="142"/>
      <c r="BW491" s="142" t="str">
        <f t="shared" si="661"/>
        <v/>
      </c>
      <c r="BX491" s="143"/>
      <c r="BY491" s="144"/>
      <c r="BZ491" s="145"/>
      <c r="CA491" s="142" t="str">
        <f t="shared" si="662"/>
        <v/>
      </c>
      <c r="CB491" s="142"/>
      <c r="CC491" s="142" t="str">
        <f t="shared" si="663"/>
        <v/>
      </c>
      <c r="CD491" s="142"/>
      <c r="CE491" s="142" t="str">
        <f t="shared" si="664"/>
        <v/>
      </c>
      <c r="CF491" s="143"/>
      <c r="CI491" s="142" t="str">
        <f t="shared" si="665"/>
        <v/>
      </c>
      <c r="CJ491" s="142"/>
      <c r="CK491" s="142" t="str">
        <f t="shared" si="678"/>
        <v/>
      </c>
      <c r="CL491" s="142"/>
      <c r="CM491" s="142" t="str">
        <f t="shared" si="679"/>
        <v/>
      </c>
      <c r="CN491" s="143"/>
      <c r="EF491" s="146" t="s">
        <v>63</v>
      </c>
      <c r="EG491" s="146" t="str">
        <f t="shared" si="658"/>
        <v>Gestion économe du linge sur les longs séjours. Validé si Ecolabellisé
Constat visuel
R</v>
      </c>
    </row>
    <row r="492" spans="1:140" s="136" customFormat="1" ht="153.75" customHeight="1" x14ac:dyDescent="0.25">
      <c r="B492" s="109" t="s">
        <v>68</v>
      </c>
      <c r="C492" s="405" t="s">
        <v>762</v>
      </c>
      <c r="D492" s="183" t="s">
        <v>770</v>
      </c>
      <c r="E492" s="109"/>
      <c r="F492" s="109">
        <f>VLOOKUP(H492,Feuil1!A$1:B$5,2,0)</f>
        <v>0.1</v>
      </c>
      <c r="G492" s="109">
        <f t="shared" si="666"/>
        <v>4</v>
      </c>
      <c r="H492" s="274" t="s">
        <v>103</v>
      </c>
      <c r="I492" s="137" t="s">
        <v>782</v>
      </c>
      <c r="J492" s="138">
        <v>114</v>
      </c>
      <c r="K492" s="138">
        <f>IF(J492&lt;&gt;"",MAX(K$1:K491)+1,"")</f>
        <v>412</v>
      </c>
      <c r="L492" s="334" t="s">
        <v>783</v>
      </c>
      <c r="M492" s="335">
        <v>1</v>
      </c>
      <c r="N492" s="336" t="s">
        <v>0</v>
      </c>
      <c r="O492" s="352"/>
      <c r="P492" s="337" t="str">
        <f t="shared" si="618"/>
        <v/>
      </c>
      <c r="Q492" s="334" t="s">
        <v>860</v>
      </c>
      <c r="R492" s="334" t="s">
        <v>562</v>
      </c>
      <c r="S492" s="139"/>
      <c r="U492" s="140">
        <f t="shared" si="667"/>
        <v>1</v>
      </c>
      <c r="V492" s="140">
        <f t="shared" si="668"/>
        <v>1</v>
      </c>
      <c r="W492" s="140">
        <f t="shared" si="669"/>
        <v>1</v>
      </c>
      <c r="X492" s="140"/>
      <c r="Y492" s="140">
        <f t="shared" si="670"/>
        <v>0</v>
      </c>
      <c r="Z492" s="140"/>
      <c r="AA492" s="140">
        <f t="shared" si="671"/>
        <v>1</v>
      </c>
      <c r="AB492" s="140"/>
      <c r="AC492" s="147"/>
      <c r="AD492" s="141"/>
      <c r="AE492" s="142" t="str">
        <f t="shared" si="680"/>
        <v/>
      </c>
      <c r="AF492" s="142"/>
      <c r="AG492" s="142" t="str">
        <f t="shared" si="681"/>
        <v/>
      </c>
      <c r="AH492" s="142"/>
      <c r="AI492" s="142" t="str">
        <f t="shared" si="682"/>
        <v/>
      </c>
      <c r="AJ492" s="143"/>
      <c r="AK492" s="144"/>
      <c r="AL492" s="142"/>
      <c r="AM492" s="142" t="str">
        <f t="shared" si="683"/>
        <v/>
      </c>
      <c r="AN492" s="142"/>
      <c r="AO492" s="142" t="str">
        <f t="shared" si="684"/>
        <v/>
      </c>
      <c r="AP492" s="142"/>
      <c r="AQ492" s="142" t="str">
        <f t="shared" si="685"/>
        <v/>
      </c>
      <c r="AR492" s="143"/>
      <c r="AS492" s="144"/>
      <c r="AT492" s="142"/>
      <c r="AU492" s="142" t="str">
        <f t="shared" si="686"/>
        <v/>
      </c>
      <c r="AV492" s="142"/>
      <c r="AW492" s="142" t="str">
        <f t="shared" si="687"/>
        <v/>
      </c>
      <c r="AX492" s="142"/>
      <c r="AY492" s="142" t="str">
        <f t="shared" si="688"/>
        <v/>
      </c>
      <c r="AZ492" s="143"/>
      <c r="BA492" s="144"/>
      <c r="BB492" s="142"/>
      <c r="BC492" s="142">
        <f t="shared" si="672"/>
        <v>1</v>
      </c>
      <c r="BD492" s="142"/>
      <c r="BE492" s="142">
        <f t="shared" si="673"/>
        <v>0</v>
      </c>
      <c r="BF492" s="142"/>
      <c r="BG492" s="142">
        <f t="shared" si="674"/>
        <v>1</v>
      </c>
      <c r="BH492" s="143"/>
      <c r="BI492" s="144"/>
      <c r="BJ492" s="140"/>
      <c r="BK492" s="142" t="str">
        <f t="shared" si="675"/>
        <v/>
      </c>
      <c r="BL492" s="142"/>
      <c r="BM492" s="142" t="str">
        <f t="shared" si="676"/>
        <v/>
      </c>
      <c r="BN492" s="142"/>
      <c r="BO492" s="142" t="str">
        <f t="shared" si="677"/>
        <v/>
      </c>
      <c r="BP492" s="143"/>
      <c r="BQ492" s="144"/>
      <c r="BR492" s="140"/>
      <c r="BS492" s="142" t="str">
        <f t="shared" si="659"/>
        <v/>
      </c>
      <c r="BT492" s="142"/>
      <c r="BU492" s="142" t="str">
        <f t="shared" si="660"/>
        <v/>
      </c>
      <c r="BV492" s="142"/>
      <c r="BW492" s="142" t="str">
        <f t="shared" si="661"/>
        <v/>
      </c>
      <c r="BX492" s="143"/>
      <c r="BY492" s="144"/>
      <c r="BZ492" s="145"/>
      <c r="CA492" s="142" t="str">
        <f t="shared" si="662"/>
        <v/>
      </c>
      <c r="CB492" s="142"/>
      <c r="CC492" s="142" t="str">
        <f t="shared" si="663"/>
        <v/>
      </c>
      <c r="CD492" s="142"/>
      <c r="CE492" s="142" t="str">
        <f t="shared" si="664"/>
        <v/>
      </c>
      <c r="CF492" s="143"/>
      <c r="CI492" s="142" t="str">
        <f t="shared" si="665"/>
        <v/>
      </c>
      <c r="CJ492" s="142"/>
      <c r="CK492" s="142" t="str">
        <f t="shared" si="678"/>
        <v/>
      </c>
      <c r="CL492" s="142"/>
      <c r="CM492" s="142" t="str">
        <f t="shared" si="679"/>
        <v/>
      </c>
      <c r="CN492" s="143"/>
      <c r="EF492" s="146" t="s">
        <v>63</v>
      </c>
      <c r="EG492" s="146" t="str">
        <f t="shared" si="658"/>
        <v>Exemples de mesures : détecteurs de mouvements / minuterie / cellule photo électrique, coupe circuit général dans chacune des chambres, contrôle automatique du chauffage/climatisation, isolation performante (mise en place de double vitrage), réducteurs de débit sur les douches/robinets, chasses d’eau à double débit, arroseurs goutte à goutte / arrosage en dehors des heures les plus chaudes, utilisation de piles rechargeables. Les produits d'accueil et de consommation recyclables et/ou réemployables et en format collectif sont privilégiés aux produits jetables et aux doses individuelles. Les formats collectifs des contenants des boissons sont privilégiés aux format individuels (aluminium /plastique). Validé si Ecolabellisé
Sur déclaratif
R</v>
      </c>
    </row>
    <row r="493" spans="1:140" s="157" customFormat="1" ht="24.75" customHeight="1" x14ac:dyDescent="0.25">
      <c r="B493" s="109" t="s">
        <v>68</v>
      </c>
      <c r="C493" s="405"/>
      <c r="D493" s="197"/>
      <c r="E493" s="107"/>
      <c r="F493" s="109" t="e">
        <v>#N/A</v>
      </c>
      <c r="G493" s="109"/>
      <c r="H493" s="129"/>
      <c r="I493" s="198"/>
      <c r="J493" s="149"/>
      <c r="K493" s="138" t="str">
        <f>IF(J493&lt;&gt;"",MAX(K$1:K492)+1,"")</f>
        <v/>
      </c>
      <c r="L493" s="298" t="s">
        <v>784</v>
      </c>
      <c r="M493" s="299"/>
      <c r="N493" s="300"/>
      <c r="O493" s="301"/>
      <c r="P493" s="302" t="str">
        <f t="shared" si="618"/>
        <v/>
      </c>
      <c r="Q493" s="303"/>
      <c r="R493" s="304"/>
      <c r="S493" s="139"/>
      <c r="T493" s="127"/>
      <c r="U493" s="305"/>
      <c r="V493" s="150"/>
      <c r="W493" s="150"/>
      <c r="X493" s="150"/>
      <c r="Y493" s="150"/>
      <c r="Z493" s="150"/>
      <c r="AA493" s="150"/>
      <c r="AB493" s="114"/>
      <c r="AC493" s="151"/>
      <c r="AD493" s="166"/>
      <c r="AE493" s="142" t="str">
        <f t="shared" si="680"/>
        <v/>
      </c>
      <c r="AF493" s="142"/>
      <c r="AG493" s="142" t="str">
        <f t="shared" si="681"/>
        <v/>
      </c>
      <c r="AH493" s="142"/>
      <c r="AI493" s="142" t="str">
        <f t="shared" si="682"/>
        <v/>
      </c>
      <c r="AJ493" s="143"/>
      <c r="AK493" s="155"/>
      <c r="AL493" s="153"/>
      <c r="AM493" s="142" t="str">
        <f t="shared" si="683"/>
        <v/>
      </c>
      <c r="AN493" s="142"/>
      <c r="AO493" s="142" t="str">
        <f t="shared" si="684"/>
        <v/>
      </c>
      <c r="AP493" s="142"/>
      <c r="AQ493" s="142" t="str">
        <f t="shared" si="685"/>
        <v/>
      </c>
      <c r="AR493" s="143"/>
      <c r="AS493" s="155"/>
      <c r="AT493" s="153"/>
      <c r="AU493" s="142" t="str">
        <f t="shared" si="686"/>
        <v/>
      </c>
      <c r="AV493" s="142"/>
      <c r="AW493" s="142" t="str">
        <f t="shared" si="687"/>
        <v/>
      </c>
      <c r="AX493" s="142"/>
      <c r="AY493" s="142" t="str">
        <f t="shared" si="688"/>
        <v/>
      </c>
      <c r="AZ493" s="143"/>
      <c r="BA493" s="155"/>
      <c r="BB493" s="153"/>
      <c r="BC493" s="153" t="str">
        <f t="shared" si="672"/>
        <v/>
      </c>
      <c r="BD493" s="153"/>
      <c r="BE493" s="153" t="str">
        <f t="shared" si="673"/>
        <v/>
      </c>
      <c r="BF493" s="153"/>
      <c r="BG493" s="153" t="str">
        <f t="shared" si="674"/>
        <v/>
      </c>
      <c r="BH493" s="154"/>
      <c r="BI493" s="155"/>
      <c r="BJ493" s="150"/>
      <c r="BK493" s="153" t="str">
        <f t="shared" si="675"/>
        <v/>
      </c>
      <c r="BL493" s="153"/>
      <c r="BM493" s="153" t="str">
        <f t="shared" si="676"/>
        <v/>
      </c>
      <c r="BN493" s="153"/>
      <c r="BO493" s="153" t="str">
        <f t="shared" si="677"/>
        <v/>
      </c>
      <c r="BP493" s="154"/>
      <c r="BQ493" s="155"/>
      <c r="BR493" s="150"/>
      <c r="BS493" s="153" t="str">
        <f t="shared" si="659"/>
        <v/>
      </c>
      <c r="BT493" s="153"/>
      <c r="BU493" s="153" t="str">
        <f t="shared" si="660"/>
        <v/>
      </c>
      <c r="BV493" s="153"/>
      <c r="BW493" s="153" t="str">
        <f t="shared" si="661"/>
        <v/>
      </c>
      <c r="BX493" s="154"/>
      <c r="BY493" s="155"/>
      <c r="BZ493" s="156"/>
      <c r="CA493" s="153" t="str">
        <f t="shared" si="662"/>
        <v/>
      </c>
      <c r="CB493" s="153"/>
      <c r="CC493" s="153" t="str">
        <f t="shared" si="663"/>
        <v/>
      </c>
      <c r="CD493" s="153"/>
      <c r="CE493" s="153" t="str">
        <f t="shared" si="664"/>
        <v/>
      </c>
      <c r="CF493" s="154"/>
      <c r="CI493" s="153" t="str">
        <f t="shared" si="665"/>
        <v/>
      </c>
      <c r="CJ493" s="153"/>
      <c r="CK493" s="153" t="str">
        <f t="shared" si="678"/>
        <v/>
      </c>
      <c r="CL493" s="153"/>
      <c r="CM493" s="153" t="str">
        <f t="shared" si="679"/>
        <v/>
      </c>
      <c r="CN493" s="154"/>
      <c r="DR493" s="149" t="str">
        <f>IF(J493&lt;&gt;"",MAX(K$1:K492)+1,"")</f>
        <v/>
      </c>
    </row>
    <row r="494" spans="1:140" s="136" customFormat="1" ht="36.75" customHeight="1" x14ac:dyDescent="0.25">
      <c r="B494" s="109" t="s">
        <v>68</v>
      </c>
      <c r="C494" s="405" t="s">
        <v>902</v>
      </c>
      <c r="D494" s="197" t="s">
        <v>784</v>
      </c>
      <c r="E494" s="109"/>
      <c r="F494" s="109">
        <v>0.35</v>
      </c>
      <c r="G494" s="109">
        <f>IF(H494="Information et Communication",1,IF(H494="Savoir-faire Savoir-être",2,IF(H494="Confort et hygiène",3,IF(H494="Qualité de la prestation",5,IF(H494="Développement Durable",4)))))</f>
        <v>2</v>
      </c>
      <c r="H494" s="139" t="s">
        <v>110</v>
      </c>
      <c r="I494" s="306" t="s">
        <v>834</v>
      </c>
      <c r="J494" s="138">
        <v>19</v>
      </c>
      <c r="K494" s="138">
        <f>IF(J494&lt;&gt;"",MAX(K$1:K493)+1,"")</f>
        <v>413</v>
      </c>
      <c r="L494" s="355" t="s">
        <v>765</v>
      </c>
      <c r="M494" s="356">
        <v>1</v>
      </c>
      <c r="N494" s="357" t="s">
        <v>0</v>
      </c>
      <c r="O494" s="358"/>
      <c r="P494" s="359" t="str">
        <f>IF(ISERROR(SEARCH("Pas de NM possible",Q494)),"","oui")</f>
        <v/>
      </c>
      <c r="Q494" s="355" t="s">
        <v>835</v>
      </c>
      <c r="R494" s="360" t="s">
        <v>62</v>
      </c>
      <c r="S494" s="139"/>
      <c r="T494" s="186"/>
      <c r="U494" s="192">
        <f>M494</f>
        <v>1</v>
      </c>
      <c r="V494" s="140">
        <f>IF(N494="OUI",1,IF(N494="NON",0,IF(N494="Non Mesuré","",0)))</f>
        <v>1</v>
      </c>
      <c r="W494" s="140">
        <f>IF(N494&lt;&gt;"Non Mesuré",U494*V494,"")</f>
        <v>1</v>
      </c>
      <c r="X494" s="140"/>
      <c r="Y494" s="140">
        <f>IF(N494="Non Mesuré",U494,0)</f>
        <v>0</v>
      </c>
      <c r="Z494" s="140"/>
      <c r="AA494" s="140">
        <f>U494-Y494</f>
        <v>1</v>
      </c>
      <c r="AB494" s="140"/>
      <c r="AC494" s="141"/>
      <c r="AD494" s="141"/>
      <c r="AE494" s="142" t="str">
        <f t="shared" si="680"/>
        <v/>
      </c>
      <c r="AF494" s="142"/>
      <c r="AG494" s="142" t="str">
        <f t="shared" si="681"/>
        <v/>
      </c>
      <c r="AH494" s="142"/>
      <c r="AI494" s="142" t="str">
        <f t="shared" si="682"/>
        <v/>
      </c>
      <c r="AJ494" s="143"/>
      <c r="AK494" s="144"/>
      <c r="AL494" s="142"/>
      <c r="AM494" s="142">
        <f t="shared" si="683"/>
        <v>1</v>
      </c>
      <c r="AN494" s="142"/>
      <c r="AO494" s="142">
        <f t="shared" si="684"/>
        <v>0</v>
      </c>
      <c r="AP494" s="142"/>
      <c r="AQ494" s="142">
        <f t="shared" si="685"/>
        <v>1</v>
      </c>
      <c r="AR494" s="143"/>
      <c r="AS494" s="144"/>
      <c r="AT494" s="142"/>
      <c r="AU494" s="142" t="str">
        <f t="shared" si="686"/>
        <v/>
      </c>
      <c r="AV494" s="142"/>
      <c r="AW494" s="142" t="str">
        <f t="shared" si="687"/>
        <v/>
      </c>
      <c r="AX494" s="142"/>
      <c r="AY494" s="142" t="str">
        <f t="shared" si="688"/>
        <v/>
      </c>
      <c r="AZ494" s="143"/>
      <c r="BA494" s="144"/>
      <c r="BB494" s="142"/>
      <c r="BC494" s="142" t="str">
        <f>IF(G494=4,W494,"")</f>
        <v/>
      </c>
      <c r="BD494" s="142"/>
      <c r="BE494" s="142" t="str">
        <f>IF(G494=4,Y494,"")</f>
        <v/>
      </c>
      <c r="BF494" s="142"/>
      <c r="BG494" s="142" t="str">
        <f>IF(G494=4,AA494,"")</f>
        <v/>
      </c>
      <c r="BH494" s="143"/>
      <c r="BI494" s="144"/>
      <c r="BJ494" s="140"/>
      <c r="BK494" s="142" t="str">
        <f>IF(G494=5,W494,"")</f>
        <v/>
      </c>
      <c r="BL494" s="142"/>
      <c r="BM494" s="142" t="str">
        <f>IF(G494=5,Y494,"")</f>
        <v/>
      </c>
      <c r="BN494" s="142"/>
      <c r="BO494" s="142" t="str">
        <f>IF(G494=5,AA494,"")</f>
        <v/>
      </c>
      <c r="BP494" s="143"/>
      <c r="BQ494" s="144"/>
      <c r="BR494" s="140"/>
      <c r="BS494" s="142" t="str">
        <f>IF(A494=31,W494,"")</f>
        <v/>
      </c>
      <c r="BT494" s="142"/>
      <c r="BU494" s="142" t="str">
        <f>IF(A494=31,Y494,"")</f>
        <v/>
      </c>
      <c r="BV494" s="142"/>
      <c r="BW494" s="142" t="str">
        <f>IF(A494=31,AA494,"")</f>
        <v/>
      </c>
      <c r="BX494" s="143"/>
      <c r="BY494" s="144"/>
      <c r="BZ494" s="145"/>
      <c r="CA494" s="142" t="str">
        <f>IF(A494=32,W494,"")</f>
        <v/>
      </c>
      <c r="CB494" s="142"/>
      <c r="CC494" s="142" t="str">
        <f>IF(A494=32,Y494,"")</f>
        <v/>
      </c>
      <c r="CD494" s="142"/>
      <c r="CE494" s="142" t="str">
        <f>IF(A494=32,AA494,"")</f>
        <v/>
      </c>
      <c r="CF494" s="143"/>
      <c r="CI494" s="142" t="str">
        <f>IF(A494=33,W494,"")</f>
        <v/>
      </c>
      <c r="CJ494" s="142"/>
      <c r="CK494" s="142" t="str">
        <f>IF(A494=33,Y494,"")</f>
        <v/>
      </c>
      <c r="CL494" s="142"/>
      <c r="CM494" s="142" t="str">
        <f>IF(A494=33,AA494,"")</f>
        <v/>
      </c>
      <c r="CN494" s="143"/>
      <c r="DR494" s="138">
        <f>IF(J494&lt;&gt;"",MAX(K$1:K483)+1,"")</f>
        <v>405</v>
      </c>
    </row>
    <row r="495" spans="1:140" s="157" customFormat="1" ht="26.25" customHeight="1" x14ac:dyDescent="0.25">
      <c r="B495" s="107"/>
      <c r="C495" s="405" t="s">
        <v>762</v>
      </c>
      <c r="D495" s="107"/>
      <c r="E495" s="107"/>
      <c r="F495" s="109" t="e">
        <f>VLOOKUP(H495,Feuil1!A$1:B$5,2,0)</f>
        <v>#N/A</v>
      </c>
      <c r="G495" s="107"/>
      <c r="H495" s="275"/>
      <c r="I495" s="409"/>
      <c r="J495" s="149"/>
      <c r="K495" s="131" t="str">
        <f>IF(J495&lt;&gt;"",MAX(K$1:K494)+1,"")</f>
        <v/>
      </c>
      <c r="L495" s="183" t="s">
        <v>785</v>
      </c>
      <c r="M495" s="190"/>
      <c r="N495" s="268"/>
      <c r="O495" s="440"/>
      <c r="P495" s="325" t="str">
        <f t="shared" si="618"/>
        <v/>
      </c>
      <c r="Q495" s="191"/>
      <c r="R495" s="184"/>
      <c r="S495" s="184"/>
      <c r="U495" s="150"/>
      <c r="V495" s="150"/>
      <c r="W495" s="150"/>
      <c r="X495" s="150"/>
      <c r="Y495" s="150"/>
      <c r="Z495" s="150"/>
      <c r="AA495" s="150"/>
      <c r="AB495" s="150"/>
      <c r="AC495" s="151"/>
      <c r="AD495" s="152"/>
      <c r="AE495" s="142" t="str">
        <f t="shared" si="680"/>
        <v/>
      </c>
      <c r="AF495" s="142"/>
      <c r="AG495" s="142" t="str">
        <f t="shared" si="681"/>
        <v/>
      </c>
      <c r="AH495" s="142"/>
      <c r="AI495" s="142" t="str">
        <f t="shared" si="682"/>
        <v/>
      </c>
      <c r="AJ495" s="143"/>
      <c r="AK495" s="155"/>
      <c r="AL495" s="153"/>
      <c r="AM495" s="142" t="str">
        <f t="shared" si="683"/>
        <v/>
      </c>
      <c r="AN495" s="142"/>
      <c r="AO495" s="142" t="str">
        <f t="shared" si="684"/>
        <v/>
      </c>
      <c r="AP495" s="142"/>
      <c r="AQ495" s="142" t="str">
        <f t="shared" si="685"/>
        <v/>
      </c>
      <c r="AR495" s="143"/>
      <c r="AS495" s="155"/>
      <c r="AT495" s="153"/>
      <c r="AU495" s="142" t="str">
        <f t="shared" si="686"/>
        <v/>
      </c>
      <c r="AV495" s="142"/>
      <c r="AW495" s="142" t="str">
        <f t="shared" si="687"/>
        <v/>
      </c>
      <c r="AX495" s="142"/>
      <c r="AY495" s="142" t="str">
        <f t="shared" si="688"/>
        <v/>
      </c>
      <c r="AZ495" s="143"/>
      <c r="BA495" s="155"/>
      <c r="BB495" s="153"/>
      <c r="BC495" s="153"/>
      <c r="BD495" s="153"/>
      <c r="BE495" s="153"/>
      <c r="BF495" s="153"/>
      <c r="BG495" s="153"/>
      <c r="BH495" s="154"/>
      <c r="BI495" s="155"/>
      <c r="BJ495" s="150"/>
      <c r="BK495" s="153"/>
      <c r="BL495" s="153"/>
      <c r="BM495" s="153"/>
      <c r="BN495" s="153"/>
      <c r="BO495" s="153"/>
      <c r="BP495" s="154"/>
      <c r="BQ495" s="155"/>
      <c r="BR495" s="150"/>
      <c r="BS495" s="153" t="str">
        <f t="shared" si="659"/>
        <v/>
      </c>
      <c r="BT495" s="153"/>
      <c r="BU495" s="153" t="str">
        <f t="shared" si="660"/>
        <v/>
      </c>
      <c r="BV495" s="153"/>
      <c r="BW495" s="153" t="str">
        <f t="shared" si="661"/>
        <v/>
      </c>
      <c r="BX495" s="154"/>
      <c r="BY495" s="155"/>
      <c r="BZ495" s="156"/>
      <c r="CA495" s="153" t="str">
        <f t="shared" si="662"/>
        <v/>
      </c>
      <c r="CB495" s="153"/>
      <c r="CC495" s="153" t="str">
        <f t="shared" si="663"/>
        <v/>
      </c>
      <c r="CD495" s="153"/>
      <c r="CE495" s="153" t="str">
        <f t="shared" si="664"/>
        <v/>
      </c>
      <c r="CF495" s="154"/>
      <c r="CI495" s="153" t="str">
        <f t="shared" si="665"/>
        <v/>
      </c>
      <c r="CJ495" s="153"/>
      <c r="CK495" s="153" t="str">
        <f t="shared" si="678"/>
        <v/>
      </c>
      <c r="CL495" s="153"/>
      <c r="CM495" s="153" t="str">
        <f t="shared" si="679"/>
        <v/>
      </c>
      <c r="CN495" s="154"/>
      <c r="EF495" s="146" t="s">
        <v>63</v>
      </c>
      <c r="EG495" s="146" t="str">
        <f t="shared" si="658"/>
        <v xml:space="preserve">
</v>
      </c>
    </row>
    <row r="496" spans="1:140" s="136" customFormat="1" ht="53.25" customHeight="1" x14ac:dyDescent="0.25">
      <c r="B496" s="109" t="s">
        <v>68</v>
      </c>
      <c r="C496" s="405" t="s">
        <v>762</v>
      </c>
      <c r="D496" s="183" t="s">
        <v>785</v>
      </c>
      <c r="E496" s="109"/>
      <c r="F496" s="109">
        <f>VLOOKUP(H496,Feuil1!A$1:B$5,2,0)</f>
        <v>0.1</v>
      </c>
      <c r="G496" s="109">
        <f t="shared" ref="G496:G504" si="689">IF(H496="Information et Communication",1,IF(H496="Savoir-faire Savoir-être",2,IF(H496="Confort et hygiène",3,IF(H496="Qualité de la prestation",5,IF(H496="Développement Durable",4)))))</f>
        <v>4</v>
      </c>
      <c r="H496" s="274" t="s">
        <v>103</v>
      </c>
      <c r="I496" s="137" t="s">
        <v>786</v>
      </c>
      <c r="J496" s="138">
        <v>119</v>
      </c>
      <c r="K496" s="138">
        <f>IF(J496&lt;&gt;"",MAX(K$1:K495)+1,"")</f>
        <v>414</v>
      </c>
      <c r="L496" s="329" t="s">
        <v>787</v>
      </c>
      <c r="M496" s="330">
        <v>3</v>
      </c>
      <c r="N496" s="331" t="s">
        <v>0</v>
      </c>
      <c r="O496" s="439"/>
      <c r="P496" s="332" t="str">
        <f t="shared" si="618"/>
        <v/>
      </c>
      <c r="Q496" s="329" t="s">
        <v>788</v>
      </c>
      <c r="R496" s="329" t="s">
        <v>72</v>
      </c>
      <c r="S496" s="139"/>
      <c r="U496" s="140">
        <f t="shared" ref="U496:U504" si="690">M496</f>
        <v>3</v>
      </c>
      <c r="V496" s="140">
        <f t="shared" ref="V496:V504" si="691">IF(N496="OUI",1,IF(N496="NON",0,IF(N496="Non Mesuré","",0)))</f>
        <v>1</v>
      </c>
      <c r="W496" s="140">
        <f t="shared" ref="W496:W504" si="692">IF(N496&lt;&gt;"Non Mesuré",U496*V496,"")</f>
        <v>3</v>
      </c>
      <c r="X496" s="140"/>
      <c r="Y496" s="140">
        <f t="shared" ref="Y496:Y504" si="693">IF(N496="Non Mesuré",U496,0)</f>
        <v>0</v>
      </c>
      <c r="Z496" s="140"/>
      <c r="AA496" s="140">
        <f t="shared" ref="AA496:AA504" si="694">U496-Y496</f>
        <v>3</v>
      </c>
      <c r="AB496" s="140"/>
      <c r="AC496" s="147"/>
      <c r="AD496" s="141"/>
      <c r="AE496" s="142" t="str">
        <f t="shared" si="680"/>
        <v/>
      </c>
      <c r="AF496" s="142"/>
      <c r="AG496" s="142" t="str">
        <f t="shared" si="681"/>
        <v/>
      </c>
      <c r="AH496" s="142"/>
      <c r="AI496" s="142" t="str">
        <f t="shared" si="682"/>
        <v/>
      </c>
      <c r="AJ496" s="143"/>
      <c r="AK496" s="144"/>
      <c r="AL496" s="142"/>
      <c r="AM496" s="142" t="str">
        <f t="shared" si="683"/>
        <v/>
      </c>
      <c r="AN496" s="142"/>
      <c r="AO496" s="142" t="str">
        <f t="shared" si="684"/>
        <v/>
      </c>
      <c r="AP496" s="142"/>
      <c r="AQ496" s="142" t="str">
        <f t="shared" si="685"/>
        <v/>
      </c>
      <c r="AR496" s="143"/>
      <c r="AS496" s="144"/>
      <c r="AT496" s="142"/>
      <c r="AU496" s="142" t="str">
        <f t="shared" si="686"/>
        <v/>
      </c>
      <c r="AV496" s="142"/>
      <c r="AW496" s="142" t="str">
        <f t="shared" si="687"/>
        <v/>
      </c>
      <c r="AX496" s="142"/>
      <c r="AY496" s="142" t="str">
        <f t="shared" si="688"/>
        <v/>
      </c>
      <c r="AZ496" s="143"/>
      <c r="BA496" s="144"/>
      <c r="BB496" s="142"/>
      <c r="BC496" s="142">
        <f t="shared" ref="BC496:BC504" si="695">IF(G496=4,W496,"")</f>
        <v>3</v>
      </c>
      <c r="BD496" s="142"/>
      <c r="BE496" s="142">
        <f t="shared" ref="BE496:BE504" si="696">IF(G496=4,Y496,"")</f>
        <v>0</v>
      </c>
      <c r="BF496" s="142"/>
      <c r="BG496" s="142">
        <f t="shared" ref="BG496:BG504" si="697">IF(G496=4,AA496,"")</f>
        <v>3</v>
      </c>
      <c r="BH496" s="143"/>
      <c r="BI496" s="144"/>
      <c r="BJ496" s="140"/>
      <c r="BK496" s="142" t="str">
        <f t="shared" ref="BK496:BK504" si="698">IF(G496=5,W496,"")</f>
        <v/>
      </c>
      <c r="BL496" s="142"/>
      <c r="BM496" s="142" t="str">
        <f t="shared" ref="BM496:BM504" si="699">IF(G496=5,Y496,"")</f>
        <v/>
      </c>
      <c r="BN496" s="142"/>
      <c r="BO496" s="142" t="str">
        <f t="shared" ref="BO496:BO504" si="700">IF(G496=5,AA496,"")</f>
        <v/>
      </c>
      <c r="BP496" s="143"/>
      <c r="BQ496" s="144"/>
      <c r="BR496" s="140"/>
      <c r="BS496" s="142" t="str">
        <f t="shared" si="659"/>
        <v/>
      </c>
      <c r="BT496" s="142"/>
      <c r="BU496" s="142" t="str">
        <f t="shared" si="660"/>
        <v/>
      </c>
      <c r="BV496" s="142"/>
      <c r="BW496" s="142" t="str">
        <f t="shared" si="661"/>
        <v/>
      </c>
      <c r="BX496" s="143"/>
      <c r="BY496" s="144"/>
      <c r="BZ496" s="145"/>
      <c r="CA496" s="142" t="str">
        <f t="shared" si="662"/>
        <v/>
      </c>
      <c r="CB496" s="142"/>
      <c r="CC496" s="142" t="str">
        <f t="shared" si="663"/>
        <v/>
      </c>
      <c r="CD496" s="142"/>
      <c r="CE496" s="142" t="str">
        <f t="shared" si="664"/>
        <v/>
      </c>
      <c r="CF496" s="143"/>
      <c r="CI496" s="142" t="str">
        <f t="shared" si="665"/>
        <v/>
      </c>
      <c r="CJ496" s="142"/>
      <c r="CK496" s="142" t="str">
        <f t="shared" si="678"/>
        <v/>
      </c>
      <c r="CL496" s="142"/>
      <c r="CM496" s="142" t="str">
        <f t="shared" si="679"/>
        <v/>
      </c>
      <c r="CN496" s="143"/>
      <c r="EF496" s="146" t="s">
        <v>63</v>
      </c>
      <c r="EG496" s="146" t="str">
        <f t="shared" si="658"/>
        <v>Miel, confiture, charcuterie, fromage d'un producteur local. Présence sur le buffet du petit déjeuner. Autres exemples : confiseries en cadeau de bienvenue, produits d'accueil, etc.
Constat visuel
R</v>
      </c>
    </row>
    <row r="497" spans="1:157" s="136" customFormat="1" ht="22.5" customHeight="1" x14ac:dyDescent="0.25">
      <c r="B497" s="109" t="s">
        <v>68</v>
      </c>
      <c r="C497" s="405" t="s">
        <v>762</v>
      </c>
      <c r="D497" s="183" t="s">
        <v>785</v>
      </c>
      <c r="E497" s="109"/>
      <c r="F497" s="109">
        <f>VLOOKUP(H497,Feuil1!A$1:B$5,2,0)</f>
        <v>0.1</v>
      </c>
      <c r="G497" s="109">
        <f t="shared" si="689"/>
        <v>1</v>
      </c>
      <c r="H497" s="274" t="s">
        <v>59</v>
      </c>
      <c r="I497" s="137" t="s">
        <v>789</v>
      </c>
      <c r="J497" s="138">
        <v>117</v>
      </c>
      <c r="K497" s="138">
        <f>IF(J497&lt;&gt;"",MAX(K$1:K496)+1,"")</f>
        <v>415</v>
      </c>
      <c r="L497" s="281" t="s">
        <v>837</v>
      </c>
      <c r="M497" s="290">
        <v>3</v>
      </c>
      <c r="N497" s="283" t="s">
        <v>0</v>
      </c>
      <c r="O497" s="351"/>
      <c r="P497" s="333" t="str">
        <f t="shared" si="618"/>
        <v/>
      </c>
      <c r="Q497" s="281" t="s">
        <v>838</v>
      </c>
      <c r="R497" s="281" t="s">
        <v>72</v>
      </c>
      <c r="S497" s="139"/>
      <c r="U497" s="140">
        <f t="shared" si="690"/>
        <v>3</v>
      </c>
      <c r="V497" s="140">
        <f t="shared" si="691"/>
        <v>1</v>
      </c>
      <c r="W497" s="140">
        <f t="shared" si="692"/>
        <v>3</v>
      </c>
      <c r="X497" s="140"/>
      <c r="Y497" s="140">
        <f t="shared" si="693"/>
        <v>0</v>
      </c>
      <c r="Z497" s="140"/>
      <c r="AA497" s="140">
        <f t="shared" si="694"/>
        <v>3</v>
      </c>
      <c r="AB497" s="115"/>
      <c r="AC497" s="147"/>
      <c r="AD497" s="181"/>
      <c r="AE497" s="142">
        <f t="shared" si="680"/>
        <v>3</v>
      </c>
      <c r="AF497" s="142"/>
      <c r="AG497" s="142">
        <f t="shared" si="681"/>
        <v>0</v>
      </c>
      <c r="AH497" s="142"/>
      <c r="AI497" s="142">
        <f t="shared" si="682"/>
        <v>3</v>
      </c>
      <c r="AJ497" s="143"/>
      <c r="AK497" s="144"/>
      <c r="AL497" s="142"/>
      <c r="AM497" s="142" t="str">
        <f t="shared" si="683"/>
        <v/>
      </c>
      <c r="AN497" s="142"/>
      <c r="AO497" s="142" t="str">
        <f t="shared" si="684"/>
        <v/>
      </c>
      <c r="AP497" s="142"/>
      <c r="AQ497" s="142" t="str">
        <f t="shared" si="685"/>
        <v/>
      </c>
      <c r="AR497" s="143"/>
      <c r="AS497" s="144"/>
      <c r="AT497" s="142"/>
      <c r="AU497" s="142" t="str">
        <f t="shared" si="686"/>
        <v/>
      </c>
      <c r="AV497" s="142"/>
      <c r="AW497" s="142" t="str">
        <f t="shared" si="687"/>
        <v/>
      </c>
      <c r="AX497" s="142"/>
      <c r="AY497" s="142" t="str">
        <f t="shared" si="688"/>
        <v/>
      </c>
      <c r="AZ497" s="143"/>
      <c r="BA497" s="144"/>
      <c r="BB497" s="142"/>
      <c r="BC497" s="142" t="str">
        <f t="shared" si="695"/>
        <v/>
      </c>
      <c r="BD497" s="142"/>
      <c r="BE497" s="142" t="str">
        <f t="shared" si="696"/>
        <v/>
      </c>
      <c r="BF497" s="142"/>
      <c r="BG497" s="142" t="str">
        <f t="shared" si="697"/>
        <v/>
      </c>
      <c r="BH497" s="143"/>
      <c r="BI497" s="144"/>
      <c r="BJ497" s="140"/>
      <c r="BK497" s="142" t="str">
        <f t="shared" si="698"/>
        <v/>
      </c>
      <c r="BL497" s="142"/>
      <c r="BM497" s="142" t="str">
        <f t="shared" si="699"/>
        <v/>
      </c>
      <c r="BN497" s="142"/>
      <c r="BO497" s="142" t="str">
        <f t="shared" si="700"/>
        <v/>
      </c>
      <c r="BP497" s="143"/>
      <c r="BQ497" s="144"/>
      <c r="BR497" s="140"/>
      <c r="BS497" s="142" t="str">
        <f t="shared" si="659"/>
        <v/>
      </c>
      <c r="BT497" s="142"/>
      <c r="BU497" s="142" t="str">
        <f t="shared" si="660"/>
        <v/>
      </c>
      <c r="BV497" s="142"/>
      <c r="BW497" s="142" t="str">
        <f t="shared" si="661"/>
        <v/>
      </c>
      <c r="BX497" s="143"/>
      <c r="BY497" s="144"/>
      <c r="BZ497" s="145"/>
      <c r="CA497" s="142" t="str">
        <f t="shared" si="662"/>
        <v/>
      </c>
      <c r="CB497" s="142"/>
      <c r="CC497" s="142" t="str">
        <f t="shared" si="663"/>
        <v/>
      </c>
      <c r="CD497" s="142"/>
      <c r="CE497" s="142" t="str">
        <f t="shared" si="664"/>
        <v/>
      </c>
      <c r="CF497" s="143"/>
      <c r="CI497" s="142" t="str">
        <f t="shared" si="665"/>
        <v/>
      </c>
      <c r="CJ497" s="142"/>
      <c r="CK497" s="142" t="str">
        <f t="shared" si="678"/>
        <v/>
      </c>
      <c r="CL497" s="142"/>
      <c r="CM497" s="142" t="str">
        <f t="shared" si="679"/>
        <v/>
      </c>
      <c r="CN497" s="143"/>
      <c r="EF497" s="146" t="s">
        <v>63</v>
      </c>
      <c r="EG497" s="146" t="str">
        <f t="shared" si="658"/>
        <v>Tolérance sur la forme du support (classeur, présentoir, tablette, borne interactive)
Constat visuel
R</v>
      </c>
    </row>
    <row r="498" spans="1:157" s="136" customFormat="1" ht="53.25" customHeight="1" x14ac:dyDescent="0.25">
      <c r="B498" s="109" t="s">
        <v>68</v>
      </c>
      <c r="C498" s="405" t="s">
        <v>762</v>
      </c>
      <c r="D498" s="183" t="s">
        <v>785</v>
      </c>
      <c r="E498" s="109"/>
      <c r="F498" s="109">
        <f>VLOOKUP(H498,Feuil1!A$1:B$5,2,0)</f>
        <v>0.1</v>
      </c>
      <c r="G498" s="109">
        <f t="shared" si="689"/>
        <v>4</v>
      </c>
      <c r="H498" s="274" t="s">
        <v>103</v>
      </c>
      <c r="I498" s="137" t="s">
        <v>790</v>
      </c>
      <c r="J498" s="138">
        <v>117</v>
      </c>
      <c r="K498" s="138">
        <f>IF(J498&lt;&gt;"",MAX(K$1:K497)+1,"")</f>
        <v>416</v>
      </c>
      <c r="L498" s="281" t="s">
        <v>836</v>
      </c>
      <c r="M498" s="290">
        <v>3</v>
      </c>
      <c r="N498" s="283" t="s">
        <v>0</v>
      </c>
      <c r="O498" s="351"/>
      <c r="P498" s="333" t="str">
        <f t="shared" si="618"/>
        <v/>
      </c>
      <c r="Q498" s="281" t="s">
        <v>791</v>
      </c>
      <c r="R498" s="281" t="s">
        <v>72</v>
      </c>
      <c r="S498" s="139"/>
      <c r="U498" s="140">
        <f t="shared" si="690"/>
        <v>3</v>
      </c>
      <c r="V498" s="140">
        <f t="shared" si="691"/>
        <v>1</v>
      </c>
      <c r="W498" s="140">
        <f t="shared" si="692"/>
        <v>3</v>
      </c>
      <c r="X498" s="140"/>
      <c r="Y498" s="140">
        <f t="shared" si="693"/>
        <v>0</v>
      </c>
      <c r="Z498" s="140"/>
      <c r="AA498" s="140">
        <f t="shared" si="694"/>
        <v>3</v>
      </c>
      <c r="AB498" s="140"/>
      <c r="AC498" s="147"/>
      <c r="AD498" s="141"/>
      <c r="AE498" s="142" t="str">
        <f t="shared" si="680"/>
        <v/>
      </c>
      <c r="AF498" s="142"/>
      <c r="AG498" s="142" t="str">
        <f t="shared" si="681"/>
        <v/>
      </c>
      <c r="AH498" s="142"/>
      <c r="AI498" s="142" t="str">
        <f t="shared" si="682"/>
        <v/>
      </c>
      <c r="AJ498" s="143"/>
      <c r="AK498" s="144"/>
      <c r="AL498" s="142"/>
      <c r="AM498" s="142" t="str">
        <f t="shared" si="683"/>
        <v/>
      </c>
      <c r="AN498" s="142"/>
      <c r="AO498" s="142" t="str">
        <f t="shared" si="684"/>
        <v/>
      </c>
      <c r="AP498" s="142"/>
      <c r="AQ498" s="142" t="str">
        <f t="shared" si="685"/>
        <v/>
      </c>
      <c r="AR498" s="143"/>
      <c r="AS498" s="144"/>
      <c r="AT498" s="142"/>
      <c r="AU498" s="142" t="str">
        <f t="shared" si="686"/>
        <v/>
      </c>
      <c r="AV498" s="142"/>
      <c r="AW498" s="142" t="str">
        <f t="shared" si="687"/>
        <v/>
      </c>
      <c r="AX498" s="142"/>
      <c r="AY498" s="142" t="str">
        <f t="shared" si="688"/>
        <v/>
      </c>
      <c r="AZ498" s="143"/>
      <c r="BA498" s="144"/>
      <c r="BB498" s="142"/>
      <c r="BC498" s="142">
        <f t="shared" si="695"/>
        <v>3</v>
      </c>
      <c r="BD498" s="142"/>
      <c r="BE498" s="142">
        <f t="shared" si="696"/>
        <v>0</v>
      </c>
      <c r="BF498" s="142"/>
      <c r="BG498" s="142">
        <f t="shared" si="697"/>
        <v>3</v>
      </c>
      <c r="BH498" s="143"/>
      <c r="BI498" s="144"/>
      <c r="BJ498" s="140"/>
      <c r="BK498" s="142" t="str">
        <f t="shared" si="698"/>
        <v/>
      </c>
      <c r="BL498" s="142"/>
      <c r="BM498" s="142" t="str">
        <f t="shared" si="699"/>
        <v/>
      </c>
      <c r="BN498" s="142"/>
      <c r="BO498" s="142" t="str">
        <f t="shared" si="700"/>
        <v/>
      </c>
      <c r="BP498" s="143"/>
      <c r="BQ498" s="144"/>
      <c r="BR498" s="140"/>
      <c r="BS498" s="142" t="str">
        <f t="shared" si="659"/>
        <v/>
      </c>
      <c r="BT498" s="142"/>
      <c r="BU498" s="142" t="str">
        <f t="shared" si="660"/>
        <v/>
      </c>
      <c r="BV498" s="142"/>
      <c r="BW498" s="142" t="str">
        <f t="shared" si="661"/>
        <v/>
      </c>
      <c r="BX498" s="143"/>
      <c r="BY498" s="144"/>
      <c r="BZ498" s="145"/>
      <c r="CA498" s="142" t="str">
        <f t="shared" si="662"/>
        <v/>
      </c>
      <c r="CB498" s="142"/>
      <c r="CC498" s="142" t="str">
        <f t="shared" si="663"/>
        <v/>
      </c>
      <c r="CD498" s="142"/>
      <c r="CE498" s="142" t="str">
        <f t="shared" si="664"/>
        <v/>
      </c>
      <c r="CF498" s="143"/>
      <c r="CI498" s="142" t="str">
        <f t="shared" si="665"/>
        <v/>
      </c>
      <c r="CJ498" s="142"/>
      <c r="CK498" s="142" t="str">
        <f t="shared" si="678"/>
        <v/>
      </c>
      <c r="CL498" s="142"/>
      <c r="CM498" s="142" t="str">
        <f t="shared" si="679"/>
        <v/>
      </c>
      <c r="CN498" s="143"/>
      <c r="EF498" s="146" t="s">
        <v>63</v>
      </c>
      <c r="EG498" s="146" t="str">
        <f t="shared" si="658"/>
        <v>Exemples : carte de la région affichée dans l'établissement, rappel de l'identité régionale sur la carte de restaurant (texte de présentation, photos, etc.), rappel de la région dans la décoration (photos, objets), présence d'ouvrages sur la région, etc.
Constat visuel
R</v>
      </c>
    </row>
    <row r="499" spans="1:157" s="136" customFormat="1" ht="53.25" customHeight="1" x14ac:dyDescent="0.25">
      <c r="B499" s="109" t="s">
        <v>58</v>
      </c>
      <c r="C499" s="405" t="s">
        <v>762</v>
      </c>
      <c r="D499" s="183" t="s">
        <v>785</v>
      </c>
      <c r="E499" s="109"/>
      <c r="F499" s="109">
        <f>VLOOKUP(H499,Feuil1!A$1:B$5,2,0)</f>
        <v>0.1</v>
      </c>
      <c r="G499" s="109">
        <f t="shared" si="689"/>
        <v>4</v>
      </c>
      <c r="H499" s="274" t="s">
        <v>103</v>
      </c>
      <c r="I499" s="137" t="s">
        <v>792</v>
      </c>
      <c r="J499" s="138">
        <v>118</v>
      </c>
      <c r="K499" s="138">
        <f>IF(J499&lt;&gt;"",MAX(K$1:K498)+1,"")</f>
        <v>417</v>
      </c>
      <c r="L499" s="281" t="s">
        <v>793</v>
      </c>
      <c r="M499" s="290">
        <v>3</v>
      </c>
      <c r="N499" s="283" t="s">
        <v>0</v>
      </c>
      <c r="O499" s="351"/>
      <c r="P499" s="333" t="str">
        <f t="shared" ref="P499:P505" si="701">IF(ISERROR(SEARCH("Pas de NM possible",Q499)),"","oui")</f>
        <v/>
      </c>
      <c r="Q499" s="281" t="s">
        <v>928</v>
      </c>
      <c r="R499" s="281" t="s">
        <v>72</v>
      </c>
      <c r="S499" s="139"/>
      <c r="U499" s="140">
        <f t="shared" si="690"/>
        <v>3</v>
      </c>
      <c r="V499" s="140">
        <f t="shared" si="691"/>
        <v>1</v>
      </c>
      <c r="W499" s="140">
        <f t="shared" si="692"/>
        <v>3</v>
      </c>
      <c r="X499" s="140"/>
      <c r="Y499" s="140">
        <f t="shared" si="693"/>
        <v>0</v>
      </c>
      <c r="Z499" s="140"/>
      <c r="AA499" s="140">
        <f t="shared" si="694"/>
        <v>3</v>
      </c>
      <c r="AB499" s="140"/>
      <c r="AC499" s="147"/>
      <c r="AD499" s="141"/>
      <c r="AE499" s="142" t="str">
        <f t="shared" si="680"/>
        <v/>
      </c>
      <c r="AF499" s="142"/>
      <c r="AG499" s="142" t="str">
        <f t="shared" si="681"/>
        <v/>
      </c>
      <c r="AH499" s="142"/>
      <c r="AI499" s="142" t="str">
        <f t="shared" si="682"/>
        <v/>
      </c>
      <c r="AJ499" s="143"/>
      <c r="AK499" s="144"/>
      <c r="AL499" s="142"/>
      <c r="AM499" s="142" t="str">
        <f t="shared" si="683"/>
        <v/>
      </c>
      <c r="AN499" s="142"/>
      <c r="AO499" s="142" t="str">
        <f t="shared" si="684"/>
        <v/>
      </c>
      <c r="AP499" s="142"/>
      <c r="AQ499" s="142" t="str">
        <f t="shared" si="685"/>
        <v/>
      </c>
      <c r="AR499" s="143"/>
      <c r="AS499" s="144"/>
      <c r="AT499" s="142"/>
      <c r="AU499" s="142" t="str">
        <f t="shared" si="686"/>
        <v/>
      </c>
      <c r="AV499" s="142"/>
      <c r="AW499" s="142" t="str">
        <f t="shared" si="687"/>
        <v/>
      </c>
      <c r="AX499" s="142"/>
      <c r="AY499" s="142" t="str">
        <f t="shared" si="688"/>
        <v/>
      </c>
      <c r="AZ499" s="143"/>
      <c r="BA499" s="144"/>
      <c r="BB499" s="142"/>
      <c r="BC499" s="142">
        <f t="shared" si="695"/>
        <v>3</v>
      </c>
      <c r="BD499" s="142"/>
      <c r="BE499" s="142">
        <f t="shared" si="696"/>
        <v>0</v>
      </c>
      <c r="BF499" s="142"/>
      <c r="BG499" s="142">
        <f t="shared" si="697"/>
        <v>3</v>
      </c>
      <c r="BH499" s="143"/>
      <c r="BI499" s="144"/>
      <c r="BJ499" s="140"/>
      <c r="BK499" s="142" t="str">
        <f t="shared" si="698"/>
        <v/>
      </c>
      <c r="BL499" s="142"/>
      <c r="BM499" s="142" t="str">
        <f t="shared" si="699"/>
        <v/>
      </c>
      <c r="BN499" s="142"/>
      <c r="BO499" s="142" t="str">
        <f t="shared" si="700"/>
        <v/>
      </c>
      <c r="BP499" s="143"/>
      <c r="BQ499" s="144"/>
      <c r="BR499" s="140"/>
      <c r="BS499" s="142" t="str">
        <f t="shared" si="659"/>
        <v/>
      </c>
      <c r="BT499" s="142"/>
      <c r="BU499" s="142" t="str">
        <f t="shared" si="660"/>
        <v/>
      </c>
      <c r="BV499" s="142"/>
      <c r="BW499" s="142" t="str">
        <f t="shared" si="661"/>
        <v/>
      </c>
      <c r="BX499" s="143"/>
      <c r="BY499" s="144"/>
      <c r="BZ499" s="145"/>
      <c r="CA499" s="142" t="str">
        <f t="shared" si="662"/>
        <v/>
      </c>
      <c r="CB499" s="142"/>
      <c r="CC499" s="142" t="str">
        <f t="shared" si="663"/>
        <v/>
      </c>
      <c r="CD499" s="142"/>
      <c r="CE499" s="142" t="str">
        <f t="shared" si="664"/>
        <v/>
      </c>
      <c r="CF499" s="143"/>
      <c r="CI499" s="142" t="str">
        <f t="shared" si="665"/>
        <v/>
      </c>
      <c r="CJ499" s="142"/>
      <c r="CK499" s="142" t="str">
        <f t="shared" si="678"/>
        <v/>
      </c>
      <c r="CL499" s="142"/>
      <c r="CM499" s="142" t="str">
        <f t="shared" si="679"/>
        <v/>
      </c>
      <c r="CN499" s="143"/>
      <c r="EF499" s="146" t="s">
        <v>63</v>
      </c>
      <c r="EG499" s="146" t="str">
        <f t="shared" si="658"/>
        <v>L'auditeur questionne le réceptionniste sur : un lieu de visite emblématique du territoire ou un point de vente d'un produit local ou un restaurant proposant des spécialités régionales, etc.
Constat visuel
NR</v>
      </c>
    </row>
    <row r="500" spans="1:157" s="136" customFormat="1" ht="36.75" customHeight="1" x14ac:dyDescent="0.25">
      <c r="B500" s="109" t="s">
        <v>68</v>
      </c>
      <c r="C500" s="405" t="s">
        <v>762</v>
      </c>
      <c r="D500" s="183" t="s">
        <v>785</v>
      </c>
      <c r="E500" s="109"/>
      <c r="F500" s="109">
        <f>VLOOKUP(H500,Feuil1!A$1:B$5,2,0)</f>
        <v>0.1</v>
      </c>
      <c r="G500" s="109">
        <f t="shared" si="689"/>
        <v>4</v>
      </c>
      <c r="H500" s="274" t="s">
        <v>103</v>
      </c>
      <c r="I500" s="137" t="s">
        <v>794</v>
      </c>
      <c r="J500" s="138">
        <v>120</v>
      </c>
      <c r="K500" s="138">
        <f>IF(J500&lt;&gt;"",MAX(K$1:K499)+1,"")</f>
        <v>418</v>
      </c>
      <c r="L500" s="281" t="s">
        <v>795</v>
      </c>
      <c r="M500" s="290">
        <v>1</v>
      </c>
      <c r="N500" s="283" t="s">
        <v>0</v>
      </c>
      <c r="O500" s="351"/>
      <c r="P500" s="333" t="str">
        <f t="shared" si="701"/>
        <v/>
      </c>
      <c r="Q500" s="281" t="s">
        <v>796</v>
      </c>
      <c r="R500" s="281" t="s">
        <v>72</v>
      </c>
      <c r="S500" s="139"/>
      <c r="U500" s="140">
        <f t="shared" si="690"/>
        <v>1</v>
      </c>
      <c r="V500" s="140">
        <f t="shared" si="691"/>
        <v>1</v>
      </c>
      <c r="W500" s="140">
        <f t="shared" si="692"/>
        <v>1</v>
      </c>
      <c r="X500" s="140"/>
      <c r="Y500" s="140">
        <f t="shared" si="693"/>
        <v>0</v>
      </c>
      <c r="Z500" s="140"/>
      <c r="AA500" s="140">
        <f t="shared" si="694"/>
        <v>1</v>
      </c>
      <c r="AB500" s="140"/>
      <c r="AC500" s="147"/>
      <c r="AD500" s="141"/>
      <c r="AE500" s="142" t="str">
        <f t="shared" si="680"/>
        <v/>
      </c>
      <c r="AF500" s="142"/>
      <c r="AG500" s="142" t="str">
        <f t="shared" si="681"/>
        <v/>
      </c>
      <c r="AH500" s="142"/>
      <c r="AI500" s="142" t="str">
        <f t="shared" si="682"/>
        <v/>
      </c>
      <c r="AJ500" s="143"/>
      <c r="AK500" s="144"/>
      <c r="AL500" s="142"/>
      <c r="AM500" s="142" t="str">
        <f t="shared" si="683"/>
        <v/>
      </c>
      <c r="AN500" s="142"/>
      <c r="AO500" s="142" t="str">
        <f t="shared" si="684"/>
        <v/>
      </c>
      <c r="AP500" s="142"/>
      <c r="AQ500" s="142" t="str">
        <f t="shared" si="685"/>
        <v/>
      </c>
      <c r="AR500" s="143"/>
      <c r="AS500" s="144"/>
      <c r="AT500" s="142"/>
      <c r="AU500" s="142" t="str">
        <f t="shared" si="686"/>
        <v/>
      </c>
      <c r="AV500" s="142"/>
      <c r="AW500" s="142" t="str">
        <f t="shared" si="687"/>
        <v/>
      </c>
      <c r="AX500" s="142"/>
      <c r="AY500" s="142" t="str">
        <f t="shared" si="688"/>
        <v/>
      </c>
      <c r="AZ500" s="143"/>
      <c r="BA500" s="144"/>
      <c r="BB500" s="142"/>
      <c r="BC500" s="142">
        <f t="shared" si="695"/>
        <v>1</v>
      </c>
      <c r="BD500" s="142"/>
      <c r="BE500" s="142">
        <f t="shared" si="696"/>
        <v>0</v>
      </c>
      <c r="BF500" s="142"/>
      <c r="BG500" s="142">
        <f t="shared" si="697"/>
        <v>1</v>
      </c>
      <c r="BH500" s="143"/>
      <c r="BI500" s="144"/>
      <c r="BJ500" s="140"/>
      <c r="BK500" s="142" t="str">
        <f t="shared" si="698"/>
        <v/>
      </c>
      <c r="BL500" s="142"/>
      <c r="BM500" s="142" t="str">
        <f t="shared" si="699"/>
        <v/>
      </c>
      <c r="BN500" s="142"/>
      <c r="BO500" s="142" t="str">
        <f t="shared" si="700"/>
        <v/>
      </c>
      <c r="BP500" s="143"/>
      <c r="BQ500" s="144"/>
      <c r="BR500" s="140"/>
      <c r="BS500" s="142" t="str">
        <f t="shared" si="659"/>
        <v/>
      </c>
      <c r="BT500" s="142"/>
      <c r="BU500" s="142" t="str">
        <f t="shared" si="660"/>
        <v/>
      </c>
      <c r="BV500" s="142"/>
      <c r="BW500" s="142" t="str">
        <f t="shared" si="661"/>
        <v/>
      </c>
      <c r="BX500" s="143"/>
      <c r="BY500" s="144"/>
      <c r="BZ500" s="145"/>
      <c r="CA500" s="142" t="str">
        <f t="shared" si="662"/>
        <v/>
      </c>
      <c r="CB500" s="142"/>
      <c r="CC500" s="142" t="str">
        <f t="shared" si="663"/>
        <v/>
      </c>
      <c r="CD500" s="142"/>
      <c r="CE500" s="142" t="str">
        <f t="shared" si="664"/>
        <v/>
      </c>
      <c r="CF500" s="143"/>
      <c r="CI500" s="142" t="str">
        <f t="shared" si="665"/>
        <v/>
      </c>
      <c r="CJ500" s="142"/>
      <c r="CK500" s="142" t="str">
        <f t="shared" si="678"/>
        <v/>
      </c>
      <c r="CL500" s="142"/>
      <c r="CM500" s="142" t="str">
        <f t="shared" si="679"/>
        <v/>
      </c>
      <c r="CN500" s="143"/>
      <c r="EF500" s="146" t="s">
        <v>63</v>
      </c>
      <c r="EG500" s="146" t="str">
        <f t="shared" si="658"/>
        <v>Présence d'un document sur l'établissement.
Constat visuel
R</v>
      </c>
    </row>
    <row r="501" spans="1:157" s="136" customFormat="1" ht="36.75" customHeight="1" x14ac:dyDescent="0.25">
      <c r="B501" s="109" t="s">
        <v>68</v>
      </c>
      <c r="C501" s="405" t="s">
        <v>762</v>
      </c>
      <c r="D501" s="183" t="s">
        <v>785</v>
      </c>
      <c r="E501" s="109"/>
      <c r="F501" s="109">
        <f>VLOOKUP(H501,Feuil1!A$1:B$5,2,0)</f>
        <v>0.1</v>
      </c>
      <c r="G501" s="109">
        <f t="shared" si="689"/>
        <v>4</v>
      </c>
      <c r="H501" s="274" t="s">
        <v>103</v>
      </c>
      <c r="I501" s="137" t="s">
        <v>794</v>
      </c>
      <c r="J501" s="138">
        <v>120</v>
      </c>
      <c r="K501" s="138">
        <f>IF(J501&lt;&gt;"",MAX(K$1:K500)+1,"")</f>
        <v>419</v>
      </c>
      <c r="L501" s="281" t="s">
        <v>797</v>
      </c>
      <c r="M501" s="290">
        <v>1</v>
      </c>
      <c r="N501" s="283" t="s">
        <v>0</v>
      </c>
      <c r="O501" s="351"/>
      <c r="P501" s="333" t="str">
        <f t="shared" si="701"/>
        <v/>
      </c>
      <c r="Q501" s="281" t="s">
        <v>798</v>
      </c>
      <c r="R501" s="281" t="s">
        <v>562</v>
      </c>
      <c r="S501" s="139"/>
      <c r="U501" s="140">
        <f t="shared" si="690"/>
        <v>1</v>
      </c>
      <c r="V501" s="140">
        <f t="shared" si="691"/>
        <v>1</v>
      </c>
      <c r="W501" s="140">
        <f t="shared" si="692"/>
        <v>1</v>
      </c>
      <c r="X501" s="140"/>
      <c r="Y501" s="140">
        <f t="shared" si="693"/>
        <v>0</v>
      </c>
      <c r="Z501" s="140"/>
      <c r="AA501" s="140">
        <f t="shared" si="694"/>
        <v>1</v>
      </c>
      <c r="AB501" s="140"/>
      <c r="AC501" s="147"/>
      <c r="AD501" s="141"/>
      <c r="AE501" s="142" t="str">
        <f t="shared" si="680"/>
        <v/>
      </c>
      <c r="AF501" s="142"/>
      <c r="AG501" s="142" t="str">
        <f t="shared" si="681"/>
        <v/>
      </c>
      <c r="AH501" s="142"/>
      <c r="AI501" s="142" t="str">
        <f t="shared" si="682"/>
        <v/>
      </c>
      <c r="AJ501" s="143"/>
      <c r="AK501" s="144"/>
      <c r="AL501" s="142"/>
      <c r="AM501" s="142" t="str">
        <f t="shared" si="683"/>
        <v/>
      </c>
      <c r="AN501" s="142"/>
      <c r="AO501" s="142" t="str">
        <f t="shared" si="684"/>
        <v/>
      </c>
      <c r="AP501" s="142"/>
      <c r="AQ501" s="142" t="str">
        <f t="shared" si="685"/>
        <v/>
      </c>
      <c r="AR501" s="143"/>
      <c r="AS501" s="144"/>
      <c r="AT501" s="142"/>
      <c r="AU501" s="142" t="str">
        <f t="shared" si="686"/>
        <v/>
      </c>
      <c r="AV501" s="142"/>
      <c r="AW501" s="142" t="str">
        <f t="shared" si="687"/>
        <v/>
      </c>
      <c r="AX501" s="142"/>
      <c r="AY501" s="142" t="str">
        <f t="shared" si="688"/>
        <v/>
      </c>
      <c r="AZ501" s="143"/>
      <c r="BA501" s="144"/>
      <c r="BB501" s="142"/>
      <c r="BC501" s="142">
        <f t="shared" si="695"/>
        <v>1</v>
      </c>
      <c r="BD501" s="142"/>
      <c r="BE501" s="142">
        <f t="shared" si="696"/>
        <v>0</v>
      </c>
      <c r="BF501" s="142"/>
      <c r="BG501" s="142">
        <f t="shared" si="697"/>
        <v>1</v>
      </c>
      <c r="BH501" s="143"/>
      <c r="BI501" s="144"/>
      <c r="BJ501" s="140"/>
      <c r="BK501" s="142" t="str">
        <f t="shared" si="698"/>
        <v/>
      </c>
      <c r="BL501" s="142"/>
      <c r="BM501" s="142" t="str">
        <f t="shared" si="699"/>
        <v/>
      </c>
      <c r="BN501" s="142"/>
      <c r="BO501" s="142" t="str">
        <f t="shared" si="700"/>
        <v/>
      </c>
      <c r="BP501" s="143"/>
      <c r="BQ501" s="144"/>
      <c r="BR501" s="140"/>
      <c r="BS501" s="142" t="str">
        <f t="shared" si="659"/>
        <v/>
      </c>
      <c r="BT501" s="142"/>
      <c r="BU501" s="142" t="str">
        <f t="shared" si="660"/>
        <v/>
      </c>
      <c r="BV501" s="142"/>
      <c r="BW501" s="142" t="str">
        <f t="shared" si="661"/>
        <v/>
      </c>
      <c r="BX501" s="143"/>
      <c r="BY501" s="144"/>
      <c r="BZ501" s="145"/>
      <c r="CA501" s="142" t="str">
        <f t="shared" si="662"/>
        <v/>
      </c>
      <c r="CB501" s="142"/>
      <c r="CC501" s="142" t="str">
        <f t="shared" si="663"/>
        <v/>
      </c>
      <c r="CD501" s="142"/>
      <c r="CE501" s="142" t="str">
        <f t="shared" si="664"/>
        <v/>
      </c>
      <c r="CF501" s="143"/>
      <c r="CI501" s="142" t="str">
        <f t="shared" si="665"/>
        <v/>
      </c>
      <c r="CJ501" s="142"/>
      <c r="CK501" s="142" t="str">
        <f t="shared" si="678"/>
        <v/>
      </c>
      <c r="CL501" s="142"/>
      <c r="CM501" s="142" t="str">
        <f t="shared" si="679"/>
        <v/>
      </c>
      <c r="CN501" s="143"/>
      <c r="EF501" s="146" t="s">
        <v>63</v>
      </c>
      <c r="EG501" s="146" t="str">
        <f t="shared" si="658"/>
        <v>Présence d'un document sur l'établissement rassemblant les coordonnées des partenaires.
Sur déclaratif
R</v>
      </c>
    </row>
    <row r="502" spans="1:157" s="136" customFormat="1" ht="22.5" customHeight="1" x14ac:dyDescent="0.25">
      <c r="B502" s="109" t="s">
        <v>68</v>
      </c>
      <c r="C502" s="405" t="s">
        <v>762</v>
      </c>
      <c r="D502" s="183" t="s">
        <v>785</v>
      </c>
      <c r="E502" s="109"/>
      <c r="F502" s="109">
        <f>VLOOKUP(H502,Feuil1!A$1:B$5,2,0)</f>
        <v>0.1</v>
      </c>
      <c r="G502" s="109">
        <f t="shared" si="689"/>
        <v>1</v>
      </c>
      <c r="H502" s="271" t="s">
        <v>59</v>
      </c>
      <c r="I502" s="137" t="s">
        <v>444</v>
      </c>
      <c r="J502" s="138">
        <v>101</v>
      </c>
      <c r="K502" s="138">
        <f>IF(J502&lt;&gt;"",MAX(K$1:K501)+1,"")</f>
        <v>420</v>
      </c>
      <c r="L502" s="281" t="s">
        <v>799</v>
      </c>
      <c r="M502" s="290">
        <v>3</v>
      </c>
      <c r="N502" s="283" t="s">
        <v>0</v>
      </c>
      <c r="O502" s="351"/>
      <c r="P502" s="333" t="str">
        <f t="shared" si="701"/>
        <v/>
      </c>
      <c r="Q502" s="281"/>
      <c r="R502" s="281" t="s">
        <v>72</v>
      </c>
      <c r="U502" s="140">
        <f t="shared" si="690"/>
        <v>3</v>
      </c>
      <c r="V502" s="140">
        <f t="shared" si="691"/>
        <v>1</v>
      </c>
      <c r="W502" s="140">
        <f t="shared" si="692"/>
        <v>3</v>
      </c>
      <c r="X502" s="140"/>
      <c r="Y502" s="140">
        <f t="shared" si="693"/>
        <v>0</v>
      </c>
      <c r="Z502" s="140"/>
      <c r="AA502" s="140">
        <f t="shared" si="694"/>
        <v>3</v>
      </c>
      <c r="AB502" s="140"/>
      <c r="AC502" s="147"/>
      <c r="AD502" s="141"/>
      <c r="AE502" s="142">
        <f t="shared" si="680"/>
        <v>3</v>
      </c>
      <c r="AF502" s="142"/>
      <c r="AG502" s="142">
        <f t="shared" si="681"/>
        <v>0</v>
      </c>
      <c r="AH502" s="142"/>
      <c r="AI502" s="142">
        <f t="shared" si="682"/>
        <v>3</v>
      </c>
      <c r="AJ502" s="143"/>
      <c r="AK502" s="144"/>
      <c r="AL502" s="142"/>
      <c r="AM502" s="142" t="str">
        <f t="shared" si="683"/>
        <v/>
      </c>
      <c r="AN502" s="142"/>
      <c r="AO502" s="142" t="str">
        <f t="shared" si="684"/>
        <v/>
      </c>
      <c r="AP502" s="142"/>
      <c r="AQ502" s="142" t="str">
        <f t="shared" si="685"/>
        <v/>
      </c>
      <c r="AR502" s="143"/>
      <c r="AS502" s="144"/>
      <c r="AT502" s="142"/>
      <c r="AU502" s="142" t="str">
        <f t="shared" si="686"/>
        <v/>
      </c>
      <c r="AV502" s="142"/>
      <c r="AW502" s="142" t="str">
        <f t="shared" si="687"/>
        <v/>
      </c>
      <c r="AX502" s="142"/>
      <c r="AY502" s="142" t="str">
        <f t="shared" si="688"/>
        <v/>
      </c>
      <c r="AZ502" s="143"/>
      <c r="BA502" s="144"/>
      <c r="BB502" s="142"/>
      <c r="BC502" s="142" t="str">
        <f t="shared" si="695"/>
        <v/>
      </c>
      <c r="BD502" s="142"/>
      <c r="BE502" s="142" t="str">
        <f t="shared" si="696"/>
        <v/>
      </c>
      <c r="BF502" s="142"/>
      <c r="BG502" s="142" t="str">
        <f t="shared" si="697"/>
        <v/>
      </c>
      <c r="BH502" s="143"/>
      <c r="BI502" s="144"/>
      <c r="BJ502" s="140"/>
      <c r="BK502" s="142" t="str">
        <f t="shared" si="698"/>
        <v/>
      </c>
      <c r="BL502" s="142"/>
      <c r="BM502" s="142" t="str">
        <f t="shared" si="699"/>
        <v/>
      </c>
      <c r="BN502" s="142"/>
      <c r="BO502" s="142" t="str">
        <f t="shared" si="700"/>
        <v/>
      </c>
      <c r="BP502" s="143"/>
      <c r="BQ502" s="144"/>
      <c r="BR502" s="140"/>
      <c r="BS502" s="142" t="str">
        <f t="shared" si="659"/>
        <v/>
      </c>
      <c r="BT502" s="142"/>
      <c r="BU502" s="142" t="str">
        <f t="shared" si="660"/>
        <v/>
      </c>
      <c r="BV502" s="142"/>
      <c r="BW502" s="142" t="str">
        <f t="shared" si="661"/>
        <v/>
      </c>
      <c r="BX502" s="143"/>
      <c r="BY502" s="144"/>
      <c r="BZ502" s="145"/>
      <c r="CA502" s="142" t="str">
        <f t="shared" si="662"/>
        <v/>
      </c>
      <c r="CB502" s="142"/>
      <c r="CC502" s="142" t="str">
        <f t="shared" si="663"/>
        <v/>
      </c>
      <c r="CD502" s="142"/>
      <c r="CE502" s="142" t="str">
        <f t="shared" si="664"/>
        <v/>
      </c>
      <c r="CF502" s="143"/>
      <c r="CI502" s="142" t="str">
        <f t="shared" si="665"/>
        <v/>
      </c>
      <c r="CJ502" s="142"/>
      <c r="CK502" s="142" t="str">
        <f>IF(A502=33,Y502,"")</f>
        <v/>
      </c>
      <c r="CL502" s="142"/>
      <c r="CM502" s="142" t="str">
        <f>IF(A502=33,AA502,"")</f>
        <v/>
      </c>
      <c r="CN502" s="143"/>
      <c r="EF502" s="146" t="s">
        <v>63</v>
      </c>
      <c r="EG502" s="146" t="str">
        <f>CONCATENATE(Q502,EF502,R502,EF502,B502)</f>
        <v xml:space="preserve">
Constat visuel
R</v>
      </c>
    </row>
    <row r="503" spans="1:157" s="186" customFormat="1" ht="22.5" customHeight="1" x14ac:dyDescent="0.25">
      <c r="B503" s="109" t="s">
        <v>68</v>
      </c>
      <c r="C503" s="405" t="s">
        <v>762</v>
      </c>
      <c r="D503" s="197" t="s">
        <v>785</v>
      </c>
      <c r="E503" s="109"/>
      <c r="F503" s="109">
        <v>0.1</v>
      </c>
      <c r="G503" s="109">
        <f t="shared" si="689"/>
        <v>1</v>
      </c>
      <c r="H503" s="271" t="s">
        <v>59</v>
      </c>
      <c r="I503" s="137" t="s">
        <v>444</v>
      </c>
      <c r="J503" s="138">
        <v>101</v>
      </c>
      <c r="K503" s="138">
        <f>IF(J503&lt;&gt;"",MAX(K$1:K502)+1,"")</f>
        <v>421</v>
      </c>
      <c r="L503" s="281" t="s">
        <v>885</v>
      </c>
      <c r="M503" s="282">
        <v>3</v>
      </c>
      <c r="N503" s="283" t="s">
        <v>0</v>
      </c>
      <c r="O503" s="284"/>
      <c r="P503" s="285" t="str">
        <f t="shared" si="701"/>
        <v/>
      </c>
      <c r="Q503" s="281" t="s">
        <v>915</v>
      </c>
      <c r="R503" s="288" t="s">
        <v>72</v>
      </c>
      <c r="S503" s="139"/>
      <c r="U503" s="140">
        <f>M503</f>
        <v>3</v>
      </c>
      <c r="V503" s="140">
        <f>IF(N503="OUI",1,IF(N503="NON",0,IF(N503="Non Mesuré","",0)))</f>
        <v>1</v>
      </c>
      <c r="W503" s="140">
        <f>IF(N503&lt;&gt;"Non Mesuré",U503*V503,"")</f>
        <v>3</v>
      </c>
      <c r="X503" s="140"/>
      <c r="Y503" s="140">
        <f>IF(N503="Non Mesuré",U503,0)</f>
        <v>0</v>
      </c>
      <c r="Z503" s="140"/>
      <c r="AA503" s="140">
        <f>U503-Y503</f>
        <v>3</v>
      </c>
      <c r="AB503" s="140"/>
      <c r="AC503" s="147"/>
      <c r="AD503" s="141"/>
      <c r="AE503" s="142">
        <f t="shared" si="680"/>
        <v>3</v>
      </c>
      <c r="AF503" s="142"/>
      <c r="AG503" s="142">
        <f t="shared" si="681"/>
        <v>0</v>
      </c>
      <c r="AH503" s="142"/>
      <c r="AI503" s="142">
        <f t="shared" si="682"/>
        <v>3</v>
      </c>
      <c r="AJ503" s="143"/>
      <c r="AK503" s="144"/>
      <c r="AL503" s="142"/>
      <c r="AM503" s="142" t="str">
        <f t="shared" si="683"/>
        <v/>
      </c>
      <c r="AN503" s="142"/>
      <c r="AO503" s="142" t="str">
        <f t="shared" si="684"/>
        <v/>
      </c>
      <c r="AP503" s="142"/>
      <c r="AQ503" s="142" t="str">
        <f t="shared" si="685"/>
        <v/>
      </c>
      <c r="AR503" s="143"/>
      <c r="AS503" s="144"/>
      <c r="AT503" s="142"/>
      <c r="AU503" s="142" t="str">
        <f t="shared" si="686"/>
        <v/>
      </c>
      <c r="AV503" s="142"/>
      <c r="AW503" s="142" t="str">
        <f t="shared" si="687"/>
        <v/>
      </c>
      <c r="AX503" s="142"/>
      <c r="AY503" s="142" t="str">
        <f t="shared" si="688"/>
        <v/>
      </c>
      <c r="AZ503" s="143"/>
      <c r="BA503" s="144"/>
      <c r="BB503" s="142"/>
      <c r="BC503" s="142" t="str">
        <f>IF(G503=4,W503,"")</f>
        <v/>
      </c>
      <c r="BD503" s="142"/>
      <c r="BE503" s="142" t="str">
        <f>IF(G503=4,Y503,"")</f>
        <v/>
      </c>
      <c r="BF503" s="142"/>
      <c r="BG503" s="142" t="str">
        <f>IF(G503=4,AA503,"")</f>
        <v/>
      </c>
      <c r="BH503" s="143"/>
      <c r="BI503" s="144"/>
      <c r="BJ503" s="140"/>
      <c r="BK503" s="142" t="str">
        <f>IF(G503=5,W503,"")</f>
        <v/>
      </c>
      <c r="BL503" s="142"/>
      <c r="BM503" s="142" t="str">
        <f>IF(G503=5,Y503,"")</f>
        <v/>
      </c>
      <c r="BN503" s="142"/>
      <c r="BO503" s="142" t="str">
        <f>IF(G503=5,AA503,"")</f>
        <v/>
      </c>
      <c r="BP503" s="143"/>
      <c r="BQ503" s="144"/>
      <c r="BR503" s="140"/>
      <c r="BS503" s="142" t="str">
        <f>IF(A503=31,W503,"")</f>
        <v/>
      </c>
      <c r="BT503" s="142"/>
      <c r="BU503" s="142" t="str">
        <f>IF(A503=31,Y503,"")</f>
        <v/>
      </c>
      <c r="BV503" s="142"/>
      <c r="BW503" s="142" t="str">
        <f>IF(A503=31,AA503,"")</f>
        <v/>
      </c>
      <c r="BX503" s="143"/>
      <c r="BY503" s="144"/>
      <c r="BZ503" s="145"/>
      <c r="CA503" s="142" t="str">
        <f>IF(A503=32,W503,"")</f>
        <v/>
      </c>
      <c r="CB503" s="142"/>
      <c r="CC503" s="142" t="str">
        <f>IF(A503=32,Y503,"")</f>
        <v/>
      </c>
      <c r="CD503" s="142"/>
      <c r="CE503" s="142" t="str">
        <f>IF(A503=32,AA503,"")</f>
        <v/>
      </c>
      <c r="CF503" s="143"/>
      <c r="CG503" s="136"/>
      <c r="CH503" s="136"/>
      <c r="CI503" s="142" t="str">
        <f>IF(A503=33,W503,"")</f>
        <v/>
      </c>
      <c r="CJ503" s="142"/>
      <c r="CK503" s="142" t="str">
        <f>IF(A503=33,Y503,"")</f>
        <v/>
      </c>
      <c r="CL503" s="142"/>
      <c r="CM503" s="142" t="str">
        <f>IF(A503=33,AA503,"")</f>
        <v/>
      </c>
      <c r="CN503" s="143"/>
      <c r="CO503" s="136"/>
      <c r="CP503" s="136"/>
      <c r="CQ503" s="136"/>
      <c r="CR503" s="136"/>
      <c r="CS503" s="136"/>
      <c r="CT503" s="136"/>
      <c r="CU503" s="136"/>
      <c r="CV503" s="136"/>
      <c r="CW503" s="136"/>
      <c r="CX503" s="136"/>
      <c r="CY503" s="136"/>
      <c r="CZ503" s="136"/>
      <c r="DA503" s="136"/>
      <c r="DB503" s="136"/>
      <c r="DC503" s="136"/>
      <c r="DD503" s="136"/>
      <c r="DE503" s="136"/>
      <c r="DF503" s="136"/>
      <c r="DG503" s="136"/>
      <c r="DH503" s="136"/>
      <c r="DI503" s="136"/>
      <c r="DJ503" s="136"/>
      <c r="DK503" s="136"/>
      <c r="DL503" s="136"/>
      <c r="DM503" s="136"/>
      <c r="DN503" s="136"/>
      <c r="DO503" s="136"/>
      <c r="DP503" s="136"/>
      <c r="DQ503" s="136"/>
      <c r="DR503" s="136"/>
      <c r="DS503" s="136"/>
      <c r="DT503" s="136"/>
      <c r="DU503" s="136"/>
      <c r="DV503" s="136"/>
      <c r="DW503" s="136"/>
      <c r="DX503" s="136"/>
      <c r="DY503" s="136"/>
      <c r="DZ503" s="136"/>
      <c r="EA503" s="136"/>
      <c r="EB503" s="136"/>
      <c r="EC503" s="136"/>
      <c r="ED503" s="136"/>
      <c r="EE503" s="136"/>
      <c r="EF503" s="146" t="s">
        <v>63</v>
      </c>
      <c r="EG503" s="146" t="str">
        <f>CONCATENATE(Q503,EF503,R503,EF503,B503)</f>
        <v>Bonus - Noter NM si non vérifié.
Constat visuel
R</v>
      </c>
    </row>
    <row r="504" spans="1:157" s="136" customFormat="1" ht="36" customHeight="1" x14ac:dyDescent="0.25">
      <c r="B504" s="109" t="s">
        <v>68</v>
      </c>
      <c r="C504" s="405" t="s">
        <v>762</v>
      </c>
      <c r="D504" s="183" t="s">
        <v>785</v>
      </c>
      <c r="E504" s="109"/>
      <c r="F504" s="109">
        <f>VLOOKUP(H504,Feuil1!A$1:B$5,2,0)</f>
        <v>0.1</v>
      </c>
      <c r="G504" s="109">
        <f t="shared" si="689"/>
        <v>4</v>
      </c>
      <c r="H504" s="274" t="s">
        <v>103</v>
      </c>
      <c r="I504" s="137" t="s">
        <v>790</v>
      </c>
      <c r="J504" s="138">
        <v>117</v>
      </c>
      <c r="K504" s="138">
        <f>IF(J504&lt;&gt;"",MAX(K$1:K503)+1,"")</f>
        <v>422</v>
      </c>
      <c r="L504" s="374" t="s">
        <v>853</v>
      </c>
      <c r="M504" s="375">
        <v>1</v>
      </c>
      <c r="N504" s="373" t="s">
        <v>0</v>
      </c>
      <c r="O504" s="441"/>
      <c r="P504" s="376" t="str">
        <f t="shared" si="701"/>
        <v/>
      </c>
      <c r="Q504" s="374" t="s">
        <v>800</v>
      </c>
      <c r="R504" s="374" t="s">
        <v>72</v>
      </c>
      <c r="U504" s="140">
        <f t="shared" si="690"/>
        <v>1</v>
      </c>
      <c r="V504" s="140">
        <f t="shared" si="691"/>
        <v>1</v>
      </c>
      <c r="W504" s="140">
        <f t="shared" si="692"/>
        <v>1</v>
      </c>
      <c r="X504" s="140"/>
      <c r="Y504" s="140">
        <f t="shared" si="693"/>
        <v>0</v>
      </c>
      <c r="Z504" s="140"/>
      <c r="AA504" s="140">
        <f t="shared" si="694"/>
        <v>1</v>
      </c>
      <c r="AB504" s="140"/>
      <c r="AC504" s="147"/>
      <c r="AD504" s="141"/>
      <c r="AE504" s="142" t="str">
        <f t="shared" si="680"/>
        <v/>
      </c>
      <c r="AF504" s="142"/>
      <c r="AG504" s="142" t="str">
        <f t="shared" si="681"/>
        <v/>
      </c>
      <c r="AH504" s="142"/>
      <c r="AI504" s="142" t="str">
        <f t="shared" si="682"/>
        <v/>
      </c>
      <c r="AJ504" s="143"/>
      <c r="AK504" s="144"/>
      <c r="AL504" s="142"/>
      <c r="AM504" s="142" t="str">
        <f t="shared" si="683"/>
        <v/>
      </c>
      <c r="AN504" s="142"/>
      <c r="AO504" s="142" t="str">
        <f t="shared" si="684"/>
        <v/>
      </c>
      <c r="AP504" s="142"/>
      <c r="AQ504" s="142" t="str">
        <f t="shared" si="685"/>
        <v/>
      </c>
      <c r="AR504" s="143"/>
      <c r="AS504" s="144"/>
      <c r="AT504" s="142"/>
      <c r="AU504" s="142" t="str">
        <f t="shared" si="686"/>
        <v/>
      </c>
      <c r="AV504" s="142"/>
      <c r="AW504" s="142" t="str">
        <f t="shared" si="687"/>
        <v/>
      </c>
      <c r="AX504" s="142"/>
      <c r="AY504" s="142" t="str">
        <f t="shared" si="688"/>
        <v/>
      </c>
      <c r="AZ504" s="143"/>
      <c r="BA504" s="144"/>
      <c r="BB504" s="142"/>
      <c r="BC504" s="142">
        <f t="shared" si="695"/>
        <v>1</v>
      </c>
      <c r="BD504" s="142"/>
      <c r="BE504" s="142">
        <f t="shared" si="696"/>
        <v>0</v>
      </c>
      <c r="BF504" s="142"/>
      <c r="BG504" s="142">
        <f t="shared" si="697"/>
        <v>1</v>
      </c>
      <c r="BH504" s="143"/>
      <c r="BI504" s="144"/>
      <c r="BJ504" s="140"/>
      <c r="BK504" s="142" t="str">
        <f t="shared" si="698"/>
        <v/>
      </c>
      <c r="BL504" s="142"/>
      <c r="BM504" s="142" t="str">
        <f t="shared" si="699"/>
        <v/>
      </c>
      <c r="BN504" s="142"/>
      <c r="BO504" s="142" t="str">
        <f t="shared" si="700"/>
        <v/>
      </c>
      <c r="BP504" s="143"/>
      <c r="BQ504" s="144"/>
      <c r="BR504" s="140"/>
      <c r="BS504" s="142" t="str">
        <f t="shared" si="659"/>
        <v/>
      </c>
      <c r="BT504" s="142"/>
      <c r="BU504" s="142" t="str">
        <f t="shared" si="660"/>
        <v/>
      </c>
      <c r="BV504" s="142"/>
      <c r="BW504" s="142" t="str">
        <f t="shared" si="661"/>
        <v/>
      </c>
      <c r="BX504" s="143"/>
      <c r="BY504" s="144"/>
      <c r="BZ504" s="145"/>
      <c r="CA504" s="142" t="str">
        <f t="shared" si="662"/>
        <v/>
      </c>
      <c r="CB504" s="142"/>
      <c r="CC504" s="142" t="str">
        <f t="shared" si="663"/>
        <v/>
      </c>
      <c r="CD504" s="142"/>
      <c r="CE504" s="142" t="str">
        <f t="shared" si="664"/>
        <v/>
      </c>
      <c r="CF504" s="143"/>
      <c r="CI504" s="142" t="str">
        <f t="shared" si="665"/>
        <v/>
      </c>
      <c r="CJ504" s="142"/>
      <c r="CK504" s="142" t="str">
        <f t="shared" si="678"/>
        <v/>
      </c>
      <c r="CL504" s="142"/>
      <c r="CM504" s="142" t="str">
        <f t="shared" si="679"/>
        <v/>
      </c>
      <c r="CN504" s="143"/>
      <c r="EF504" s="146" t="s">
        <v>63</v>
      </c>
      <c r="EG504" s="146" t="str">
        <f t="shared" si="658"/>
        <v>Dans le cadre de démarches territoriales uniquement
Constat visuel
R</v>
      </c>
    </row>
    <row r="505" spans="1:157" s="310" customFormat="1" ht="33" customHeight="1" x14ac:dyDescent="0.2">
      <c r="A505" s="410"/>
      <c r="B505" s="410"/>
      <c r="C505" s="292"/>
      <c r="D505" s="411"/>
      <c r="E505" s="109" t="s">
        <v>73</v>
      </c>
      <c r="F505" s="109" t="e">
        <v>#N/A</v>
      </c>
      <c r="G505" s="109"/>
      <c r="H505" s="292"/>
      <c r="I505" s="292"/>
      <c r="J505" s="292"/>
      <c r="K505" s="433" t="str">
        <f>IF(J505&lt;&gt;"",MAX(K$1:K504)+1,"")</f>
        <v/>
      </c>
      <c r="L505" s="429" t="s">
        <v>867</v>
      </c>
      <c r="M505" s="430" t="s">
        <v>31</v>
      </c>
      <c r="N505" s="431" t="s">
        <v>32</v>
      </c>
      <c r="O505" s="434" t="s">
        <v>33</v>
      </c>
      <c r="P505" s="435" t="str">
        <f t="shared" si="701"/>
        <v/>
      </c>
      <c r="Q505" s="429" t="s">
        <v>34</v>
      </c>
      <c r="R505" s="436" t="s">
        <v>813</v>
      </c>
      <c r="S505" s="308"/>
      <c r="T505" s="308"/>
      <c r="U505" s="140"/>
      <c r="V505" s="140"/>
      <c r="W505" s="140"/>
      <c r="X505" s="140">
        <f>SUM(W483:W504)</f>
        <v>31</v>
      </c>
      <c r="Y505" s="140"/>
      <c r="Z505" s="140">
        <f>SUM(Y483:Y504)</f>
        <v>0</v>
      </c>
      <c r="AA505" s="140"/>
      <c r="AB505" s="140">
        <f>SUM(AA483:AA504)</f>
        <v>31</v>
      </c>
      <c r="AC505" s="141">
        <f>X505/AB505</f>
        <v>1</v>
      </c>
      <c r="AD505" s="141"/>
      <c r="AE505" s="142" t="str">
        <f t="shared" si="680"/>
        <v/>
      </c>
      <c r="AF505" s="142"/>
      <c r="AG505" s="142" t="str">
        <f t="shared" si="681"/>
        <v/>
      </c>
      <c r="AH505" s="142"/>
      <c r="AI505" s="142" t="str">
        <f t="shared" si="682"/>
        <v/>
      </c>
      <c r="AJ505" s="143"/>
      <c r="AK505" s="144"/>
      <c r="AL505" s="142"/>
      <c r="AM505" s="142" t="str">
        <f t="shared" si="683"/>
        <v/>
      </c>
      <c r="AN505" s="142"/>
      <c r="AO505" s="142" t="str">
        <f t="shared" si="684"/>
        <v/>
      </c>
      <c r="AP505" s="142"/>
      <c r="AQ505" s="142" t="str">
        <f t="shared" si="685"/>
        <v/>
      </c>
      <c r="AR505" s="143"/>
      <c r="AS505" s="144"/>
      <c r="AT505" s="142"/>
      <c r="AU505" s="142" t="str">
        <f t="shared" si="686"/>
        <v/>
      </c>
      <c r="AV505" s="142"/>
      <c r="AW505" s="142" t="str">
        <f t="shared" si="687"/>
        <v/>
      </c>
      <c r="AX505" s="142"/>
      <c r="AY505" s="142" t="str">
        <f t="shared" si="688"/>
        <v/>
      </c>
      <c r="AZ505" s="143"/>
      <c r="BA505" s="144"/>
      <c r="BB505" s="142"/>
      <c r="BC505" s="142" t="str">
        <f t="shared" ref="BC505:BC513" si="702">IF(G505=4,W505,"")</f>
        <v/>
      </c>
      <c r="BD505" s="142"/>
      <c r="BE505" s="142" t="str">
        <f t="shared" ref="BE505:BE513" si="703">IF(G505=4,Y505,"")</f>
        <v/>
      </c>
      <c r="BF505" s="142"/>
      <c r="BG505" s="142" t="str">
        <f t="shared" ref="BG505:BG513" si="704">IF(G505=4,AA505,"")</f>
        <v/>
      </c>
      <c r="BH505" s="143"/>
      <c r="BI505" s="144"/>
      <c r="BJ505" s="140"/>
      <c r="BK505" s="142" t="str">
        <f t="shared" ref="BK505:BK513" si="705">IF(G505=5,W505,"")</f>
        <v/>
      </c>
      <c r="BL505" s="142"/>
      <c r="BM505" s="142" t="str">
        <f t="shared" ref="BM505:BM513" si="706">IF(G505=5,Y505,"")</f>
        <v/>
      </c>
      <c r="BN505" s="142"/>
      <c r="BO505" s="142" t="str">
        <f t="shared" ref="BO505:BO513" si="707">IF(G505=5,AA505,"")</f>
        <v/>
      </c>
      <c r="BP505" s="143"/>
      <c r="BQ505" s="144"/>
      <c r="BR505" s="140"/>
      <c r="BS505" s="142" t="str">
        <f t="shared" ref="BS505:BS513" si="708">IF(A505=31,W505,"")</f>
        <v/>
      </c>
      <c r="BT505" s="142"/>
      <c r="BU505" s="142" t="str">
        <f t="shared" ref="BU505:BU513" si="709">IF(A505=31,Y505,"")</f>
        <v/>
      </c>
      <c r="BV505" s="142"/>
      <c r="BW505" s="142" t="str">
        <f t="shared" ref="BW505:BW513" si="710">IF(A505=31,AA505,"")</f>
        <v/>
      </c>
      <c r="BX505" s="143"/>
      <c r="BY505" s="144"/>
      <c r="BZ505" s="145"/>
      <c r="CA505" s="142" t="str">
        <f t="shared" ref="CA505:CA513" si="711">IF(A505=32,W505,"")</f>
        <v/>
      </c>
      <c r="CB505" s="142"/>
      <c r="CC505" s="142" t="str">
        <f t="shared" ref="CC505:CC513" si="712">IF(A505=32,Y505,"")</f>
        <v/>
      </c>
      <c r="CD505" s="142"/>
      <c r="CE505" s="142" t="str">
        <f t="shared" ref="CE505:CE513" si="713">IF(A505=32,AA505,"")</f>
        <v/>
      </c>
      <c r="CF505" s="143"/>
      <c r="CG505" s="136"/>
      <c r="CH505" s="136"/>
      <c r="CI505" s="142" t="str">
        <f t="shared" ref="CI505:CI513" si="714">IF(A505=33,W505,"")</f>
        <v/>
      </c>
      <c r="CJ505" s="142"/>
      <c r="CK505" s="142" t="str">
        <f t="shared" ref="CK505:CK513" si="715">IF(A505=33,Y505,"")</f>
        <v/>
      </c>
      <c r="CL505" s="142"/>
      <c r="CM505" s="142" t="str">
        <f t="shared" ref="CM505:CM513" si="716">IF(A505=33,AA505,"")</f>
        <v/>
      </c>
      <c r="CN505" s="143"/>
      <c r="CO505" s="136"/>
      <c r="CP505" s="136"/>
      <c r="CQ505" s="136"/>
      <c r="CR505" s="136"/>
      <c r="CS505" s="136"/>
      <c r="CT505" s="136"/>
      <c r="CU505" s="136"/>
      <c r="CV505" s="136"/>
      <c r="CW505" s="136"/>
      <c r="CX505" s="136"/>
      <c r="CY505" s="136"/>
      <c r="CZ505" s="136"/>
      <c r="DA505" s="136"/>
      <c r="DB505" s="136"/>
      <c r="DC505" s="136"/>
      <c r="DD505" s="136"/>
      <c r="DE505" s="136"/>
      <c r="DF505" s="136"/>
      <c r="DG505" s="136"/>
      <c r="DH505" s="136"/>
      <c r="DI505" s="136"/>
      <c r="DJ505" s="136"/>
      <c r="DK505" s="136"/>
      <c r="DL505" s="136"/>
      <c r="DM505" s="136"/>
      <c r="DN505" s="136"/>
      <c r="DO505" s="136"/>
      <c r="DP505" s="136"/>
      <c r="DQ505" s="136"/>
      <c r="DR505" s="136"/>
      <c r="DS505" s="136"/>
      <c r="DT505" s="136"/>
      <c r="DU505" s="136"/>
      <c r="DV505" s="136"/>
      <c r="DW505" s="136"/>
      <c r="DX505" s="136"/>
      <c r="DY505" s="136"/>
      <c r="DZ505" s="136"/>
      <c r="EA505" s="136"/>
      <c r="EB505" s="136"/>
      <c r="EC505" s="136"/>
      <c r="ED505" s="136"/>
      <c r="EE505" s="136"/>
      <c r="EF505" s="146" t="s">
        <v>63</v>
      </c>
      <c r="EG505" s="146" t="str">
        <f t="shared" ref="EG505:EG513" si="717">CONCATENATE(Q505,EF505,R505,EF505,B505)</f>
        <v xml:space="preserve">Guide d'interprétation
Mode de contrôle
</v>
      </c>
      <c r="EH505" s="136"/>
      <c r="EI505" s="136"/>
      <c r="EJ505" s="136"/>
      <c r="EK505" s="136"/>
      <c r="EL505" s="136"/>
      <c r="EM505" s="136"/>
      <c r="EN505" s="136"/>
      <c r="EO505" s="136"/>
      <c r="EP505" s="136"/>
      <c r="EQ505" s="136"/>
      <c r="ER505" s="136"/>
      <c r="ES505" s="136"/>
      <c r="ET505" s="136"/>
      <c r="EU505" s="136"/>
      <c r="EV505" s="136"/>
      <c r="EW505" s="136"/>
      <c r="EX505" s="136"/>
      <c r="EY505" s="136"/>
      <c r="EZ505" s="136"/>
      <c r="FA505" s="136"/>
    </row>
    <row r="506" spans="1:157" s="136" customFormat="1" ht="71.25" customHeight="1" x14ac:dyDescent="0.2">
      <c r="A506" s="392"/>
      <c r="B506" s="109" t="s">
        <v>68</v>
      </c>
      <c r="C506" s="292" t="s">
        <v>867</v>
      </c>
      <c r="D506" s="405" t="s">
        <v>839</v>
      </c>
      <c r="E506" s="109" t="s">
        <v>73</v>
      </c>
      <c r="F506" s="109">
        <v>0.2</v>
      </c>
      <c r="G506" s="109">
        <f>IF(H506="Information et Communication",1,IF(H506="Savoir-faire Savoir-être",2,IF(H506="Confort et hygiène",3,IF(H506="Qualité de la prestation",5,IF(H506="Développement Durable",4)))))</f>
        <v>5</v>
      </c>
      <c r="H506" s="277" t="s">
        <v>168</v>
      </c>
      <c r="I506" s="180" t="s">
        <v>847</v>
      </c>
      <c r="J506" s="138">
        <v>99</v>
      </c>
      <c r="K506" s="138">
        <f>IF(J506&lt;&gt;"",MAX(K$1:K505)+1,"")</f>
        <v>423</v>
      </c>
      <c r="L506" s="362" t="s">
        <v>840</v>
      </c>
      <c r="M506" s="363">
        <v>1</v>
      </c>
      <c r="N506" s="372" t="str">
        <f>IF('RESULTAT GLOBAL'!D$24="NON","Non Mesuré","OUI")</f>
        <v>OUI</v>
      </c>
      <c r="O506" s="284" t="str">
        <f>IF('RESULTAT GLOBAL'!D$24="NON","NM si moins de 5 employés","")</f>
        <v/>
      </c>
      <c r="P506" s="362" t="str">
        <f>IF(ISERROR(SEARCH("Pas de NM possible",Q506)),"","oui")</f>
        <v/>
      </c>
      <c r="Q506" s="364" t="s">
        <v>921</v>
      </c>
      <c r="R506" s="365" t="s">
        <v>896</v>
      </c>
      <c r="U506" s="140">
        <f t="shared" ref="U506:U513" si="718">M506</f>
        <v>1</v>
      </c>
      <c r="V506" s="140">
        <f t="shared" ref="V506:V513" si="719">IF(N506="OUI",1,IF(N506="NON",0,IF(N506="Non Mesuré","",0)))</f>
        <v>1</v>
      </c>
      <c r="W506" s="140">
        <f t="shared" ref="W506:W513" si="720">IF(N506&lt;&gt;"Non Mesuré",U506*V506,"")</f>
        <v>1</v>
      </c>
      <c r="X506" s="140"/>
      <c r="Y506" s="140">
        <f t="shared" ref="Y506:Y513" si="721">IF(N506="Non Mesuré",U506,0)</f>
        <v>0</v>
      </c>
      <c r="Z506" s="140"/>
      <c r="AA506" s="140">
        <f t="shared" ref="AA506:AA513" si="722">U506-Y506</f>
        <v>1</v>
      </c>
      <c r="AB506" s="140"/>
      <c r="AC506" s="147"/>
      <c r="AD506" s="141"/>
      <c r="AE506" s="142" t="str">
        <f t="shared" si="680"/>
        <v/>
      </c>
      <c r="AF506" s="142"/>
      <c r="AG506" s="142" t="str">
        <f t="shared" si="681"/>
        <v/>
      </c>
      <c r="AH506" s="142"/>
      <c r="AI506" s="142" t="str">
        <f t="shared" si="682"/>
        <v/>
      </c>
      <c r="AJ506" s="143"/>
      <c r="AK506" s="144"/>
      <c r="AL506" s="142"/>
      <c r="AM506" s="142" t="str">
        <f t="shared" si="683"/>
        <v/>
      </c>
      <c r="AN506" s="142"/>
      <c r="AO506" s="142" t="str">
        <f t="shared" si="684"/>
        <v/>
      </c>
      <c r="AP506" s="142"/>
      <c r="AQ506" s="142" t="str">
        <f t="shared" si="685"/>
        <v/>
      </c>
      <c r="AR506" s="143"/>
      <c r="AS506" s="144"/>
      <c r="AT506" s="142"/>
      <c r="AU506" s="142" t="str">
        <f t="shared" si="686"/>
        <v/>
      </c>
      <c r="AV506" s="142"/>
      <c r="AW506" s="142" t="str">
        <f t="shared" si="687"/>
        <v/>
      </c>
      <c r="AX506" s="142"/>
      <c r="AY506" s="142" t="str">
        <f t="shared" si="688"/>
        <v/>
      </c>
      <c r="AZ506" s="143"/>
      <c r="BA506" s="144"/>
      <c r="BB506" s="142"/>
      <c r="BC506" s="142" t="str">
        <f t="shared" si="702"/>
        <v/>
      </c>
      <c r="BD506" s="142"/>
      <c r="BE506" s="142" t="str">
        <f t="shared" si="703"/>
        <v/>
      </c>
      <c r="BF506" s="142"/>
      <c r="BG506" s="142" t="str">
        <f t="shared" si="704"/>
        <v/>
      </c>
      <c r="BH506" s="143"/>
      <c r="BI506" s="144"/>
      <c r="BJ506" s="140"/>
      <c r="BK506" s="142">
        <f t="shared" si="705"/>
        <v>1</v>
      </c>
      <c r="BL506" s="142"/>
      <c r="BM506" s="142">
        <f t="shared" si="706"/>
        <v>0</v>
      </c>
      <c r="BN506" s="142"/>
      <c r="BO506" s="142">
        <f t="shared" si="707"/>
        <v>1</v>
      </c>
      <c r="BP506" s="143"/>
      <c r="BQ506" s="144"/>
      <c r="BR506" s="140"/>
      <c r="BS506" s="142" t="str">
        <f t="shared" si="708"/>
        <v/>
      </c>
      <c r="BT506" s="142"/>
      <c r="BU506" s="142" t="str">
        <f t="shared" si="709"/>
        <v/>
      </c>
      <c r="BV506" s="142"/>
      <c r="BW506" s="142" t="str">
        <f t="shared" si="710"/>
        <v/>
      </c>
      <c r="BX506" s="143"/>
      <c r="BY506" s="144"/>
      <c r="BZ506" s="145"/>
      <c r="CA506" s="142" t="str">
        <f t="shared" si="711"/>
        <v/>
      </c>
      <c r="CB506" s="142"/>
      <c r="CC506" s="142" t="str">
        <f t="shared" si="712"/>
        <v/>
      </c>
      <c r="CD506" s="142"/>
      <c r="CE506" s="142" t="str">
        <f t="shared" si="713"/>
        <v/>
      </c>
      <c r="CF506" s="143"/>
      <c r="CI506" s="142" t="str">
        <f t="shared" si="714"/>
        <v/>
      </c>
      <c r="CJ506" s="142"/>
      <c r="CK506" s="142" t="str">
        <f t="shared" si="715"/>
        <v/>
      </c>
      <c r="CL506" s="142"/>
      <c r="CM506" s="142" t="str">
        <f t="shared" si="716"/>
        <v/>
      </c>
      <c r="CN506" s="143"/>
      <c r="EF506" s="146" t="s">
        <v>63</v>
      </c>
      <c r="EG506" s="146" t="str">
        <f t="shared" si="717"/>
        <v>NM possible si moins de 5 employés. L'auditeur interroge le gestionnaire du site sur la gestion des ressources humaines et s'assure que les étapes d'identification des besoins ont bien été prises en considération. Registre des formations et /ou fiches de poste.
contrôle documentaire
R</v>
      </c>
    </row>
    <row r="507" spans="1:157" s="136" customFormat="1" ht="45" customHeight="1" x14ac:dyDescent="0.2">
      <c r="A507" s="392"/>
      <c r="B507" s="109" t="s">
        <v>68</v>
      </c>
      <c r="C507" s="292" t="s">
        <v>867</v>
      </c>
      <c r="D507" s="405" t="s">
        <v>839</v>
      </c>
      <c r="E507" s="109" t="s">
        <v>73</v>
      </c>
      <c r="F507" s="109">
        <v>0.2</v>
      </c>
      <c r="G507" s="109">
        <f>IF(H507="Information et Communication",1,IF(H507="Savoir-faire Savoir-être",2,IF(H507="Confort et hygiène",3,IF(H507="Qualité de la prestation",5,IF(H507="Développement Durable",4)))))</f>
        <v>5</v>
      </c>
      <c r="H507" s="277" t="s">
        <v>168</v>
      </c>
      <c r="I507" s="180" t="s">
        <v>847</v>
      </c>
      <c r="J507" s="138">
        <v>99</v>
      </c>
      <c r="K507" s="138">
        <f>IF(J507&lt;&gt;"",MAX(K$1:K506)+1,"")</f>
        <v>424</v>
      </c>
      <c r="L507" s="281" t="s">
        <v>841</v>
      </c>
      <c r="M507" s="282">
        <v>1</v>
      </c>
      <c r="N507" s="467" t="str">
        <f>IF('RESULTAT GLOBAL'!D$24="NON","Non Mesuré","OUI")</f>
        <v>OUI</v>
      </c>
      <c r="O507" s="284" t="str">
        <f>IF('RESULTAT GLOBAL'!D$24="NON","NM si moins de 5 employés","")</f>
        <v/>
      </c>
      <c r="P507" s="281" t="str">
        <f>IF(ISERROR(SEARCH("Pas de NM possible",Q507)),"","oui")</f>
        <v/>
      </c>
      <c r="Q507" s="293" t="s">
        <v>842</v>
      </c>
      <c r="R507" s="288" t="s">
        <v>562</v>
      </c>
      <c r="U507" s="140">
        <f t="shared" si="718"/>
        <v>1</v>
      </c>
      <c r="V507" s="140">
        <f t="shared" si="719"/>
        <v>1</v>
      </c>
      <c r="W507" s="140">
        <f t="shared" si="720"/>
        <v>1</v>
      </c>
      <c r="X507" s="140"/>
      <c r="Y507" s="140">
        <f t="shared" si="721"/>
        <v>0</v>
      </c>
      <c r="Z507" s="140"/>
      <c r="AA507" s="140">
        <f t="shared" si="722"/>
        <v>1</v>
      </c>
      <c r="AB507" s="140"/>
      <c r="AC507" s="147"/>
      <c r="AD507" s="141"/>
      <c r="AE507" s="142" t="str">
        <f t="shared" si="680"/>
        <v/>
      </c>
      <c r="AF507" s="142"/>
      <c r="AG507" s="142" t="str">
        <f t="shared" si="681"/>
        <v/>
      </c>
      <c r="AH507" s="142"/>
      <c r="AI507" s="142" t="str">
        <f t="shared" si="682"/>
        <v/>
      </c>
      <c r="AJ507" s="143"/>
      <c r="AK507" s="144"/>
      <c r="AL507" s="142"/>
      <c r="AM507" s="142" t="str">
        <f t="shared" si="683"/>
        <v/>
      </c>
      <c r="AN507" s="142"/>
      <c r="AO507" s="142" t="str">
        <f t="shared" si="684"/>
        <v/>
      </c>
      <c r="AP507" s="142"/>
      <c r="AQ507" s="142" t="str">
        <f t="shared" si="685"/>
        <v/>
      </c>
      <c r="AR507" s="143"/>
      <c r="AS507" s="144"/>
      <c r="AT507" s="142"/>
      <c r="AU507" s="142" t="str">
        <f t="shared" si="686"/>
        <v/>
      </c>
      <c r="AV507" s="142"/>
      <c r="AW507" s="142" t="str">
        <f t="shared" si="687"/>
        <v/>
      </c>
      <c r="AX507" s="142"/>
      <c r="AY507" s="142" t="str">
        <f t="shared" si="688"/>
        <v/>
      </c>
      <c r="AZ507" s="143"/>
      <c r="BA507" s="144"/>
      <c r="BB507" s="142"/>
      <c r="BC507" s="142" t="str">
        <f t="shared" si="702"/>
        <v/>
      </c>
      <c r="BD507" s="142"/>
      <c r="BE507" s="142" t="str">
        <f t="shared" si="703"/>
        <v/>
      </c>
      <c r="BF507" s="142"/>
      <c r="BG507" s="142" t="str">
        <f t="shared" si="704"/>
        <v/>
      </c>
      <c r="BH507" s="143"/>
      <c r="BI507" s="144"/>
      <c r="BJ507" s="140"/>
      <c r="BK507" s="142">
        <f t="shared" si="705"/>
        <v>1</v>
      </c>
      <c r="BL507" s="142"/>
      <c r="BM507" s="142">
        <f t="shared" si="706"/>
        <v>0</v>
      </c>
      <c r="BN507" s="142"/>
      <c r="BO507" s="142">
        <f t="shared" si="707"/>
        <v>1</v>
      </c>
      <c r="BP507" s="143"/>
      <c r="BQ507" s="144"/>
      <c r="BR507" s="140"/>
      <c r="BS507" s="142" t="str">
        <f t="shared" si="708"/>
        <v/>
      </c>
      <c r="BT507" s="142"/>
      <c r="BU507" s="142" t="str">
        <f t="shared" si="709"/>
        <v/>
      </c>
      <c r="BV507" s="142"/>
      <c r="BW507" s="142" t="str">
        <f t="shared" si="710"/>
        <v/>
      </c>
      <c r="BX507" s="143"/>
      <c r="BY507" s="144"/>
      <c r="BZ507" s="145"/>
      <c r="CA507" s="142" t="str">
        <f t="shared" si="711"/>
        <v/>
      </c>
      <c r="CB507" s="142"/>
      <c r="CC507" s="142" t="str">
        <f t="shared" si="712"/>
        <v/>
      </c>
      <c r="CD507" s="142"/>
      <c r="CE507" s="142" t="str">
        <f t="shared" si="713"/>
        <v/>
      </c>
      <c r="CF507" s="143"/>
      <c r="CI507" s="142" t="str">
        <f t="shared" si="714"/>
        <v/>
      </c>
      <c r="CJ507" s="142"/>
      <c r="CK507" s="142" t="str">
        <f t="shared" si="715"/>
        <v/>
      </c>
      <c r="CL507" s="142"/>
      <c r="CM507" s="142" t="str">
        <f t="shared" si="716"/>
        <v/>
      </c>
      <c r="CN507" s="143"/>
      <c r="EF507" s="146" t="s">
        <v>63</v>
      </c>
      <c r="EG507" s="146" t="str">
        <f t="shared" si="717"/>
        <v>NM possible si moins de 5 employés. L'auditeur interroge le gestionnaire du site afin de s'assurer que le personnel a été informé à la démarche qualité.
Sur déclaratif
R</v>
      </c>
    </row>
    <row r="508" spans="1:157" s="136" customFormat="1" ht="37.5" customHeight="1" x14ac:dyDescent="0.2">
      <c r="A508" s="186"/>
      <c r="B508" s="109" t="s">
        <v>68</v>
      </c>
      <c r="C508" s="292" t="s">
        <v>867</v>
      </c>
      <c r="D508" s="405" t="s">
        <v>839</v>
      </c>
      <c r="E508" s="109" t="s">
        <v>73</v>
      </c>
      <c r="F508" s="109">
        <v>0.2</v>
      </c>
      <c r="G508" s="109">
        <v>4</v>
      </c>
      <c r="H508" s="277" t="s">
        <v>168</v>
      </c>
      <c r="I508" s="180" t="s">
        <v>847</v>
      </c>
      <c r="J508" s="138">
        <v>99</v>
      </c>
      <c r="K508" s="138">
        <f>IF(J508&lt;&gt;"",MAX(K$1:K507)+1,"")</f>
        <v>425</v>
      </c>
      <c r="L508" s="281" t="s">
        <v>886</v>
      </c>
      <c r="M508" s="282">
        <v>1</v>
      </c>
      <c r="N508" s="467" t="str">
        <f>IF('RESULTAT GLOBAL'!D$24="NON","Non Mesuré","OUI")</f>
        <v>OUI</v>
      </c>
      <c r="O508" s="284" t="str">
        <f>IF('RESULTAT GLOBAL'!D$24="NON","NM si moins de 5 employés","")</f>
        <v/>
      </c>
      <c r="P508" s="281"/>
      <c r="Q508" s="293" t="s">
        <v>843</v>
      </c>
      <c r="R508" s="288" t="s">
        <v>562</v>
      </c>
      <c r="U508" s="140">
        <f t="shared" si="718"/>
        <v>1</v>
      </c>
      <c r="V508" s="140">
        <f t="shared" si="719"/>
        <v>1</v>
      </c>
      <c r="W508" s="140">
        <f t="shared" si="720"/>
        <v>1</v>
      </c>
      <c r="X508" s="140"/>
      <c r="Y508" s="140">
        <f t="shared" si="721"/>
        <v>0</v>
      </c>
      <c r="Z508" s="140"/>
      <c r="AA508" s="140">
        <f t="shared" si="722"/>
        <v>1</v>
      </c>
      <c r="AB508" s="140"/>
      <c r="AC508" s="147"/>
      <c r="AD508" s="141"/>
      <c r="AE508" s="142" t="str">
        <f t="shared" si="680"/>
        <v/>
      </c>
      <c r="AF508" s="142"/>
      <c r="AG508" s="142" t="str">
        <f t="shared" si="681"/>
        <v/>
      </c>
      <c r="AH508" s="142"/>
      <c r="AI508" s="142" t="str">
        <f t="shared" si="682"/>
        <v/>
      </c>
      <c r="AJ508" s="143"/>
      <c r="AK508" s="144"/>
      <c r="AL508" s="142"/>
      <c r="AM508" s="142" t="str">
        <f t="shared" si="683"/>
        <v/>
      </c>
      <c r="AN508" s="142"/>
      <c r="AO508" s="142" t="str">
        <f t="shared" si="684"/>
        <v/>
      </c>
      <c r="AP508" s="142"/>
      <c r="AQ508" s="142" t="str">
        <f t="shared" si="685"/>
        <v/>
      </c>
      <c r="AR508" s="143"/>
      <c r="AS508" s="144"/>
      <c r="AT508" s="142"/>
      <c r="AU508" s="142" t="str">
        <f t="shared" si="686"/>
        <v/>
      </c>
      <c r="AV508" s="142"/>
      <c r="AW508" s="142" t="str">
        <f t="shared" si="687"/>
        <v/>
      </c>
      <c r="AX508" s="142"/>
      <c r="AY508" s="142" t="str">
        <f t="shared" si="688"/>
        <v/>
      </c>
      <c r="AZ508" s="143"/>
      <c r="BA508" s="144"/>
      <c r="BB508" s="142"/>
      <c r="BC508" s="142">
        <f t="shared" si="702"/>
        <v>1</v>
      </c>
      <c r="BD508" s="142"/>
      <c r="BE508" s="142">
        <f t="shared" si="703"/>
        <v>0</v>
      </c>
      <c r="BF508" s="142"/>
      <c r="BG508" s="142">
        <f t="shared" si="704"/>
        <v>1</v>
      </c>
      <c r="BH508" s="143"/>
      <c r="BI508" s="144"/>
      <c r="BJ508" s="140"/>
      <c r="BK508" s="142" t="str">
        <f t="shared" si="705"/>
        <v/>
      </c>
      <c r="BL508" s="142"/>
      <c r="BM508" s="142" t="str">
        <f t="shared" si="706"/>
        <v/>
      </c>
      <c r="BN508" s="142"/>
      <c r="BO508" s="142" t="str">
        <f t="shared" si="707"/>
        <v/>
      </c>
      <c r="BP508" s="143"/>
      <c r="BQ508" s="144"/>
      <c r="BR508" s="140"/>
      <c r="BS508" s="142" t="str">
        <f t="shared" si="708"/>
        <v/>
      </c>
      <c r="BT508" s="142"/>
      <c r="BU508" s="142" t="str">
        <f t="shared" si="709"/>
        <v/>
      </c>
      <c r="BV508" s="142"/>
      <c r="BW508" s="142" t="str">
        <f t="shared" si="710"/>
        <v/>
      </c>
      <c r="BX508" s="143"/>
      <c r="BY508" s="144"/>
      <c r="BZ508" s="145"/>
      <c r="CA508" s="142" t="str">
        <f t="shared" si="711"/>
        <v/>
      </c>
      <c r="CB508" s="142"/>
      <c r="CC508" s="142" t="str">
        <f t="shared" si="712"/>
        <v/>
      </c>
      <c r="CD508" s="142"/>
      <c r="CE508" s="142" t="str">
        <f t="shared" si="713"/>
        <v/>
      </c>
      <c r="CF508" s="143"/>
      <c r="CI508" s="142" t="str">
        <f t="shared" si="714"/>
        <v/>
      </c>
      <c r="CJ508" s="142"/>
      <c r="CK508" s="142" t="str">
        <f t="shared" si="715"/>
        <v/>
      </c>
      <c r="CL508" s="142"/>
      <c r="CM508" s="142" t="str">
        <f t="shared" si="716"/>
        <v/>
      </c>
      <c r="CN508" s="143"/>
      <c r="EF508" s="146" t="s">
        <v>63</v>
      </c>
      <c r="EG508" s="146" t="str">
        <f t="shared" si="717"/>
        <v>NM possible si moins de 5 employés.
Sur déclaratif
R</v>
      </c>
    </row>
    <row r="509" spans="1:157" s="136" customFormat="1" ht="40.5" customHeight="1" x14ac:dyDescent="0.2">
      <c r="A509" s="392"/>
      <c r="B509" s="109" t="s">
        <v>68</v>
      </c>
      <c r="C509" s="292" t="s">
        <v>867</v>
      </c>
      <c r="D509" s="405" t="s">
        <v>839</v>
      </c>
      <c r="E509" s="109" t="s">
        <v>73</v>
      </c>
      <c r="F509" s="109">
        <v>0.2</v>
      </c>
      <c r="G509" s="109">
        <v>4</v>
      </c>
      <c r="H509" s="277" t="s">
        <v>168</v>
      </c>
      <c r="I509" s="180" t="s">
        <v>847</v>
      </c>
      <c r="J509" s="138">
        <v>99</v>
      </c>
      <c r="K509" s="138">
        <f>IF(J509&lt;&gt;"",MAX(K$1:K508)+1,"")</f>
        <v>426</v>
      </c>
      <c r="L509" s="281" t="s">
        <v>887</v>
      </c>
      <c r="M509" s="282">
        <v>1</v>
      </c>
      <c r="N509" s="467" t="str">
        <f>IF('RESULTAT GLOBAL'!D$24="NON","Non Mesuré","OUI")</f>
        <v>OUI</v>
      </c>
      <c r="O509" s="284" t="str">
        <f>IF('RESULTAT GLOBAL'!D$24="NON","NM si moins de 5 employés","")</f>
        <v/>
      </c>
      <c r="P509" s="281"/>
      <c r="Q509" s="293" t="s">
        <v>844</v>
      </c>
      <c r="R509" s="288" t="s">
        <v>562</v>
      </c>
      <c r="U509" s="140">
        <f t="shared" si="718"/>
        <v>1</v>
      </c>
      <c r="V509" s="140">
        <f t="shared" si="719"/>
        <v>1</v>
      </c>
      <c r="W509" s="140">
        <f t="shared" si="720"/>
        <v>1</v>
      </c>
      <c r="X509" s="140"/>
      <c r="Y509" s="140">
        <f t="shared" si="721"/>
        <v>0</v>
      </c>
      <c r="Z509" s="140"/>
      <c r="AA509" s="140">
        <f t="shared" si="722"/>
        <v>1</v>
      </c>
      <c r="AB509" s="140"/>
      <c r="AC509" s="147"/>
      <c r="AD509" s="141"/>
      <c r="AE509" s="142" t="str">
        <f t="shared" si="680"/>
        <v/>
      </c>
      <c r="AF509" s="142"/>
      <c r="AG509" s="142" t="str">
        <f t="shared" si="681"/>
        <v/>
      </c>
      <c r="AH509" s="142"/>
      <c r="AI509" s="142" t="str">
        <f t="shared" si="682"/>
        <v/>
      </c>
      <c r="AJ509" s="143"/>
      <c r="AK509" s="144"/>
      <c r="AL509" s="142"/>
      <c r="AM509" s="142" t="str">
        <f t="shared" si="683"/>
        <v/>
      </c>
      <c r="AN509" s="142"/>
      <c r="AO509" s="142" t="str">
        <f t="shared" si="684"/>
        <v/>
      </c>
      <c r="AP509" s="142"/>
      <c r="AQ509" s="142" t="str">
        <f t="shared" si="685"/>
        <v/>
      </c>
      <c r="AR509" s="143"/>
      <c r="AS509" s="144"/>
      <c r="AT509" s="142"/>
      <c r="AU509" s="142" t="str">
        <f t="shared" si="686"/>
        <v/>
      </c>
      <c r="AV509" s="142"/>
      <c r="AW509" s="142" t="str">
        <f t="shared" si="687"/>
        <v/>
      </c>
      <c r="AX509" s="142"/>
      <c r="AY509" s="142" t="str">
        <f t="shared" si="688"/>
        <v/>
      </c>
      <c r="AZ509" s="143"/>
      <c r="BA509" s="144"/>
      <c r="BB509" s="142"/>
      <c r="BC509" s="142">
        <f t="shared" si="702"/>
        <v>1</v>
      </c>
      <c r="BD509" s="142"/>
      <c r="BE509" s="142">
        <f t="shared" si="703"/>
        <v>0</v>
      </c>
      <c r="BF509" s="142"/>
      <c r="BG509" s="142">
        <f t="shared" si="704"/>
        <v>1</v>
      </c>
      <c r="BH509" s="143"/>
      <c r="BI509" s="144"/>
      <c r="BJ509" s="140"/>
      <c r="BK509" s="142" t="str">
        <f t="shared" si="705"/>
        <v/>
      </c>
      <c r="BL509" s="142"/>
      <c r="BM509" s="142" t="str">
        <f t="shared" si="706"/>
        <v/>
      </c>
      <c r="BN509" s="142"/>
      <c r="BO509" s="142" t="str">
        <f t="shared" si="707"/>
        <v/>
      </c>
      <c r="BP509" s="143"/>
      <c r="BQ509" s="144"/>
      <c r="BR509" s="140"/>
      <c r="BS509" s="142" t="str">
        <f t="shared" si="708"/>
        <v/>
      </c>
      <c r="BT509" s="142"/>
      <c r="BU509" s="142" t="str">
        <f t="shared" si="709"/>
        <v/>
      </c>
      <c r="BV509" s="142"/>
      <c r="BW509" s="142" t="str">
        <f t="shared" si="710"/>
        <v/>
      </c>
      <c r="BX509" s="143"/>
      <c r="BY509" s="144"/>
      <c r="BZ509" s="145"/>
      <c r="CA509" s="142" t="str">
        <f t="shared" si="711"/>
        <v/>
      </c>
      <c r="CB509" s="142"/>
      <c r="CC509" s="142" t="str">
        <f t="shared" si="712"/>
        <v/>
      </c>
      <c r="CD509" s="142"/>
      <c r="CE509" s="142" t="str">
        <f t="shared" si="713"/>
        <v/>
      </c>
      <c r="CF509" s="143"/>
      <c r="CI509" s="142" t="str">
        <f t="shared" si="714"/>
        <v/>
      </c>
      <c r="CJ509" s="142"/>
      <c r="CK509" s="142" t="str">
        <f t="shared" si="715"/>
        <v/>
      </c>
      <c r="CL509" s="142"/>
      <c r="CM509" s="142" t="str">
        <f t="shared" si="716"/>
        <v/>
      </c>
      <c r="CN509" s="143"/>
      <c r="EF509" s="146" t="s">
        <v>63</v>
      </c>
      <c r="EG509" s="146" t="str">
        <f t="shared" si="717"/>
        <v>NM possible si moins de 5 employés. 
Sur déclaratif
R</v>
      </c>
    </row>
    <row r="510" spans="1:157" s="136" customFormat="1" ht="63" customHeight="1" x14ac:dyDescent="0.2">
      <c r="A510" s="392"/>
      <c r="B510" s="109" t="s">
        <v>68</v>
      </c>
      <c r="C510" s="292" t="s">
        <v>867</v>
      </c>
      <c r="D510" s="405" t="s">
        <v>839</v>
      </c>
      <c r="E510" s="109" t="s">
        <v>73</v>
      </c>
      <c r="F510" s="109">
        <v>0.2</v>
      </c>
      <c r="G510" s="109">
        <f>IF(H510="Information et Communication",1,IF(H510="Savoir-faire Savoir-être",2,IF(H510="Confort et hygiène",3,IF(H510="Qualité de la prestation",5,IF(H510="Développement Durable",4)))))</f>
        <v>5</v>
      </c>
      <c r="H510" s="277" t="s">
        <v>168</v>
      </c>
      <c r="I510" s="180" t="s">
        <v>847</v>
      </c>
      <c r="J510" s="138">
        <v>99</v>
      </c>
      <c r="K510" s="138">
        <f>IF(J510&lt;&gt;"",MAX(K$1:K509)+1,"")</f>
        <v>427</v>
      </c>
      <c r="L510" s="281" t="s">
        <v>845</v>
      </c>
      <c r="M510" s="282">
        <v>1</v>
      </c>
      <c r="N510" s="467" t="str">
        <f>IF('RESULTAT GLOBAL'!D$24="NON","Non Mesuré","OUI")</f>
        <v>OUI</v>
      </c>
      <c r="O510" s="284" t="str">
        <f>IF('RESULTAT GLOBAL'!D$24="NON","NM si moins de 5 employés","")</f>
        <v/>
      </c>
      <c r="P510" s="281" t="str">
        <f>IF(ISERROR(SEARCH("Pas de NM possible",Q510)),"","oui")</f>
        <v/>
      </c>
      <c r="Q510" s="293" t="s">
        <v>846</v>
      </c>
      <c r="R510" s="288" t="s">
        <v>562</v>
      </c>
      <c r="U510" s="140">
        <f t="shared" si="718"/>
        <v>1</v>
      </c>
      <c r="V510" s="140">
        <f t="shared" si="719"/>
        <v>1</v>
      </c>
      <c r="W510" s="140">
        <f t="shared" si="720"/>
        <v>1</v>
      </c>
      <c r="X510" s="140"/>
      <c r="Y510" s="140">
        <f t="shared" si="721"/>
        <v>0</v>
      </c>
      <c r="Z510" s="140"/>
      <c r="AA510" s="140">
        <f t="shared" si="722"/>
        <v>1</v>
      </c>
      <c r="AB510" s="140"/>
      <c r="AC510" s="147"/>
      <c r="AD510" s="141"/>
      <c r="AE510" s="142" t="str">
        <f t="shared" si="680"/>
        <v/>
      </c>
      <c r="AF510" s="142"/>
      <c r="AG510" s="142" t="str">
        <f t="shared" si="681"/>
        <v/>
      </c>
      <c r="AH510" s="142"/>
      <c r="AI510" s="142" t="str">
        <f t="shared" si="682"/>
        <v/>
      </c>
      <c r="AJ510" s="143"/>
      <c r="AK510" s="144"/>
      <c r="AL510" s="142"/>
      <c r="AM510" s="142" t="str">
        <f t="shared" si="683"/>
        <v/>
      </c>
      <c r="AN510" s="142"/>
      <c r="AO510" s="142" t="str">
        <f t="shared" si="684"/>
        <v/>
      </c>
      <c r="AP510" s="142"/>
      <c r="AQ510" s="142" t="str">
        <f t="shared" si="685"/>
        <v/>
      </c>
      <c r="AR510" s="143"/>
      <c r="AS510" s="144"/>
      <c r="AT510" s="142"/>
      <c r="AU510" s="142" t="str">
        <f t="shared" si="686"/>
        <v/>
      </c>
      <c r="AV510" s="142"/>
      <c r="AW510" s="142" t="str">
        <f t="shared" si="687"/>
        <v/>
      </c>
      <c r="AX510" s="142"/>
      <c r="AY510" s="142" t="str">
        <f t="shared" si="688"/>
        <v/>
      </c>
      <c r="AZ510" s="143"/>
      <c r="BA510" s="144"/>
      <c r="BB510" s="142"/>
      <c r="BC510" s="142" t="str">
        <f t="shared" si="702"/>
        <v/>
      </c>
      <c r="BD510" s="142"/>
      <c r="BE510" s="142" t="str">
        <f t="shared" si="703"/>
        <v/>
      </c>
      <c r="BF510" s="142"/>
      <c r="BG510" s="142" t="str">
        <f t="shared" si="704"/>
        <v/>
      </c>
      <c r="BH510" s="143"/>
      <c r="BI510" s="144"/>
      <c r="BJ510" s="140"/>
      <c r="BK510" s="142">
        <f t="shared" si="705"/>
        <v>1</v>
      </c>
      <c r="BL510" s="142"/>
      <c r="BM510" s="142">
        <f t="shared" si="706"/>
        <v>0</v>
      </c>
      <c r="BN510" s="142"/>
      <c r="BO510" s="142">
        <f t="shared" si="707"/>
        <v>1</v>
      </c>
      <c r="BP510" s="143"/>
      <c r="BQ510" s="144"/>
      <c r="BR510" s="140"/>
      <c r="BS510" s="142" t="str">
        <f t="shared" si="708"/>
        <v/>
      </c>
      <c r="BT510" s="142"/>
      <c r="BU510" s="142" t="str">
        <f t="shared" si="709"/>
        <v/>
      </c>
      <c r="BV510" s="142"/>
      <c r="BW510" s="142" t="str">
        <f t="shared" si="710"/>
        <v/>
      </c>
      <c r="BX510" s="143"/>
      <c r="BY510" s="144"/>
      <c r="BZ510" s="145"/>
      <c r="CA510" s="142" t="str">
        <f t="shared" si="711"/>
        <v/>
      </c>
      <c r="CB510" s="142"/>
      <c r="CC510" s="142" t="str">
        <f t="shared" si="712"/>
        <v/>
      </c>
      <c r="CD510" s="142"/>
      <c r="CE510" s="142" t="str">
        <f t="shared" si="713"/>
        <v/>
      </c>
      <c r="CF510" s="143"/>
      <c r="CI510" s="142" t="str">
        <f t="shared" si="714"/>
        <v/>
      </c>
      <c r="CJ510" s="142"/>
      <c r="CK510" s="142" t="str">
        <f t="shared" si="715"/>
        <v/>
      </c>
      <c r="CL510" s="142"/>
      <c r="CM510" s="142" t="str">
        <f t="shared" si="716"/>
        <v/>
      </c>
      <c r="CN510" s="143"/>
      <c r="EF510" s="146" t="s">
        <v>63</v>
      </c>
      <c r="EG510" s="146" t="str">
        <f t="shared" si="717"/>
        <v>NM possible si moins de 5 employés. L'auditeur interroge le gestionnaire du site et les employés afin de s'assurer qu'une réunion de présentation de la saison et une réunion de bilan ont bien été réalisées
Sur déclaratif
R</v>
      </c>
    </row>
    <row r="511" spans="1:157" s="136" customFormat="1" ht="38.25" customHeight="1" x14ac:dyDescent="0.25">
      <c r="A511" s="186"/>
      <c r="B511" s="109" t="s">
        <v>68</v>
      </c>
      <c r="C511" s="292" t="s">
        <v>867</v>
      </c>
      <c r="D511" s="405" t="s">
        <v>839</v>
      </c>
      <c r="E511" s="109" t="s">
        <v>73</v>
      </c>
      <c r="F511" s="109">
        <v>0.2</v>
      </c>
      <c r="G511" s="109">
        <f>IF(H511="Information et Communication",1,IF(H511="Savoir-faire Savoir-être",2,IF(H511="Confort et hygiène",3,IF(H511="Qualité de la prestation",5,IF(H511="Développement Durable",4)))))</f>
        <v>5</v>
      </c>
      <c r="H511" s="277" t="s">
        <v>168</v>
      </c>
      <c r="I511" s="180" t="s">
        <v>847</v>
      </c>
      <c r="J511" s="138">
        <v>99</v>
      </c>
      <c r="K511" s="138">
        <f>IF(J511&lt;&gt;"",MAX(K$1:K510)+1,"")</f>
        <v>428</v>
      </c>
      <c r="L511" s="287" t="s">
        <v>848</v>
      </c>
      <c r="M511" s="282">
        <v>1</v>
      </c>
      <c r="N511" s="467" t="str">
        <f>IF('RESULTAT GLOBAL'!D$24="NON","Non Mesuré","OUI")</f>
        <v>OUI</v>
      </c>
      <c r="O511" s="284" t="str">
        <f>IF('RESULTAT GLOBAL'!D$24="NON","NM si moins de 5 employés","")</f>
        <v/>
      </c>
      <c r="P511" s="285" t="str">
        <f>IF(ISERROR(SEARCH("Pas de NM possible",Q511)),"","oui")</f>
        <v/>
      </c>
      <c r="Q511" s="293" t="s">
        <v>843</v>
      </c>
      <c r="R511" s="288" t="s">
        <v>72</v>
      </c>
      <c r="U511" s="140">
        <f t="shared" si="718"/>
        <v>1</v>
      </c>
      <c r="V511" s="140">
        <f t="shared" si="719"/>
        <v>1</v>
      </c>
      <c r="W511" s="140">
        <f t="shared" si="720"/>
        <v>1</v>
      </c>
      <c r="X511" s="140"/>
      <c r="Y511" s="140">
        <f t="shared" si="721"/>
        <v>0</v>
      </c>
      <c r="Z511" s="140"/>
      <c r="AA511" s="140">
        <f t="shared" si="722"/>
        <v>1</v>
      </c>
      <c r="AB511" s="140"/>
      <c r="AC511" s="147"/>
      <c r="AD511" s="141"/>
      <c r="AE511" s="142" t="str">
        <f t="shared" si="680"/>
        <v/>
      </c>
      <c r="AF511" s="142"/>
      <c r="AG511" s="142" t="str">
        <f t="shared" si="681"/>
        <v/>
      </c>
      <c r="AH511" s="142"/>
      <c r="AI511" s="142" t="str">
        <f t="shared" si="682"/>
        <v/>
      </c>
      <c r="AJ511" s="143"/>
      <c r="AK511" s="144"/>
      <c r="AL511" s="142"/>
      <c r="AM511" s="142" t="str">
        <f t="shared" si="683"/>
        <v/>
      </c>
      <c r="AN511" s="142"/>
      <c r="AO511" s="142" t="str">
        <f t="shared" si="684"/>
        <v/>
      </c>
      <c r="AP511" s="142"/>
      <c r="AQ511" s="142" t="str">
        <f t="shared" si="685"/>
        <v/>
      </c>
      <c r="AR511" s="143"/>
      <c r="AS511" s="144"/>
      <c r="AT511" s="142"/>
      <c r="AU511" s="142" t="str">
        <f t="shared" si="686"/>
        <v/>
      </c>
      <c r="AV511" s="142"/>
      <c r="AW511" s="142" t="str">
        <f t="shared" si="687"/>
        <v/>
      </c>
      <c r="AX511" s="142"/>
      <c r="AY511" s="142" t="str">
        <f t="shared" si="688"/>
        <v/>
      </c>
      <c r="AZ511" s="143"/>
      <c r="BA511" s="144"/>
      <c r="BB511" s="142"/>
      <c r="BC511" s="142" t="str">
        <f t="shared" si="702"/>
        <v/>
      </c>
      <c r="BD511" s="142"/>
      <c r="BE511" s="142" t="str">
        <f t="shared" si="703"/>
        <v/>
      </c>
      <c r="BF511" s="142"/>
      <c r="BG511" s="142" t="str">
        <f t="shared" si="704"/>
        <v/>
      </c>
      <c r="BH511" s="143"/>
      <c r="BI511" s="144"/>
      <c r="BJ511" s="140"/>
      <c r="BK511" s="142">
        <f t="shared" si="705"/>
        <v>1</v>
      </c>
      <c r="BL511" s="142"/>
      <c r="BM511" s="142">
        <f t="shared" si="706"/>
        <v>0</v>
      </c>
      <c r="BN511" s="142"/>
      <c r="BO511" s="142">
        <f t="shared" si="707"/>
        <v>1</v>
      </c>
      <c r="BP511" s="143"/>
      <c r="BQ511" s="144"/>
      <c r="BR511" s="140"/>
      <c r="BS511" s="142" t="str">
        <f t="shared" si="708"/>
        <v/>
      </c>
      <c r="BT511" s="142"/>
      <c r="BU511" s="142" t="str">
        <f t="shared" si="709"/>
        <v/>
      </c>
      <c r="BV511" s="142"/>
      <c r="BW511" s="142" t="str">
        <f t="shared" si="710"/>
        <v/>
      </c>
      <c r="BX511" s="143"/>
      <c r="BY511" s="144"/>
      <c r="BZ511" s="145"/>
      <c r="CA511" s="142" t="str">
        <f t="shared" si="711"/>
        <v/>
      </c>
      <c r="CB511" s="142"/>
      <c r="CC511" s="142" t="str">
        <f t="shared" si="712"/>
        <v/>
      </c>
      <c r="CD511" s="142"/>
      <c r="CE511" s="142" t="str">
        <f t="shared" si="713"/>
        <v/>
      </c>
      <c r="CF511" s="143"/>
      <c r="CI511" s="142" t="str">
        <f t="shared" si="714"/>
        <v/>
      </c>
      <c r="CJ511" s="142"/>
      <c r="CK511" s="142" t="str">
        <f t="shared" si="715"/>
        <v/>
      </c>
      <c r="CL511" s="142"/>
      <c r="CM511" s="142" t="str">
        <f t="shared" si="716"/>
        <v/>
      </c>
      <c r="CN511" s="143"/>
      <c r="EF511" s="146" t="s">
        <v>63</v>
      </c>
      <c r="EG511" s="146" t="str">
        <f t="shared" si="717"/>
        <v>NM possible si moins de 5 employés.
Constat visuel
R</v>
      </c>
    </row>
    <row r="512" spans="1:157" s="136" customFormat="1" ht="33" customHeight="1" x14ac:dyDescent="0.25">
      <c r="A512" s="186"/>
      <c r="B512" s="109" t="s">
        <v>68</v>
      </c>
      <c r="C512" s="292" t="s">
        <v>867</v>
      </c>
      <c r="D512" s="405" t="s">
        <v>839</v>
      </c>
      <c r="E512" s="109" t="s">
        <v>73</v>
      </c>
      <c r="F512" s="109">
        <v>0.2</v>
      </c>
      <c r="G512" s="109">
        <f>IF(H512="Information et Communication",1,IF(H512="Savoir-faire Savoir-être",2,IF(H512="Confort et hygiène",3,IF(H512="Qualité de la prestation",5,IF(H512="Développement Durable",4)))))</f>
        <v>5</v>
      </c>
      <c r="H512" s="277" t="s">
        <v>168</v>
      </c>
      <c r="I512" s="180" t="s">
        <v>847</v>
      </c>
      <c r="J512" s="138">
        <v>99</v>
      </c>
      <c r="K512" s="138">
        <f>IF(J512&lt;&gt;"",MAX(K$1:K511)+1,"")</f>
        <v>429</v>
      </c>
      <c r="L512" s="287" t="s">
        <v>849</v>
      </c>
      <c r="M512" s="309">
        <v>1</v>
      </c>
      <c r="N512" s="467" t="str">
        <f>IF('RESULTAT GLOBAL'!D$24="NON","Non Mesuré","OUI")</f>
        <v>OUI</v>
      </c>
      <c r="O512" s="284" t="str">
        <f>IF('RESULTAT GLOBAL'!D$24="NON","NM si moins de 5 employés","")</f>
        <v/>
      </c>
      <c r="P512" s="285"/>
      <c r="Q512" s="293" t="s">
        <v>843</v>
      </c>
      <c r="R512" s="288" t="s">
        <v>62</v>
      </c>
      <c r="U512" s="140">
        <f t="shared" si="718"/>
        <v>1</v>
      </c>
      <c r="V512" s="140">
        <f t="shared" si="719"/>
        <v>1</v>
      </c>
      <c r="W512" s="140">
        <f t="shared" si="720"/>
        <v>1</v>
      </c>
      <c r="X512" s="140"/>
      <c r="Y512" s="140">
        <f t="shared" si="721"/>
        <v>0</v>
      </c>
      <c r="Z512" s="140"/>
      <c r="AA512" s="140">
        <f t="shared" si="722"/>
        <v>1</v>
      </c>
      <c r="AB512" s="140"/>
      <c r="AC512" s="147"/>
      <c r="AD512" s="141"/>
      <c r="AE512" s="142" t="str">
        <f t="shared" si="680"/>
        <v/>
      </c>
      <c r="AF512" s="142"/>
      <c r="AG512" s="142" t="str">
        <f t="shared" si="681"/>
        <v/>
      </c>
      <c r="AH512" s="142"/>
      <c r="AI512" s="142" t="str">
        <f t="shared" si="682"/>
        <v/>
      </c>
      <c r="AJ512" s="143"/>
      <c r="AK512" s="144"/>
      <c r="AL512" s="142"/>
      <c r="AM512" s="142" t="str">
        <f t="shared" si="683"/>
        <v/>
      </c>
      <c r="AN512" s="142"/>
      <c r="AO512" s="142" t="str">
        <f t="shared" si="684"/>
        <v/>
      </c>
      <c r="AP512" s="142"/>
      <c r="AQ512" s="142" t="str">
        <f t="shared" si="685"/>
        <v/>
      </c>
      <c r="AR512" s="143"/>
      <c r="AS512" s="144"/>
      <c r="AT512" s="142"/>
      <c r="AU512" s="142" t="str">
        <f t="shared" si="686"/>
        <v/>
      </c>
      <c r="AV512" s="142"/>
      <c r="AW512" s="142" t="str">
        <f t="shared" si="687"/>
        <v/>
      </c>
      <c r="AX512" s="142"/>
      <c r="AY512" s="142" t="str">
        <f t="shared" si="688"/>
        <v/>
      </c>
      <c r="AZ512" s="143"/>
      <c r="BA512" s="144"/>
      <c r="BB512" s="142"/>
      <c r="BC512" s="142" t="str">
        <f t="shared" si="702"/>
        <v/>
      </c>
      <c r="BD512" s="142"/>
      <c r="BE512" s="142" t="str">
        <f t="shared" si="703"/>
        <v/>
      </c>
      <c r="BF512" s="142"/>
      <c r="BG512" s="142" t="str">
        <f t="shared" si="704"/>
        <v/>
      </c>
      <c r="BH512" s="143"/>
      <c r="BI512" s="144"/>
      <c r="BJ512" s="140"/>
      <c r="BK512" s="142">
        <f t="shared" si="705"/>
        <v>1</v>
      </c>
      <c r="BL512" s="142"/>
      <c r="BM512" s="142">
        <f t="shared" si="706"/>
        <v>0</v>
      </c>
      <c r="BN512" s="142"/>
      <c r="BO512" s="142">
        <f t="shared" si="707"/>
        <v>1</v>
      </c>
      <c r="BP512" s="143"/>
      <c r="BQ512" s="144"/>
      <c r="BR512" s="140"/>
      <c r="BS512" s="142" t="str">
        <f t="shared" si="708"/>
        <v/>
      </c>
      <c r="BT512" s="142"/>
      <c r="BU512" s="142" t="str">
        <f t="shared" si="709"/>
        <v/>
      </c>
      <c r="BV512" s="142"/>
      <c r="BW512" s="142" t="str">
        <f t="shared" si="710"/>
        <v/>
      </c>
      <c r="BX512" s="143"/>
      <c r="BY512" s="144"/>
      <c r="BZ512" s="145"/>
      <c r="CA512" s="142" t="str">
        <f t="shared" si="711"/>
        <v/>
      </c>
      <c r="CB512" s="142"/>
      <c r="CC512" s="142" t="str">
        <f t="shared" si="712"/>
        <v/>
      </c>
      <c r="CD512" s="142"/>
      <c r="CE512" s="142" t="str">
        <f t="shared" si="713"/>
        <v/>
      </c>
      <c r="CF512" s="143"/>
      <c r="CI512" s="142" t="str">
        <f t="shared" si="714"/>
        <v/>
      </c>
      <c r="CJ512" s="142"/>
      <c r="CK512" s="142" t="str">
        <f t="shared" si="715"/>
        <v/>
      </c>
      <c r="CL512" s="142"/>
      <c r="CM512" s="142" t="str">
        <f t="shared" si="716"/>
        <v/>
      </c>
      <c r="CN512" s="143"/>
      <c r="EF512" s="146" t="s">
        <v>63</v>
      </c>
      <c r="EG512" s="146" t="str">
        <f t="shared" si="717"/>
        <v>NM possible si moins de 5 employés.
Contrôle documentaire
R</v>
      </c>
    </row>
    <row r="513" spans="1:142" s="136" customFormat="1" ht="33" customHeight="1" x14ac:dyDescent="0.25">
      <c r="A513" s="186"/>
      <c r="B513" s="109" t="s">
        <v>68</v>
      </c>
      <c r="C513" s="292" t="s">
        <v>867</v>
      </c>
      <c r="D513" s="405" t="s">
        <v>839</v>
      </c>
      <c r="E513" s="109" t="s">
        <v>73</v>
      </c>
      <c r="F513" s="109">
        <v>0.2</v>
      </c>
      <c r="G513" s="109">
        <f>IF(H513="Information et Communication",1,IF(H513="Savoir-faire Savoir-être",2,IF(H513="Confort et hygiène",3,IF(H513="Qualité de la prestation",5,IF(H513="Développement Durable",4)))))</f>
        <v>5</v>
      </c>
      <c r="H513" s="277" t="s">
        <v>168</v>
      </c>
      <c r="I513" s="180" t="s">
        <v>847</v>
      </c>
      <c r="J513" s="138">
        <v>99</v>
      </c>
      <c r="K513" s="138">
        <f>IF(J513&lt;&gt;"",MAX(K$1:K512)+1,"")</f>
        <v>430</v>
      </c>
      <c r="L513" s="339" t="s">
        <v>850</v>
      </c>
      <c r="M513" s="361">
        <v>1</v>
      </c>
      <c r="N513" s="373" t="str">
        <f>IF('RESULTAT GLOBAL'!D$24="NON","Non Mesuré","OUI")</f>
        <v>OUI</v>
      </c>
      <c r="O513" s="284" t="str">
        <f>IF('RESULTAT GLOBAL'!D$24="NON","NM si moins de 5 employés","")</f>
        <v/>
      </c>
      <c r="P513" s="342"/>
      <c r="Q513" s="354" t="s">
        <v>851</v>
      </c>
      <c r="R513" s="296" t="s">
        <v>62</v>
      </c>
      <c r="U513" s="140">
        <f t="shared" si="718"/>
        <v>1</v>
      </c>
      <c r="V513" s="140">
        <f t="shared" si="719"/>
        <v>1</v>
      </c>
      <c r="W513" s="140">
        <f t="shared" si="720"/>
        <v>1</v>
      </c>
      <c r="X513" s="140"/>
      <c r="Y513" s="140">
        <f t="shared" si="721"/>
        <v>0</v>
      </c>
      <c r="Z513" s="140"/>
      <c r="AA513" s="140">
        <f t="shared" si="722"/>
        <v>1</v>
      </c>
      <c r="AB513" s="140"/>
      <c r="AC513" s="147"/>
      <c r="AD513" s="141"/>
      <c r="AE513" s="142" t="str">
        <f>IF(G513=1,W513,"")</f>
        <v/>
      </c>
      <c r="AF513" s="142"/>
      <c r="AG513" s="142" t="str">
        <f>IF(G513=1,Y513,"")</f>
        <v/>
      </c>
      <c r="AH513" s="142"/>
      <c r="AI513" s="142" t="str">
        <f>IF(G513=1,AA513,"")</f>
        <v/>
      </c>
      <c r="AJ513" s="143"/>
      <c r="AK513" s="144"/>
      <c r="AL513" s="142"/>
      <c r="AM513" s="142" t="str">
        <f>IF(G513=2,W513,"")</f>
        <v/>
      </c>
      <c r="AN513" s="142"/>
      <c r="AO513" s="142" t="str">
        <f>IF(G513=2,Y513,"")</f>
        <v/>
      </c>
      <c r="AP513" s="142"/>
      <c r="AQ513" s="142" t="str">
        <f>IF(G513=2,AA513,"")</f>
        <v/>
      </c>
      <c r="AR513" s="143"/>
      <c r="AS513" s="144"/>
      <c r="AT513" s="142"/>
      <c r="AU513" s="142" t="str">
        <f>IF(G513=3,W513,"")</f>
        <v/>
      </c>
      <c r="AV513" s="142"/>
      <c r="AW513" s="142" t="str">
        <f>IF(G513=3,Y513,"")</f>
        <v/>
      </c>
      <c r="AX513" s="142"/>
      <c r="AY513" s="142" t="str">
        <f>IF(G513=3,AA513,"")</f>
        <v/>
      </c>
      <c r="AZ513" s="143"/>
      <c r="BA513" s="144"/>
      <c r="BB513" s="142"/>
      <c r="BC513" s="142" t="str">
        <f t="shared" si="702"/>
        <v/>
      </c>
      <c r="BD513" s="142"/>
      <c r="BE513" s="142" t="str">
        <f t="shared" si="703"/>
        <v/>
      </c>
      <c r="BF513" s="142"/>
      <c r="BG513" s="142" t="str">
        <f t="shared" si="704"/>
        <v/>
      </c>
      <c r="BH513" s="143"/>
      <c r="BI513" s="144"/>
      <c r="BJ513" s="140"/>
      <c r="BK513" s="142">
        <f t="shared" si="705"/>
        <v>1</v>
      </c>
      <c r="BL513" s="142"/>
      <c r="BM513" s="142">
        <f t="shared" si="706"/>
        <v>0</v>
      </c>
      <c r="BN513" s="142"/>
      <c r="BO513" s="142">
        <f t="shared" si="707"/>
        <v>1</v>
      </c>
      <c r="BP513" s="143"/>
      <c r="BQ513" s="144"/>
      <c r="BR513" s="140"/>
      <c r="BS513" s="142" t="str">
        <f t="shared" si="708"/>
        <v/>
      </c>
      <c r="BT513" s="142"/>
      <c r="BU513" s="142" t="str">
        <f t="shared" si="709"/>
        <v/>
      </c>
      <c r="BV513" s="142"/>
      <c r="BW513" s="142" t="str">
        <f t="shared" si="710"/>
        <v/>
      </c>
      <c r="BX513" s="143"/>
      <c r="BY513" s="144"/>
      <c r="BZ513" s="145"/>
      <c r="CA513" s="142" t="str">
        <f t="shared" si="711"/>
        <v/>
      </c>
      <c r="CB513" s="142"/>
      <c r="CC513" s="142" t="str">
        <f t="shared" si="712"/>
        <v/>
      </c>
      <c r="CD513" s="142"/>
      <c r="CE513" s="142" t="str">
        <f t="shared" si="713"/>
        <v/>
      </c>
      <c r="CF513" s="143"/>
      <c r="CI513" s="142" t="str">
        <f t="shared" si="714"/>
        <v/>
      </c>
      <c r="CJ513" s="142"/>
      <c r="CK513" s="142" t="str">
        <f t="shared" si="715"/>
        <v/>
      </c>
      <c r="CL513" s="142"/>
      <c r="CM513" s="142" t="str">
        <f t="shared" si="716"/>
        <v/>
      </c>
      <c r="CN513" s="143"/>
      <c r="EF513" s="146" t="s">
        <v>63</v>
      </c>
      <c r="EG513" s="146" t="str">
        <f t="shared" si="717"/>
        <v>Bonus noter NM si non vérifié
Contrôle documentaire
R</v>
      </c>
    </row>
    <row r="514" spans="1:142" s="136" customFormat="1" ht="15" x14ac:dyDescent="0.2">
      <c r="B514" s="109"/>
      <c r="C514" s="109"/>
      <c r="D514" s="109"/>
      <c r="E514" s="109"/>
      <c r="F514" s="109"/>
      <c r="G514" s="109"/>
      <c r="I514" s="206"/>
      <c r="J514" s="109"/>
      <c r="K514" s="109"/>
      <c r="M514" s="109"/>
      <c r="N514" s="269"/>
      <c r="O514" s="444"/>
      <c r="P514" s="207"/>
      <c r="X514" s="140">
        <f>SUM(W506:W513)</f>
        <v>8</v>
      </c>
      <c r="Y514" s="140"/>
      <c r="Z514" s="140">
        <f>SUM(Y506:Y513)</f>
        <v>0</v>
      </c>
      <c r="AA514" s="140"/>
      <c r="AB514" s="140">
        <f>SUM(AA506:AA513)</f>
        <v>8</v>
      </c>
      <c r="AC514" s="141">
        <f>X514/AB514</f>
        <v>1</v>
      </c>
    </row>
    <row r="515" spans="1:142" s="136" customFormat="1" ht="15" x14ac:dyDescent="0.2">
      <c r="B515" s="109"/>
      <c r="C515" s="109"/>
      <c r="D515" s="109"/>
      <c r="E515" s="109"/>
      <c r="F515" s="109"/>
      <c r="G515" s="109"/>
      <c r="I515" s="206"/>
      <c r="J515" s="109"/>
      <c r="K515" s="109"/>
      <c r="M515" s="109"/>
      <c r="N515" s="269"/>
      <c r="O515" s="444"/>
      <c r="P515" s="207"/>
    </row>
    <row r="516" spans="1:142" s="136" customFormat="1" ht="15" x14ac:dyDescent="0.2">
      <c r="B516" s="109"/>
      <c r="C516" s="109"/>
      <c r="D516" s="109"/>
      <c r="E516" s="109"/>
      <c r="F516" s="109"/>
      <c r="G516" s="109"/>
      <c r="I516" s="206"/>
      <c r="J516" s="109"/>
      <c r="K516" s="109"/>
      <c r="M516" s="109"/>
      <c r="N516" s="269"/>
      <c r="O516" s="444"/>
      <c r="P516" s="207"/>
    </row>
    <row r="517" spans="1:142" s="136" customFormat="1" ht="15" x14ac:dyDescent="0.2">
      <c r="B517" s="109"/>
      <c r="C517" s="109"/>
      <c r="D517" s="109"/>
      <c r="E517" s="109"/>
      <c r="F517" s="109"/>
      <c r="G517" s="109"/>
      <c r="I517" s="206"/>
      <c r="J517" s="109"/>
      <c r="K517" s="109"/>
      <c r="M517" s="109"/>
      <c r="N517" s="269"/>
      <c r="O517" s="444"/>
      <c r="P517" s="207"/>
    </row>
    <row r="518" spans="1:142" s="136" customFormat="1" ht="15" x14ac:dyDescent="0.2">
      <c r="B518" s="109"/>
      <c r="C518" s="109"/>
      <c r="D518" s="109"/>
      <c r="E518" s="109"/>
      <c r="F518" s="109"/>
      <c r="G518" s="109"/>
      <c r="I518" s="206"/>
      <c r="J518" s="109"/>
      <c r="K518" s="109"/>
      <c r="M518" s="109"/>
      <c r="N518" s="269"/>
      <c r="O518" s="444"/>
      <c r="P518" s="207"/>
    </row>
    <row r="520" spans="1:142" x14ac:dyDescent="0.25">
      <c r="N520" s="270" t="s">
        <v>0</v>
      </c>
      <c r="U520" s="519" t="s">
        <v>801</v>
      </c>
      <c r="V520" s="519"/>
      <c r="W520" s="519"/>
      <c r="X520" s="519"/>
      <c r="Y520" s="519"/>
      <c r="Z520" s="519"/>
      <c r="AA520" s="519"/>
      <c r="AB520" s="519"/>
      <c r="AC520" s="519"/>
      <c r="AE520" s="208"/>
      <c r="AF520" s="209"/>
      <c r="AG520" s="209"/>
      <c r="AH520" s="135" t="s">
        <v>50</v>
      </c>
      <c r="AI520" s="209"/>
      <c r="AJ520" s="209"/>
      <c r="AK520" s="210"/>
      <c r="AM520" s="208"/>
      <c r="AN520" s="209"/>
      <c r="AO520" s="209"/>
      <c r="AP520" s="135" t="s">
        <v>51</v>
      </c>
      <c r="AQ520" s="209"/>
      <c r="AR520" s="209"/>
      <c r="AS520" s="210"/>
      <c r="AU520" s="208"/>
      <c r="AV520" s="209"/>
      <c r="AW520" s="209"/>
      <c r="AX520" s="135" t="s">
        <v>52</v>
      </c>
      <c r="AY520" s="209"/>
      <c r="AZ520" s="209"/>
      <c r="BA520" s="210"/>
      <c r="BC520" s="208"/>
      <c r="BD520" s="209"/>
      <c r="BE520" s="209"/>
      <c r="BF520" s="135" t="s">
        <v>53</v>
      </c>
      <c r="BG520" s="209"/>
      <c r="BH520" s="209"/>
      <c r="BI520" s="210"/>
      <c r="BK520" s="208"/>
      <c r="BL520" s="209"/>
      <c r="BM520" s="209"/>
      <c r="BN520" s="135" t="s">
        <v>54</v>
      </c>
      <c r="BO520" s="209"/>
      <c r="BP520" s="209"/>
      <c r="BQ520" s="210"/>
      <c r="BR520" s="140"/>
      <c r="BS520" s="208"/>
      <c r="BT520" s="209"/>
      <c r="BU520" s="209"/>
      <c r="BV520" s="135" t="s">
        <v>55</v>
      </c>
      <c r="BW520" s="209"/>
      <c r="BX520" s="209"/>
      <c r="BY520" s="210"/>
      <c r="BZ520" s="145"/>
      <c r="CA520" s="208"/>
      <c r="CB520" s="209"/>
      <c r="CC520" s="209"/>
      <c r="CD520" s="135" t="s">
        <v>56</v>
      </c>
      <c r="CE520" s="209"/>
      <c r="CF520" s="209"/>
      <c r="CG520" s="210"/>
      <c r="CH520" s="136"/>
      <c r="CI520" s="208"/>
      <c r="CJ520" s="209"/>
      <c r="CK520" s="209"/>
      <c r="CL520" s="135" t="s">
        <v>57</v>
      </c>
      <c r="CM520" s="209"/>
      <c r="CN520" s="209"/>
      <c r="CO520" s="210"/>
      <c r="CP520" s="136"/>
      <c r="CQ520" s="136"/>
      <c r="CR520" s="136"/>
      <c r="CS520" s="136"/>
      <c r="CT520" s="136"/>
      <c r="CU520" s="136"/>
      <c r="CV520" s="136"/>
      <c r="CW520" s="136"/>
      <c r="CX520" s="136"/>
      <c r="CY520" s="136"/>
      <c r="CZ520" s="136"/>
      <c r="DA520" s="136"/>
      <c r="DB520" s="136"/>
      <c r="DC520" s="136"/>
      <c r="DD520" s="136"/>
      <c r="DE520" s="136"/>
      <c r="DF520" s="136"/>
      <c r="DG520" s="136"/>
      <c r="DH520" s="136"/>
      <c r="DI520" s="136"/>
      <c r="DJ520" s="136"/>
      <c r="DK520" s="136"/>
      <c r="DL520" s="136"/>
      <c r="DM520" s="136"/>
      <c r="DN520" s="136"/>
      <c r="DO520" s="136"/>
      <c r="DP520" s="136"/>
      <c r="DQ520" s="136"/>
      <c r="DR520" s="136"/>
      <c r="DS520" s="136"/>
      <c r="DT520" s="136"/>
      <c r="DU520" s="136"/>
      <c r="DV520" s="136"/>
      <c r="DW520" s="136"/>
      <c r="DX520" s="136"/>
      <c r="DY520" s="136"/>
      <c r="DZ520" s="136"/>
      <c r="EA520" s="136"/>
      <c r="EB520" s="136"/>
      <c r="EC520" s="136"/>
      <c r="ED520" s="136"/>
      <c r="EE520" s="136"/>
      <c r="EF520" s="136"/>
      <c r="EG520" s="136"/>
      <c r="EH520" s="136"/>
      <c r="EI520" s="136"/>
      <c r="EJ520" s="136"/>
      <c r="EK520" s="136"/>
      <c r="EL520" s="136"/>
    </row>
    <row r="521" spans="1:142" ht="18.75" x14ac:dyDescent="0.2">
      <c r="N521" s="270" t="s">
        <v>1</v>
      </c>
      <c r="U521" s="118" t="s">
        <v>35</v>
      </c>
      <c r="V521" s="118" t="s">
        <v>36</v>
      </c>
      <c r="W521" s="118" t="s">
        <v>37</v>
      </c>
      <c r="X521" s="119" t="s">
        <v>38</v>
      </c>
      <c r="Y521" s="118" t="s">
        <v>39</v>
      </c>
      <c r="Z521" s="118" t="s">
        <v>40</v>
      </c>
      <c r="AA521" s="118" t="s">
        <v>41</v>
      </c>
      <c r="AB521" s="118" t="s">
        <v>42</v>
      </c>
      <c r="AC521" s="120" t="s">
        <v>43</v>
      </c>
      <c r="AD521" s="121"/>
      <c r="AE521" s="118" t="s">
        <v>44</v>
      </c>
      <c r="AF521" s="118" t="s">
        <v>45</v>
      </c>
      <c r="AG521" s="118" t="s">
        <v>39</v>
      </c>
      <c r="AH521" s="118" t="s">
        <v>40</v>
      </c>
      <c r="AI521" s="118" t="s">
        <v>41</v>
      </c>
      <c r="AJ521" s="122" t="s">
        <v>46</v>
      </c>
      <c r="AK521" s="123" t="s">
        <v>43</v>
      </c>
      <c r="AL521" s="124"/>
      <c r="AM521" s="118" t="s">
        <v>44</v>
      </c>
      <c r="AN521" s="118" t="s">
        <v>47</v>
      </c>
      <c r="AO521" s="118" t="s">
        <v>39</v>
      </c>
      <c r="AP521" s="118" t="s">
        <v>40</v>
      </c>
      <c r="AQ521" s="118" t="s">
        <v>41</v>
      </c>
      <c r="AR521" s="120" t="s">
        <v>42</v>
      </c>
      <c r="AS521" s="123" t="s">
        <v>43</v>
      </c>
      <c r="AT521" s="124"/>
      <c r="AU521" s="120" t="s">
        <v>44</v>
      </c>
      <c r="AV521" s="118" t="s">
        <v>47</v>
      </c>
      <c r="AW521" s="118" t="s">
        <v>39</v>
      </c>
      <c r="AX521" s="118" t="s">
        <v>40</v>
      </c>
      <c r="AY521" s="118" t="s">
        <v>41</v>
      </c>
      <c r="AZ521" s="120" t="s">
        <v>42</v>
      </c>
      <c r="BA521" s="123" t="s">
        <v>43</v>
      </c>
      <c r="BB521" s="124"/>
      <c r="BC521" s="120" t="s">
        <v>44</v>
      </c>
      <c r="BD521" s="118" t="s">
        <v>47</v>
      </c>
      <c r="BE521" s="118" t="s">
        <v>39</v>
      </c>
      <c r="BF521" s="118" t="s">
        <v>40</v>
      </c>
      <c r="BG521" s="118" t="s">
        <v>41</v>
      </c>
      <c r="BH521" s="120" t="s">
        <v>42</v>
      </c>
      <c r="BI521" s="123" t="s">
        <v>43</v>
      </c>
      <c r="BJ521" s="125"/>
      <c r="BK521" s="120" t="s">
        <v>44</v>
      </c>
      <c r="BL521" s="118" t="s">
        <v>47</v>
      </c>
      <c r="BM521" s="118" t="s">
        <v>39</v>
      </c>
      <c r="BN521" s="118" t="s">
        <v>40</v>
      </c>
      <c r="BO521" s="118" t="s">
        <v>41</v>
      </c>
      <c r="BP521" s="120" t="s">
        <v>42</v>
      </c>
      <c r="BQ521" s="123" t="s">
        <v>43</v>
      </c>
      <c r="BR521" s="140"/>
      <c r="BS521" s="120" t="s">
        <v>44</v>
      </c>
      <c r="BT521" s="118" t="s">
        <v>47</v>
      </c>
      <c r="BU521" s="118" t="s">
        <v>39</v>
      </c>
      <c r="BV521" s="118" t="s">
        <v>40</v>
      </c>
      <c r="BW521" s="118" t="s">
        <v>41</v>
      </c>
      <c r="BX521" s="120" t="s">
        <v>42</v>
      </c>
      <c r="BY521" s="123" t="s">
        <v>43</v>
      </c>
      <c r="BZ521" s="145"/>
      <c r="CA521" s="120" t="s">
        <v>44</v>
      </c>
      <c r="CB521" s="118" t="s">
        <v>47</v>
      </c>
      <c r="CC521" s="118" t="s">
        <v>39</v>
      </c>
      <c r="CD521" s="118" t="s">
        <v>40</v>
      </c>
      <c r="CE521" s="118" t="s">
        <v>41</v>
      </c>
      <c r="CF521" s="120" t="s">
        <v>42</v>
      </c>
      <c r="CG521" s="123" t="s">
        <v>43</v>
      </c>
      <c r="CH521" s="136"/>
      <c r="CI521" s="120" t="s">
        <v>44</v>
      </c>
      <c r="CJ521" s="118" t="s">
        <v>47</v>
      </c>
      <c r="CK521" s="118" t="s">
        <v>39</v>
      </c>
      <c r="CL521" s="118" t="s">
        <v>40</v>
      </c>
      <c r="CM521" s="118" t="s">
        <v>41</v>
      </c>
      <c r="CN521" s="120" t="s">
        <v>42</v>
      </c>
      <c r="CO521" s="123" t="s">
        <v>43</v>
      </c>
      <c r="CP521" s="136"/>
      <c r="CQ521" s="136"/>
      <c r="CR521" s="136"/>
      <c r="CS521" s="136"/>
      <c r="CT521" s="136"/>
      <c r="CU521" s="136"/>
      <c r="CV521" s="136"/>
      <c r="CW521" s="136"/>
      <c r="CX521" s="136"/>
      <c r="CY521" s="136"/>
      <c r="CZ521" s="136"/>
      <c r="DA521" s="136"/>
      <c r="DB521" s="136"/>
      <c r="DC521" s="136"/>
      <c r="DD521" s="136"/>
      <c r="DE521" s="136"/>
      <c r="DF521" s="136"/>
      <c r="DG521" s="136"/>
      <c r="DH521" s="136"/>
      <c r="DI521" s="136"/>
      <c r="DJ521" s="136"/>
      <c r="DK521" s="136"/>
      <c r="DL521" s="136"/>
      <c r="DM521" s="136"/>
      <c r="DN521" s="136"/>
      <c r="DO521" s="136"/>
      <c r="DP521" s="136"/>
      <c r="DQ521" s="136"/>
      <c r="DR521" s="136"/>
      <c r="DS521" s="136"/>
      <c r="DT521" s="136"/>
      <c r="DU521" s="136"/>
      <c r="DV521" s="136"/>
      <c r="DW521" s="136"/>
      <c r="DX521" s="136"/>
      <c r="DY521" s="136"/>
      <c r="DZ521" s="136"/>
      <c r="EA521" s="136"/>
      <c r="EB521" s="136"/>
      <c r="EC521" s="136"/>
      <c r="ED521" s="136"/>
      <c r="EE521" s="136"/>
      <c r="EF521" s="136"/>
      <c r="EG521" s="136"/>
      <c r="EH521" s="136"/>
      <c r="EI521" s="136"/>
      <c r="EJ521" s="136"/>
      <c r="EK521" s="136"/>
      <c r="EL521" s="136"/>
    </row>
    <row r="522" spans="1:142" x14ac:dyDescent="0.2">
      <c r="N522" s="270" t="s">
        <v>802</v>
      </c>
      <c r="U522" s="211"/>
      <c r="V522" s="211"/>
      <c r="W522" s="211">
        <f>SUM(W3:W504)</f>
        <v>1106</v>
      </c>
      <c r="X522" s="211">
        <f>SUM(W3:W504)</f>
        <v>1106</v>
      </c>
      <c r="Y522" s="211"/>
      <c r="Z522" s="211">
        <f>SUM(Y3:Y504)</f>
        <v>0</v>
      </c>
      <c r="AA522" s="211"/>
      <c r="AB522" s="211">
        <f>SUM(AA3:AA504)</f>
        <v>1106</v>
      </c>
      <c r="AC522" s="120">
        <f>X522/AB522</f>
        <v>1</v>
      </c>
      <c r="AD522" s="181"/>
      <c r="AE522" s="181"/>
      <c r="AF522" s="211">
        <f>SUM(AE3:AE504)</f>
        <v>133</v>
      </c>
      <c r="AG522" s="211"/>
      <c r="AH522" s="211">
        <f>SUM(AG3:AG504)</f>
        <v>0</v>
      </c>
      <c r="AI522" s="211"/>
      <c r="AJ522" s="211">
        <f>SUM(AI3:AI504)</f>
        <v>133</v>
      </c>
      <c r="AK522" s="120">
        <f>AF522/AJ522</f>
        <v>1</v>
      </c>
      <c r="AL522" s="181"/>
      <c r="AM522" s="181"/>
      <c r="AN522" s="211">
        <f>SUM(AM3:AM504)</f>
        <v>238</v>
      </c>
      <c r="AO522" s="211"/>
      <c r="AP522" s="211">
        <f>SUM(AO3:AO504)</f>
        <v>0</v>
      </c>
      <c r="AQ522" s="211"/>
      <c r="AR522" s="211">
        <f>SUM(AQ3:AQ504)</f>
        <v>238</v>
      </c>
      <c r="AS522" s="120">
        <f>AN522/AR522</f>
        <v>1</v>
      </c>
      <c r="AT522" s="181"/>
      <c r="AU522" s="181"/>
      <c r="AV522" s="211">
        <f>SUM(AU3:AU504)</f>
        <v>509</v>
      </c>
      <c r="AW522" s="211"/>
      <c r="AX522" s="211">
        <f>SUM(AW3:AW504)</f>
        <v>0</v>
      </c>
      <c r="AY522" s="211"/>
      <c r="AZ522" s="211">
        <f>SUM(AY3:AY504)</f>
        <v>509</v>
      </c>
      <c r="BA522" s="120">
        <f>AV522/AZ522</f>
        <v>1</v>
      </c>
      <c r="BB522" s="181"/>
      <c r="BC522" s="181"/>
      <c r="BD522" s="211">
        <f>SUM(BC3:BC504)</f>
        <v>24</v>
      </c>
      <c r="BE522" s="211"/>
      <c r="BF522" s="211">
        <f>SUM(BE3:BE504)</f>
        <v>0</v>
      </c>
      <c r="BG522" s="211"/>
      <c r="BH522" s="211">
        <f>SUM(BG3:BG504)</f>
        <v>24</v>
      </c>
      <c r="BI522" s="120">
        <f>BD522/BH522</f>
        <v>1</v>
      </c>
      <c r="BJ522" s="181"/>
      <c r="BK522" s="181"/>
      <c r="BL522" s="211">
        <f>SUM(BK3:BK504)</f>
        <v>202</v>
      </c>
      <c r="BM522" s="211"/>
      <c r="BN522" s="211">
        <f>SUM(BM3:BM504)</f>
        <v>0</v>
      </c>
      <c r="BO522" s="211"/>
      <c r="BP522" s="211">
        <f>SUM(BO3:BO504)</f>
        <v>202</v>
      </c>
      <c r="BQ522" s="120">
        <f>BL522/BP522</f>
        <v>1</v>
      </c>
      <c r="BR522" s="140"/>
      <c r="BS522" s="181"/>
      <c r="BT522" s="211">
        <f>SUM(BS3:BS504)</f>
        <v>212</v>
      </c>
      <c r="BU522" s="211"/>
      <c r="BV522" s="211">
        <f>SUM(BU3:BU504)</f>
        <v>0</v>
      </c>
      <c r="BW522" s="211"/>
      <c r="BX522" s="211">
        <f>SUM(BW3:BW504)</f>
        <v>212</v>
      </c>
      <c r="BY522" s="120">
        <f>BT522/BX522</f>
        <v>1</v>
      </c>
      <c r="BZ522" s="145"/>
      <c r="CA522" s="181"/>
      <c r="CB522" s="211">
        <f>SUM(CA3:CA504)</f>
        <v>192</v>
      </c>
      <c r="CC522" s="211"/>
      <c r="CD522" s="211">
        <f>SUM(CC3:CC504)</f>
        <v>0</v>
      </c>
      <c r="CE522" s="211"/>
      <c r="CF522" s="211">
        <f>SUM(CE3:CE504)</f>
        <v>192</v>
      </c>
      <c r="CG522" s="120">
        <f>CB522/CF522</f>
        <v>1</v>
      </c>
      <c r="CH522" s="136"/>
      <c r="CI522" s="181"/>
      <c r="CJ522" s="211">
        <f>SUM(CI3:CI504)</f>
        <v>105</v>
      </c>
      <c r="CK522" s="211"/>
      <c r="CL522" s="211">
        <f>SUM(CK3:CK504)</f>
        <v>0</v>
      </c>
      <c r="CM522" s="211"/>
      <c r="CN522" s="211">
        <f>SUM(CM3:CM504)</f>
        <v>105</v>
      </c>
      <c r="CO522" s="120">
        <f>CJ522/CN522</f>
        <v>1</v>
      </c>
      <c r="CP522" s="136"/>
      <c r="CQ522" s="136"/>
      <c r="CR522" s="136"/>
      <c r="CS522" s="136"/>
      <c r="CT522" s="136"/>
      <c r="CU522" s="136"/>
      <c r="CV522" s="136"/>
      <c r="CW522" s="136"/>
      <c r="CX522" s="136"/>
      <c r="CY522" s="136"/>
      <c r="CZ522" s="136"/>
      <c r="DA522" s="136"/>
      <c r="DB522" s="136"/>
      <c r="DC522" s="136"/>
      <c r="DD522" s="136"/>
      <c r="DE522" s="136"/>
      <c r="DF522" s="136"/>
      <c r="DG522" s="136"/>
      <c r="DH522" s="136"/>
      <c r="DI522" s="136"/>
      <c r="DJ522" s="136"/>
      <c r="DK522" s="136"/>
      <c r="DL522" s="136"/>
      <c r="DM522" s="136"/>
      <c r="DN522" s="136"/>
      <c r="DO522" s="136"/>
      <c r="DP522" s="136"/>
      <c r="DQ522" s="136"/>
      <c r="DR522" s="136"/>
      <c r="DS522" s="136"/>
      <c r="DT522" s="136"/>
      <c r="DU522" s="136"/>
      <c r="DV522" s="136"/>
      <c r="DW522" s="136"/>
      <c r="DX522" s="136"/>
      <c r="DY522" s="136"/>
      <c r="DZ522" s="136"/>
      <c r="EA522" s="136"/>
      <c r="EB522" s="136"/>
      <c r="EC522" s="136"/>
      <c r="ED522" s="136"/>
      <c r="EE522" s="136"/>
      <c r="EF522" s="136"/>
      <c r="EG522" s="136"/>
      <c r="EH522" s="136"/>
      <c r="EI522" s="136"/>
      <c r="EJ522" s="136"/>
      <c r="EK522" s="136"/>
      <c r="EL522" s="136"/>
    </row>
    <row r="523" spans="1:142" x14ac:dyDescent="0.2">
      <c r="N523" s="270" t="s">
        <v>75</v>
      </c>
      <c r="U523" s="181"/>
      <c r="V523" s="181"/>
      <c r="W523" s="181"/>
      <c r="X523" s="181"/>
      <c r="Y523" s="181"/>
      <c r="Z523" s="181"/>
      <c r="AA523" s="181"/>
      <c r="AB523" s="181"/>
      <c r="AD523" s="181"/>
      <c r="AE523" s="181"/>
      <c r="AF523" s="181"/>
      <c r="AG523" s="181"/>
      <c r="AH523" s="181"/>
      <c r="AI523" s="181"/>
      <c r="AJ523" s="181"/>
      <c r="AK523" s="181">
        <v>0.1</v>
      </c>
      <c r="AL523" s="181"/>
      <c r="AM523" s="181"/>
      <c r="AN523" s="181"/>
      <c r="AO523" s="181"/>
      <c r="AP523" s="181"/>
      <c r="AQ523" s="181"/>
      <c r="AR523" s="181"/>
      <c r="AS523" s="181">
        <v>0.35</v>
      </c>
      <c r="AT523" s="181"/>
      <c r="AU523" s="181"/>
      <c r="AV523" s="181"/>
      <c r="AW523" s="181"/>
      <c r="AX523" s="181"/>
      <c r="AY523" s="181"/>
      <c r="AZ523" s="181"/>
      <c r="BA523" s="181">
        <v>0.25</v>
      </c>
      <c r="BB523" s="181"/>
      <c r="BC523" s="181"/>
      <c r="BD523" s="181"/>
      <c r="BE523" s="181"/>
      <c r="BF523" s="181"/>
      <c r="BG523" s="181"/>
      <c r="BH523" s="181"/>
      <c r="BI523" s="181">
        <v>0.1</v>
      </c>
      <c r="BJ523" s="181"/>
      <c r="BK523" s="181"/>
      <c r="BL523" s="181"/>
      <c r="BM523" s="181"/>
      <c r="BN523" s="181"/>
      <c r="BO523" s="181"/>
      <c r="BP523" s="181"/>
      <c r="BQ523" s="181">
        <v>0.2</v>
      </c>
      <c r="BR523" s="140"/>
      <c r="BS523" s="142"/>
      <c r="BT523" s="142"/>
      <c r="BU523" s="142"/>
      <c r="BV523" s="142"/>
      <c r="BW523" s="142"/>
      <c r="BX523" s="143"/>
      <c r="BY523" s="181">
        <v>0</v>
      </c>
      <c r="BZ523" s="145"/>
      <c r="CA523" s="142"/>
      <c r="CB523" s="142"/>
      <c r="CC523" s="142"/>
      <c r="CD523" s="142"/>
      <c r="CE523" s="142"/>
      <c r="CF523" s="143"/>
      <c r="CG523" s="181">
        <v>0</v>
      </c>
      <c r="CH523" s="136"/>
      <c r="CI523" s="136"/>
      <c r="CJ523" s="136"/>
      <c r="CK523" s="136"/>
      <c r="CL523" s="136"/>
      <c r="CM523" s="136"/>
      <c r="CN523" s="136"/>
      <c r="CO523" s="212">
        <v>0</v>
      </c>
      <c r="CP523" s="136"/>
      <c r="CQ523" s="136"/>
      <c r="CR523" s="136"/>
      <c r="CS523" s="136"/>
      <c r="CT523" s="136"/>
      <c r="CU523" s="136"/>
      <c r="CV523" s="136"/>
      <c r="CW523" s="136"/>
      <c r="CX523" s="136"/>
      <c r="CY523" s="136"/>
      <c r="CZ523" s="136"/>
      <c r="DA523" s="136"/>
      <c r="DB523" s="136"/>
      <c r="DC523" s="136"/>
      <c r="DD523" s="136"/>
      <c r="DE523" s="136"/>
      <c r="DF523" s="136"/>
      <c r="DG523" s="136"/>
      <c r="DH523" s="136"/>
      <c r="DI523" s="136"/>
      <c r="DJ523" s="136"/>
      <c r="DK523" s="136"/>
      <c r="DL523" s="136"/>
      <c r="DM523" s="136"/>
      <c r="DN523" s="136"/>
      <c r="DO523" s="136"/>
      <c r="DP523" s="136"/>
      <c r="DQ523" s="136"/>
      <c r="DR523" s="136"/>
      <c r="DS523" s="136"/>
      <c r="DT523" s="136"/>
      <c r="DU523" s="136"/>
      <c r="DV523" s="136"/>
      <c r="DW523" s="136"/>
      <c r="DX523" s="136"/>
      <c r="DY523" s="136"/>
      <c r="DZ523" s="136"/>
      <c r="EA523" s="136"/>
      <c r="EB523" s="136"/>
      <c r="EC523" s="136"/>
      <c r="ED523" s="136"/>
      <c r="EE523" s="136"/>
      <c r="EF523" s="136"/>
      <c r="EG523" s="136"/>
      <c r="EH523" s="136"/>
      <c r="EI523" s="136"/>
      <c r="EJ523" s="136"/>
      <c r="EK523" s="136"/>
      <c r="EL523" s="136"/>
    </row>
    <row r="524" spans="1:142" x14ac:dyDescent="0.25">
      <c r="N524" s="270" t="s">
        <v>903</v>
      </c>
      <c r="U524" s="208"/>
      <c r="V524" s="209"/>
      <c r="W524" s="209"/>
      <c r="X524" s="209"/>
      <c r="Y524" s="135" t="s">
        <v>803</v>
      </c>
      <c r="Z524" s="209"/>
      <c r="AA524" s="209"/>
      <c r="AB524" s="209"/>
      <c r="AC524" s="213"/>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B524" s="181"/>
      <c r="BC524" s="181"/>
      <c r="BD524" s="181"/>
      <c r="BE524" s="181"/>
      <c r="BF524" s="181"/>
      <c r="BG524" s="181"/>
      <c r="BH524" s="181"/>
      <c r="BI524" s="181"/>
      <c r="BJ524" s="181"/>
      <c r="BK524" s="181"/>
      <c r="BL524" s="181"/>
      <c r="BM524" s="181"/>
      <c r="BN524" s="181"/>
      <c r="BO524" s="181"/>
      <c r="BP524" s="181"/>
      <c r="BQ524" s="181"/>
      <c r="BR524" s="140"/>
      <c r="BS524" s="142"/>
      <c r="BT524" s="142"/>
      <c r="BU524" s="142"/>
      <c r="BV524" s="142"/>
      <c r="BW524" s="142"/>
      <c r="BX524" s="143"/>
      <c r="BY524" s="144"/>
      <c r="BZ524" s="145"/>
      <c r="CA524" s="136"/>
      <c r="CB524" s="136"/>
      <c r="CC524" s="136"/>
      <c r="CD524" s="136"/>
      <c r="CE524" s="136"/>
      <c r="CF524" s="136"/>
      <c r="CG524" s="136"/>
      <c r="CH524" s="136"/>
      <c r="CI524" s="136"/>
      <c r="CJ524" s="136"/>
      <c r="CK524" s="136"/>
      <c r="CL524" s="136"/>
      <c r="CM524" s="136"/>
      <c r="CN524" s="136"/>
      <c r="CO524" s="136"/>
      <c r="CP524" s="136"/>
      <c r="CQ524" s="136"/>
      <c r="CR524" s="136"/>
      <c r="CS524" s="136"/>
      <c r="CT524" s="136"/>
      <c r="CU524" s="136"/>
      <c r="CV524" s="136"/>
      <c r="CW524" s="136"/>
      <c r="CX524" s="136"/>
      <c r="CY524" s="136"/>
      <c r="CZ524" s="136"/>
      <c r="DA524" s="136"/>
      <c r="DB524" s="136"/>
      <c r="DC524" s="136"/>
      <c r="DD524" s="136"/>
      <c r="DE524" s="136"/>
      <c r="DF524" s="136"/>
      <c r="DG524" s="136"/>
      <c r="DH524" s="136"/>
      <c r="DI524" s="136"/>
      <c r="DJ524" s="136"/>
      <c r="DK524" s="136"/>
      <c r="DL524" s="136"/>
      <c r="DM524" s="136"/>
      <c r="DN524" s="136"/>
      <c r="DO524" s="136"/>
      <c r="DP524" s="136"/>
      <c r="DQ524" s="136"/>
      <c r="DR524" s="136"/>
      <c r="DS524" s="136"/>
      <c r="DT524" s="136"/>
      <c r="DU524" s="136"/>
      <c r="DV524" s="136"/>
      <c r="DW524" s="136"/>
      <c r="DX524" s="136"/>
      <c r="DY524" s="136"/>
      <c r="DZ524" s="136"/>
      <c r="EA524" s="136"/>
      <c r="EB524" s="136"/>
      <c r="EC524" s="136"/>
      <c r="ED524" s="136"/>
      <c r="EE524" s="136"/>
      <c r="EF524" s="136"/>
      <c r="EG524" s="136"/>
      <c r="EH524" s="136"/>
      <c r="EI524" s="136"/>
      <c r="EJ524" s="136"/>
      <c r="EK524" s="136"/>
      <c r="EL524" s="136"/>
    </row>
    <row r="525" spans="1:142" ht="19.5" x14ac:dyDescent="0.25">
      <c r="N525" s="270" t="s">
        <v>904</v>
      </c>
      <c r="U525" s="118" t="s">
        <v>35</v>
      </c>
      <c r="V525" s="118" t="s">
        <v>36</v>
      </c>
      <c r="W525" s="118" t="s">
        <v>37</v>
      </c>
      <c r="X525" s="119" t="s">
        <v>38</v>
      </c>
      <c r="Y525" s="118" t="s">
        <v>39</v>
      </c>
      <c r="Z525" s="118" t="s">
        <v>40</v>
      </c>
      <c r="AA525" s="118" t="s">
        <v>41</v>
      </c>
      <c r="AB525" s="118" t="s">
        <v>42</v>
      </c>
      <c r="AC525" s="120" t="s">
        <v>43</v>
      </c>
      <c r="AD525" s="181"/>
      <c r="AE525" s="181"/>
      <c r="AF525" s="181"/>
      <c r="AG525" s="181"/>
      <c r="AH525" s="181"/>
      <c r="AI525" s="181"/>
      <c r="AJ525" s="181"/>
      <c r="AK525" s="181"/>
      <c r="AL525" s="181"/>
      <c r="AM525" s="181"/>
      <c r="AN525" s="181"/>
      <c r="AO525" s="181"/>
      <c r="AP525" s="181"/>
      <c r="AQ525" s="181"/>
      <c r="AR525" s="181"/>
      <c r="AS525" s="181"/>
      <c r="AT525" s="181"/>
      <c r="AX525" s="214"/>
      <c r="BB525" s="181"/>
      <c r="BC525" s="181"/>
      <c r="BD525" s="181"/>
      <c r="BE525" s="181"/>
      <c r="BF525" s="181"/>
      <c r="BG525" s="181"/>
      <c r="BH525" s="181"/>
      <c r="BI525" s="181"/>
      <c r="BJ525" s="181"/>
      <c r="BK525" s="181"/>
      <c r="BL525" s="181"/>
      <c r="BM525" s="181"/>
      <c r="BN525" s="181"/>
      <c r="BO525" s="181"/>
      <c r="BP525" s="181"/>
      <c r="BQ525" s="181"/>
      <c r="BR525" s="140"/>
      <c r="BS525" s="142"/>
      <c r="BT525" s="142"/>
      <c r="BU525" s="142"/>
      <c r="BV525" s="142"/>
      <c r="BW525" s="142"/>
      <c r="BX525" s="143"/>
      <c r="BY525" s="144"/>
      <c r="BZ525" s="145"/>
      <c r="CA525" s="136"/>
      <c r="CB525" s="136"/>
      <c r="CC525" s="136"/>
      <c r="CD525" s="136"/>
      <c r="CE525" s="136"/>
      <c r="CF525" s="136"/>
      <c r="CG525" s="136"/>
      <c r="CH525" s="136"/>
      <c r="CI525" s="136"/>
      <c r="CJ525" s="136"/>
      <c r="CK525" s="136"/>
      <c r="CL525" s="136"/>
      <c r="CM525" s="136"/>
      <c r="CN525" s="136"/>
      <c r="CO525" s="136"/>
      <c r="CP525" s="136"/>
      <c r="CQ525" s="136"/>
      <c r="CR525" s="136"/>
      <c r="CS525" s="136"/>
      <c r="CT525" s="136"/>
      <c r="CU525" s="136"/>
      <c r="CV525" s="136"/>
      <c r="CW525" s="136"/>
      <c r="CX525" s="136"/>
      <c r="CY525" s="136"/>
      <c r="CZ525" s="136"/>
      <c r="DA525" s="136"/>
      <c r="DB525" s="136"/>
      <c r="DC525" s="136"/>
      <c r="DD525" s="136"/>
      <c r="DE525" s="136"/>
      <c r="DF525" s="136"/>
      <c r="DG525" s="136"/>
      <c r="DH525" s="136"/>
      <c r="DI525" s="136"/>
      <c r="DJ525" s="136"/>
      <c r="DK525" s="136"/>
      <c r="DL525" s="136"/>
      <c r="DM525" s="136"/>
      <c r="DN525" s="136"/>
      <c r="DO525" s="136"/>
      <c r="DP525" s="136"/>
      <c r="DQ525" s="136"/>
      <c r="DR525" s="136"/>
      <c r="DS525" s="136"/>
      <c r="DT525" s="136"/>
      <c r="DU525" s="136"/>
      <c r="DV525" s="136"/>
      <c r="DW525" s="136"/>
      <c r="DX525" s="136"/>
      <c r="DY525" s="136"/>
      <c r="DZ525" s="136"/>
      <c r="EA525" s="136"/>
      <c r="EB525" s="136"/>
      <c r="EC525" s="136"/>
      <c r="ED525" s="136"/>
      <c r="EE525" s="136"/>
      <c r="EF525" s="136"/>
      <c r="EG525" s="136"/>
      <c r="EH525" s="136"/>
      <c r="EI525" s="136"/>
      <c r="EJ525" s="136"/>
      <c r="EK525" s="136"/>
      <c r="EL525" s="136"/>
    </row>
    <row r="526" spans="1:142" x14ac:dyDescent="0.2">
      <c r="N526" s="270" t="s">
        <v>905</v>
      </c>
      <c r="U526" s="211"/>
      <c r="V526" s="211"/>
      <c r="W526" s="211"/>
      <c r="X526" s="211"/>
      <c r="Y526" s="211"/>
      <c r="Z526" s="211"/>
      <c r="AA526" s="211"/>
      <c r="AB526" s="211"/>
      <c r="AC526" s="120">
        <f>(AK522*AK523)+(AS522*AS523)+(BA522*BA523)+(BI522*BI523)+(BQ522*BQ523)+(BY522*BY523)</f>
        <v>1</v>
      </c>
      <c r="AD526" s="181"/>
      <c r="AE526" s="181"/>
      <c r="AF526" s="181"/>
      <c r="AG526" s="181"/>
      <c r="AH526" s="181"/>
      <c r="AI526" s="181"/>
      <c r="AJ526" s="181"/>
      <c r="AK526" s="181"/>
      <c r="AL526" s="181"/>
      <c r="AM526" s="181"/>
      <c r="AN526" s="181"/>
      <c r="AO526" s="181"/>
      <c r="AP526" s="181"/>
      <c r="AQ526" s="181"/>
      <c r="AR526" s="181"/>
      <c r="AS526" s="181"/>
      <c r="AT526" s="181"/>
      <c r="AU526" s="124"/>
      <c r="AV526" s="165"/>
      <c r="AW526" s="165"/>
      <c r="AX526" s="165"/>
      <c r="AY526" s="165"/>
      <c r="AZ526" s="124"/>
      <c r="BA526" s="215"/>
      <c r="BB526" s="181"/>
      <c r="BC526" s="181"/>
      <c r="BD526" s="181"/>
      <c r="BE526" s="181"/>
      <c r="BF526" s="181"/>
      <c r="BG526" s="181"/>
      <c r="BH526" s="181"/>
      <c r="BI526" s="181"/>
      <c r="BJ526" s="181"/>
      <c r="BK526" s="181"/>
      <c r="BL526" s="181"/>
      <c r="BM526" s="181"/>
      <c r="BN526" s="181"/>
      <c r="BO526" s="181"/>
      <c r="BP526" s="181"/>
      <c r="BQ526" s="181"/>
      <c r="BR526" s="140"/>
      <c r="BS526" s="142"/>
      <c r="BT526" s="142"/>
      <c r="BU526" s="142"/>
      <c r="BV526" s="142"/>
      <c r="BW526" s="142"/>
      <c r="BX526" s="143"/>
      <c r="BY526" s="144"/>
      <c r="BZ526" s="145"/>
      <c r="CA526" s="136"/>
      <c r="CB526" s="136"/>
      <c r="CC526" s="136"/>
      <c r="CD526" s="136"/>
      <c r="CE526" s="136"/>
      <c r="CF526" s="136"/>
      <c r="CG526" s="136"/>
      <c r="CH526" s="136"/>
      <c r="CI526" s="136"/>
      <c r="CJ526" s="136"/>
      <c r="CK526" s="136"/>
      <c r="CL526" s="136"/>
      <c r="CM526" s="136"/>
      <c r="CN526" s="136"/>
      <c r="CO526" s="136"/>
      <c r="CP526" s="136"/>
      <c r="CQ526" s="136"/>
      <c r="CR526" s="136"/>
      <c r="CS526" s="136"/>
      <c r="CT526" s="136"/>
      <c r="CU526" s="136"/>
      <c r="CV526" s="136"/>
      <c r="CW526" s="136"/>
      <c r="CX526" s="136"/>
      <c r="CY526" s="136"/>
      <c r="CZ526" s="136"/>
      <c r="DA526" s="136"/>
      <c r="DB526" s="136"/>
      <c r="DC526" s="136"/>
      <c r="DD526" s="136"/>
      <c r="DE526" s="136"/>
      <c r="DF526" s="136"/>
      <c r="DG526" s="136"/>
      <c r="DH526" s="136"/>
      <c r="DI526" s="136"/>
      <c r="DJ526" s="136"/>
      <c r="DK526" s="136"/>
      <c r="DL526" s="136"/>
      <c r="DM526" s="136"/>
      <c r="DN526" s="136"/>
      <c r="DO526" s="136"/>
      <c r="DP526" s="136"/>
      <c r="DQ526" s="136"/>
      <c r="DR526" s="136"/>
      <c r="DS526" s="136"/>
      <c r="DT526" s="136"/>
      <c r="DU526" s="136"/>
      <c r="DV526" s="136"/>
      <c r="DW526" s="136"/>
      <c r="DX526" s="136"/>
      <c r="DY526" s="136"/>
      <c r="DZ526" s="136"/>
      <c r="EA526" s="136"/>
      <c r="EB526" s="136"/>
      <c r="EC526" s="136"/>
      <c r="ED526" s="136"/>
      <c r="EE526" s="136"/>
      <c r="EF526" s="136"/>
      <c r="EG526" s="136"/>
      <c r="EH526" s="136"/>
      <c r="EI526" s="136"/>
      <c r="EJ526" s="136"/>
      <c r="EK526" s="136"/>
      <c r="EL526" s="136"/>
    </row>
    <row r="527" spans="1:142" x14ac:dyDescent="0.2">
      <c r="N527" s="270" t="s">
        <v>802</v>
      </c>
      <c r="U527" s="181"/>
      <c r="V527" s="181"/>
      <c r="W527" s="181"/>
      <c r="X527" s="181"/>
      <c r="Y527" s="181"/>
      <c r="Z527" s="181"/>
      <c r="AA527" s="181"/>
      <c r="AB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124"/>
      <c r="BB527" s="181"/>
      <c r="BC527" s="181"/>
      <c r="BD527" s="181"/>
      <c r="BE527" s="181"/>
      <c r="BF527" s="181"/>
      <c r="BG527" s="181"/>
      <c r="BH527" s="181"/>
      <c r="BI527" s="181"/>
      <c r="BJ527" s="181"/>
      <c r="BK527" s="181"/>
      <c r="BL527" s="181"/>
      <c r="BM527" s="181"/>
      <c r="BN527" s="181"/>
      <c r="BO527" s="181"/>
      <c r="BP527" s="181"/>
      <c r="BQ527" s="181"/>
      <c r="BR527" s="140"/>
      <c r="BS527" s="142"/>
      <c r="BT527" s="142"/>
      <c r="BU527" s="142"/>
      <c r="BV527" s="142"/>
      <c r="BW527" s="142"/>
      <c r="BX527" s="143"/>
      <c r="BY527" s="144"/>
      <c r="BZ527" s="145"/>
      <c r="CA527" s="136"/>
      <c r="CB527" s="136"/>
      <c r="CC527" s="136"/>
      <c r="CD527" s="136"/>
      <c r="CE527" s="136"/>
      <c r="CF527" s="136"/>
      <c r="CG527" s="136"/>
      <c r="CH527" s="136"/>
      <c r="CI527" s="136"/>
      <c r="CJ527" s="136"/>
      <c r="CK527" s="136"/>
      <c r="CL527" s="136"/>
      <c r="CM527" s="136"/>
      <c r="CN527" s="136"/>
      <c r="CO527" s="136"/>
      <c r="CP527" s="136"/>
      <c r="CQ527" s="136"/>
      <c r="CR527" s="136"/>
      <c r="CS527" s="136"/>
      <c r="CT527" s="136"/>
      <c r="CU527" s="136"/>
      <c r="CV527" s="136"/>
      <c r="CW527" s="136"/>
      <c r="CX527" s="136"/>
      <c r="CY527" s="136"/>
      <c r="CZ527" s="136"/>
      <c r="DA527" s="136"/>
      <c r="DB527" s="136"/>
      <c r="DC527" s="136"/>
      <c r="DD527" s="136"/>
      <c r="DE527" s="136"/>
      <c r="DF527" s="136"/>
      <c r="DG527" s="136"/>
      <c r="DH527" s="136"/>
      <c r="DI527" s="136"/>
      <c r="DJ527" s="136"/>
      <c r="DK527" s="136"/>
      <c r="DL527" s="136"/>
      <c r="DM527" s="136"/>
      <c r="DN527" s="136"/>
      <c r="DO527" s="136"/>
      <c r="DP527" s="136"/>
      <c r="DQ527" s="136"/>
      <c r="DR527" s="136"/>
      <c r="DS527" s="136"/>
      <c r="DT527" s="136"/>
      <c r="DU527" s="136"/>
      <c r="DV527" s="136"/>
      <c r="DW527" s="136"/>
      <c r="DX527" s="136"/>
      <c r="DY527" s="136"/>
      <c r="DZ527" s="136"/>
      <c r="EA527" s="136"/>
      <c r="EB527" s="136"/>
      <c r="EC527" s="136"/>
      <c r="ED527" s="136"/>
      <c r="EE527" s="136"/>
      <c r="EF527" s="136"/>
      <c r="EG527" s="136"/>
      <c r="EH527" s="136"/>
      <c r="EI527" s="136"/>
      <c r="EJ527" s="136"/>
      <c r="EK527" s="136"/>
      <c r="EL527" s="136"/>
    </row>
    <row r="528" spans="1:142" x14ac:dyDescent="0.25">
      <c r="U528" s="208"/>
      <c r="V528" s="209"/>
      <c r="W528" s="209"/>
      <c r="X528" s="209"/>
      <c r="Y528" s="216" t="s">
        <v>804</v>
      </c>
      <c r="Z528" s="209"/>
      <c r="AA528" s="209"/>
      <c r="AB528" s="209"/>
      <c r="AC528" s="213"/>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181"/>
      <c r="BB528" s="181"/>
      <c r="BC528" s="181"/>
      <c r="BD528" s="181"/>
      <c r="BE528" s="181"/>
      <c r="BF528" s="181"/>
      <c r="BG528" s="181"/>
      <c r="BH528" s="181"/>
      <c r="BI528" s="181"/>
      <c r="BJ528" s="181"/>
      <c r="BK528" s="181"/>
      <c r="BL528" s="181"/>
      <c r="BM528" s="181"/>
      <c r="BN528" s="181"/>
      <c r="BO528" s="181"/>
      <c r="BP528" s="181"/>
      <c r="BQ528" s="181"/>
      <c r="BR528" s="140"/>
      <c r="BS528" s="142"/>
      <c r="BT528" s="142"/>
      <c r="BU528" s="142"/>
      <c r="BV528" s="142"/>
      <c r="BW528" s="142"/>
      <c r="BX528" s="143"/>
      <c r="BY528" s="144"/>
      <c r="BZ528" s="145"/>
      <c r="CA528" s="136"/>
      <c r="CB528" s="136"/>
      <c r="CC528" s="136"/>
      <c r="CD528" s="136"/>
      <c r="CE528" s="136"/>
      <c r="CF528" s="136"/>
      <c r="CG528" s="136"/>
      <c r="CH528" s="136"/>
      <c r="CI528" s="136"/>
      <c r="CJ528" s="136"/>
      <c r="CK528" s="136"/>
      <c r="CL528" s="136"/>
      <c r="CM528" s="136"/>
      <c r="CN528" s="136"/>
      <c r="CO528" s="136"/>
      <c r="CP528" s="136"/>
      <c r="CQ528" s="136"/>
      <c r="CR528" s="136"/>
      <c r="CS528" s="136"/>
      <c r="CT528" s="136"/>
      <c r="CU528" s="136"/>
      <c r="CV528" s="136"/>
      <c r="CW528" s="136"/>
      <c r="CX528" s="136"/>
      <c r="CY528" s="136"/>
      <c r="CZ528" s="136"/>
      <c r="DA528" s="136"/>
      <c r="DB528" s="136"/>
      <c r="DC528" s="136"/>
      <c r="DD528" s="136"/>
      <c r="DE528" s="136"/>
      <c r="DF528" s="136"/>
      <c r="DG528" s="136"/>
      <c r="DH528" s="136"/>
      <c r="DI528" s="136"/>
      <c r="DJ528" s="136"/>
      <c r="DK528" s="136"/>
      <c r="DL528" s="136"/>
      <c r="DM528" s="136"/>
      <c r="DN528" s="136"/>
      <c r="DO528" s="136"/>
      <c r="DP528" s="136"/>
      <c r="DQ528" s="136"/>
      <c r="DR528" s="136"/>
      <c r="DS528" s="136"/>
      <c r="DT528" s="136"/>
      <c r="DU528" s="136"/>
      <c r="DV528" s="136"/>
      <c r="DW528" s="136"/>
      <c r="DX528" s="136"/>
      <c r="DY528" s="136"/>
      <c r="DZ528" s="136"/>
      <c r="EA528" s="136"/>
      <c r="EB528" s="136"/>
      <c r="EC528" s="136"/>
      <c r="ED528" s="136"/>
      <c r="EE528" s="136"/>
      <c r="EF528" s="136"/>
      <c r="EG528" s="136"/>
      <c r="EH528" s="136"/>
      <c r="EI528" s="136"/>
      <c r="EJ528" s="136"/>
      <c r="EK528" s="136"/>
      <c r="EL528" s="136"/>
    </row>
    <row r="529" spans="21:142" ht="18.75" x14ac:dyDescent="0.2">
      <c r="U529" s="118" t="s">
        <v>35</v>
      </c>
      <c r="V529" s="118" t="s">
        <v>36</v>
      </c>
      <c r="W529" s="118" t="s">
        <v>37</v>
      </c>
      <c r="X529" s="119" t="s">
        <v>38</v>
      </c>
      <c r="Y529" s="118" t="s">
        <v>39</v>
      </c>
      <c r="Z529" s="118" t="s">
        <v>40</v>
      </c>
      <c r="AA529" s="118" t="s">
        <v>41</v>
      </c>
      <c r="AB529" s="118" t="s">
        <v>42</v>
      </c>
      <c r="AC529" s="120" t="s">
        <v>43</v>
      </c>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B529" s="181"/>
      <c r="BC529" s="181"/>
      <c r="BD529" s="181"/>
      <c r="BE529" s="181"/>
      <c r="BF529" s="181"/>
      <c r="BG529" s="181"/>
      <c r="BH529" s="181"/>
      <c r="BI529" s="181"/>
      <c r="BJ529" s="181"/>
      <c r="BK529" s="181"/>
      <c r="BL529" s="181"/>
      <c r="BM529" s="181"/>
      <c r="BN529" s="181"/>
      <c r="BO529" s="181"/>
      <c r="BP529" s="181"/>
      <c r="BQ529" s="181"/>
      <c r="BR529" s="140"/>
      <c r="BS529" s="142"/>
      <c r="BT529" s="142"/>
      <c r="BU529" s="142"/>
      <c r="BV529" s="142"/>
      <c r="BW529" s="142"/>
      <c r="BX529" s="143"/>
      <c r="BY529" s="144"/>
      <c r="BZ529" s="145"/>
      <c r="CA529" s="136"/>
      <c r="CB529" s="136"/>
      <c r="CC529" s="136"/>
      <c r="CD529" s="136"/>
      <c r="CE529" s="136"/>
      <c r="CF529" s="136"/>
      <c r="CG529" s="136"/>
      <c r="CH529" s="136"/>
      <c r="CI529" s="136"/>
      <c r="CJ529" s="136"/>
      <c r="CK529" s="136"/>
      <c r="CL529" s="136"/>
      <c r="CM529" s="136"/>
      <c r="CN529" s="136"/>
      <c r="CO529" s="136"/>
      <c r="CP529" s="136"/>
      <c r="CQ529" s="136"/>
      <c r="CR529" s="136"/>
      <c r="CS529" s="136"/>
      <c r="CT529" s="136"/>
      <c r="CU529" s="136"/>
      <c r="CV529" s="136"/>
      <c r="CW529" s="136"/>
      <c r="CX529" s="136"/>
      <c r="CY529" s="136"/>
      <c r="CZ529" s="136"/>
      <c r="DA529" s="136"/>
      <c r="DB529" s="136"/>
      <c r="DC529" s="136"/>
      <c r="DD529" s="136"/>
      <c r="DE529" s="136"/>
      <c r="DF529" s="136"/>
      <c r="DG529" s="136"/>
      <c r="DH529" s="136"/>
      <c r="DI529" s="136"/>
      <c r="DJ529" s="136"/>
      <c r="DK529" s="136"/>
      <c r="DL529" s="136"/>
      <c r="DM529" s="136"/>
      <c r="DN529" s="136"/>
      <c r="DO529" s="136"/>
      <c r="DP529" s="136"/>
      <c r="DQ529" s="136"/>
      <c r="DR529" s="136"/>
      <c r="DS529" s="136"/>
      <c r="DT529" s="136"/>
      <c r="DU529" s="136"/>
      <c r="DV529" s="136"/>
      <c r="DW529" s="136"/>
      <c r="DX529" s="136"/>
      <c r="DY529" s="136"/>
      <c r="DZ529" s="136"/>
      <c r="EA529" s="136"/>
      <c r="EB529" s="136"/>
      <c r="EC529" s="136"/>
      <c r="ED529" s="136"/>
      <c r="EE529" s="136"/>
      <c r="EF529" s="136"/>
      <c r="EG529" s="136"/>
      <c r="EH529" s="136"/>
      <c r="EI529" s="136"/>
      <c r="EJ529" s="136"/>
      <c r="EK529" s="136"/>
      <c r="EL529" s="136"/>
    </row>
    <row r="530" spans="21:142" x14ac:dyDescent="0.2">
      <c r="U530" s="211"/>
      <c r="V530" s="211"/>
      <c r="W530" s="211"/>
      <c r="X530" s="211">
        <f>X522</f>
        <v>1106</v>
      </c>
      <c r="Y530" s="211"/>
      <c r="Z530" s="211">
        <f>Z522</f>
        <v>0</v>
      </c>
      <c r="AA530" s="211"/>
      <c r="AB530" s="211">
        <f>AB522</f>
        <v>1106</v>
      </c>
      <c r="AC530" s="120">
        <f>X530/AB530</f>
        <v>1</v>
      </c>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181"/>
      <c r="BC530" s="181"/>
      <c r="BD530" s="181"/>
      <c r="BE530" s="181"/>
      <c r="BF530" s="181"/>
      <c r="BG530" s="181"/>
      <c r="BH530" s="181"/>
      <c r="BI530" s="181"/>
      <c r="BJ530" s="181"/>
      <c r="BK530" s="181"/>
      <c r="BL530" s="181"/>
      <c r="BM530" s="181"/>
      <c r="BN530" s="181"/>
      <c r="BO530" s="181"/>
      <c r="BP530" s="181"/>
      <c r="BQ530" s="181"/>
      <c r="BR530" s="140"/>
      <c r="BS530" s="142"/>
      <c r="BT530" s="142"/>
      <c r="BU530" s="142"/>
      <c r="BV530" s="142"/>
      <c r="BW530" s="142"/>
      <c r="BX530" s="143"/>
      <c r="BY530" s="144"/>
      <c r="BZ530" s="145"/>
      <c r="CA530" s="136"/>
      <c r="CB530" s="136"/>
      <c r="CC530" s="136"/>
      <c r="CD530" s="136"/>
      <c r="CE530" s="136"/>
      <c r="CF530" s="136"/>
      <c r="CG530" s="136"/>
      <c r="CH530" s="136"/>
      <c r="CI530" s="136"/>
      <c r="CJ530" s="136"/>
      <c r="CK530" s="136"/>
      <c r="CL530" s="136"/>
      <c r="CM530" s="136"/>
      <c r="CN530" s="136"/>
      <c r="CO530" s="136"/>
      <c r="CP530" s="136"/>
      <c r="CQ530" s="136"/>
      <c r="CR530" s="136"/>
      <c r="CS530" s="136"/>
      <c r="CT530" s="136"/>
      <c r="CU530" s="136"/>
      <c r="CV530" s="136"/>
      <c r="CW530" s="136"/>
      <c r="CX530" s="136"/>
      <c r="CY530" s="136"/>
      <c r="CZ530" s="136"/>
      <c r="DA530" s="136"/>
      <c r="DB530" s="136"/>
      <c r="DC530" s="136"/>
      <c r="DD530" s="136"/>
      <c r="DE530" s="136"/>
      <c r="DF530" s="136"/>
      <c r="DG530" s="136"/>
      <c r="DH530" s="136"/>
      <c r="DI530" s="136"/>
      <c r="DJ530" s="136"/>
      <c r="DK530" s="136"/>
      <c r="DL530" s="136"/>
      <c r="DM530" s="136"/>
      <c r="DN530" s="136"/>
      <c r="DO530" s="136"/>
      <c r="DP530" s="136"/>
      <c r="DQ530" s="136"/>
      <c r="DR530" s="136"/>
      <c r="DS530" s="136"/>
      <c r="DT530" s="136"/>
      <c r="DU530" s="136"/>
      <c r="DV530" s="136"/>
      <c r="DW530" s="136"/>
      <c r="DX530" s="136"/>
      <c r="DY530" s="136"/>
      <c r="DZ530" s="136"/>
      <c r="EA530" s="136"/>
      <c r="EB530" s="136"/>
      <c r="EC530" s="136"/>
      <c r="ED530" s="136"/>
      <c r="EE530" s="136"/>
      <c r="EF530" s="136"/>
      <c r="EG530" s="136"/>
      <c r="EH530" s="136"/>
      <c r="EI530" s="136"/>
      <c r="EJ530" s="136"/>
      <c r="EK530" s="136"/>
      <c r="EL530" s="136"/>
    </row>
    <row r="531" spans="21:142" x14ac:dyDescent="0.2">
      <c r="U531" s="211"/>
      <c r="V531" s="211"/>
      <c r="W531" s="211"/>
      <c r="X531" s="211">
        <f>SUM(AF522,AN522,AV522,BD522,BL522)</f>
        <v>1106</v>
      </c>
      <c r="Y531" s="211"/>
      <c r="Z531" s="211">
        <f>SUM(AH522,AP522,AX522,BF522,BN522)</f>
        <v>0</v>
      </c>
      <c r="AA531" s="211"/>
      <c r="AB531" s="211">
        <f>SUM(AJ522,AR522,AZ522,BH522,BP522)</f>
        <v>1106</v>
      </c>
      <c r="AC531" s="217"/>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40"/>
      <c r="BS531" s="142"/>
      <c r="BT531" s="142"/>
      <c r="BU531" s="142"/>
      <c r="BV531" s="142"/>
      <c r="BW531" s="142"/>
      <c r="BX531" s="143"/>
      <c r="BY531" s="144"/>
      <c r="BZ531" s="145"/>
      <c r="CA531" s="136"/>
      <c r="CB531" s="136"/>
      <c r="CC531" s="136"/>
      <c r="CD531" s="136"/>
      <c r="CE531" s="136"/>
      <c r="CF531" s="136"/>
      <c r="CG531" s="136"/>
      <c r="CH531" s="136"/>
      <c r="CI531" s="136"/>
      <c r="CJ531" s="136"/>
      <c r="CK531" s="136"/>
      <c r="CL531" s="136"/>
      <c r="CM531" s="136"/>
      <c r="CN531" s="136"/>
      <c r="CO531" s="136"/>
      <c r="CP531" s="136"/>
      <c r="CQ531" s="136"/>
      <c r="CR531" s="136"/>
      <c r="CS531" s="136"/>
      <c r="CT531" s="136"/>
      <c r="CU531" s="136"/>
      <c r="CV531" s="136"/>
      <c r="CW531" s="136"/>
      <c r="CX531" s="136"/>
      <c r="CY531" s="136"/>
      <c r="CZ531" s="136"/>
      <c r="DA531" s="136"/>
      <c r="DB531" s="136"/>
      <c r="DC531" s="136"/>
      <c r="DD531" s="136"/>
      <c r="DE531" s="136"/>
      <c r="DF531" s="136"/>
      <c r="DG531" s="136"/>
      <c r="DH531" s="136"/>
      <c r="DI531" s="136"/>
      <c r="DJ531" s="136"/>
      <c r="DK531" s="136"/>
      <c r="DL531" s="136"/>
      <c r="DM531" s="136"/>
      <c r="DN531" s="136"/>
      <c r="DO531" s="136"/>
      <c r="DP531" s="136"/>
      <c r="DQ531" s="136"/>
      <c r="DR531" s="136"/>
      <c r="DS531" s="136"/>
      <c r="DT531" s="136"/>
      <c r="DU531" s="136"/>
      <c r="DV531" s="136"/>
      <c r="DW531" s="136"/>
      <c r="DX531" s="136"/>
      <c r="DY531" s="136"/>
      <c r="DZ531" s="136"/>
      <c r="EA531" s="136"/>
      <c r="EB531" s="136"/>
      <c r="EC531" s="136"/>
      <c r="ED531" s="136"/>
      <c r="EE531" s="136"/>
      <c r="EF531" s="136"/>
      <c r="EG531" s="136"/>
      <c r="EH531" s="136"/>
      <c r="EI531" s="136"/>
      <c r="EJ531" s="136"/>
      <c r="EK531" s="136"/>
      <c r="EL531" s="136"/>
    </row>
  </sheetData>
  <protectedRanges>
    <protectedRange password="E81C" sqref="N326:N327 N331:N338 N342:N1048576 N1:N320" name="Plage1"/>
  </protectedRanges>
  <autoFilter ref="A1:CI514"/>
  <mergeCells count="1">
    <mergeCell ref="U520:AC520"/>
  </mergeCells>
  <conditionalFormatting sqref="N441 N216:N221 N224:N228 N232:N237 N344:N346 N348:N352 N354:N363 N365:N368 N371:N378 N380:N382 N384:N389 N394 N396:N397 N404:N407 N409:N412 N414:N417 N419:N422 N424:N426 N429:N430 N443:N445 N447:N492 N494:N504 N316:N319 N327:N330 N332:N333 N335:N336 N339:N341 N438 N203 N10:N17 N20:N21 N23:N35 N38:N40 N42:N46 N48:N52 N54:N57 N59:N63 N66:N67 N71 N74:N75 N77:N78 N81:N82 N85 N87:N89 N92:N93 N96:N98 N100:N102 N104:N105 N107:N113 N115:N120 N128 N132:N133 N136 N140:N141 N145:N146 N151:N152 N155 N158:N160 N162:N167 N173 N176:N183 N190:N191 N199 N123:N125 N169:N170 N196 N206:N208 N211 N239:N241 N432:N433 N3:N4 N6:N8">
    <cfRule type="cellIs" dxfId="46" priority="136" stopIfTrue="1" operator="equal">
      <formula>"NON"</formula>
    </cfRule>
    <cfRule type="cellIs" dxfId="45" priority="137" stopIfTrue="1" operator="equal">
      <formula>"OUI"</formula>
    </cfRule>
  </conditionalFormatting>
  <conditionalFormatting sqref="N464 N351 N353:N360 N494 N467 N480 N503 N347:N349 N9:N17 N211:N237 N239:N343 N362:N446 N19:N208">
    <cfRule type="cellIs" dxfId="44" priority="138" stopIfTrue="1" operator="equal">
      <formula>"Très Insatisfaisant"</formula>
    </cfRule>
    <cfRule type="cellIs" dxfId="43" priority="139" stopIfTrue="1" operator="equal">
      <formula>"Insatisfaisant"</formula>
    </cfRule>
    <cfRule type="cellIs" dxfId="42" priority="140" stopIfTrue="1" operator="equal">
      <formula>"Satisfaisant"</formula>
    </cfRule>
  </conditionalFormatting>
  <conditionalFormatting sqref="N201:N202 N212:N214 N229:N230 N242:N243 N245:N246 N249:N260 N262:N273 N275:N286 N289:N300 N302:N313 N320:N325 N347 N390:N393 N398:N401 N446 N334 N337:N338 N434:N437 N439:N440 N9 N22 N69:N70 N72:N73 N79:N80 N83:N84 N90:N91 N99 N126:N127 N129:N130 N134:N135 N137:N138 N142:N143 N147:N150 N156:N157 N171:N172 N184:N189 N193:N195 N197:N198">
    <cfRule type="cellIs" dxfId="41" priority="135" stopIfTrue="1" operator="equal">
      <formula>"Très Satisfaisant"</formula>
    </cfRule>
  </conditionalFormatting>
  <conditionalFormatting sqref="N494 N467 N480 N503 N16 N35 N30 N57 N63 N113 N120">
    <cfRule type="cellIs" dxfId="40" priority="130" stopIfTrue="1" operator="equal">
      <formula>"NON"</formula>
    </cfRule>
    <cfRule type="cellIs" dxfId="39" priority="131" stopIfTrue="1" operator="equal">
      <formula>"OUI"</formula>
    </cfRule>
  </conditionalFormatting>
  <conditionalFormatting sqref="N506:N513">
    <cfRule type="cellIs" dxfId="38" priority="20" stopIfTrue="1" operator="equal">
      <formula>"NON"</formula>
    </cfRule>
    <cfRule type="cellIs" dxfId="37" priority="21" stopIfTrue="1" operator="equal">
      <formula>"OUI"</formula>
    </cfRule>
  </conditionalFormatting>
  <conditionalFormatting sqref="N506:N513">
    <cfRule type="cellIs" dxfId="36" priority="22" stopIfTrue="1" operator="equal">
      <formula>"Très Insatisfaisant"</formula>
    </cfRule>
    <cfRule type="cellIs" dxfId="35" priority="23" stopIfTrue="1" operator="equal">
      <formula>"Insatisfaisant"</formula>
    </cfRule>
    <cfRule type="cellIs" dxfId="34" priority="24" stopIfTrue="1" operator="equal">
      <formula>"Satisfaisant"</formula>
    </cfRule>
  </conditionalFormatting>
  <conditionalFormatting sqref="N209">
    <cfRule type="cellIs" dxfId="33" priority="12" stopIfTrue="1" operator="equal">
      <formula>"Très Insatisfaisant"</formula>
    </cfRule>
    <cfRule type="cellIs" dxfId="32" priority="13" stopIfTrue="1" operator="equal">
      <formula>"Insatisfaisant"</formula>
    </cfRule>
    <cfRule type="cellIs" dxfId="31" priority="14" stopIfTrue="1" operator="equal">
      <formula>"Satisfaisant"</formula>
    </cfRule>
  </conditionalFormatting>
  <conditionalFormatting sqref="N209">
    <cfRule type="cellIs" dxfId="30" priority="11" stopIfTrue="1" operator="equal">
      <formula>"Très Satisfaisant"</formula>
    </cfRule>
  </conditionalFormatting>
  <conditionalFormatting sqref="N238">
    <cfRule type="cellIs" dxfId="29" priority="8" stopIfTrue="1" operator="equal">
      <formula>"Très Insatisfaisant"</formula>
    </cfRule>
    <cfRule type="cellIs" dxfId="28" priority="9" stopIfTrue="1" operator="equal">
      <formula>"Insatisfaisant"</formula>
    </cfRule>
    <cfRule type="cellIs" dxfId="27" priority="10" stopIfTrue="1" operator="equal">
      <formula>"Satisfaisant"</formula>
    </cfRule>
  </conditionalFormatting>
  <conditionalFormatting sqref="N238">
    <cfRule type="cellIs" dxfId="26" priority="7" stopIfTrue="1" operator="equal">
      <formula>"Très Satisfaisant"</formula>
    </cfRule>
  </conditionalFormatting>
  <conditionalFormatting sqref="N210">
    <cfRule type="cellIs" dxfId="25" priority="3" stopIfTrue="1" operator="equal">
      <formula>"Très Satisfaisant"</formula>
    </cfRule>
  </conditionalFormatting>
  <conditionalFormatting sqref="N210">
    <cfRule type="cellIs" dxfId="24" priority="4" stopIfTrue="1" operator="equal">
      <formula>"Très Insatisfaisant"</formula>
    </cfRule>
    <cfRule type="cellIs" dxfId="23" priority="5" stopIfTrue="1" operator="equal">
      <formula>"Insatisfaisant"</formula>
    </cfRule>
    <cfRule type="cellIs" dxfId="22" priority="6" stopIfTrue="1" operator="equal">
      <formula>"Satisfaisant"</formula>
    </cfRule>
  </conditionalFormatting>
  <conditionalFormatting sqref="N5">
    <cfRule type="cellIs" dxfId="21" priority="1" stopIfTrue="1" operator="equal">
      <formula>"NON"</formula>
    </cfRule>
    <cfRule type="cellIs" dxfId="20" priority="2" stopIfTrue="1" operator="equal">
      <formula>"OUI"</formula>
    </cfRule>
  </conditionalFormatting>
  <dataValidations count="3">
    <dataValidation type="list" allowBlank="1" showErrorMessage="1" sqref="N458 N471 N477">
      <formula1>$O$370:$O$371</formula1>
      <formula2>0</formula2>
    </dataValidation>
    <dataValidation type="list" allowBlank="1" showErrorMessage="1" sqref="N203 N211 N206:N208 N496:N504 N494 N486:N492 N483:N484 N478:N480 N472:N476 N464:N470 N459:N462 N452:N456 N447:N450 N443:N445 N438 N432:N433 N339:N341 N429:N430 N424:N426 N419:N422 N414:N417 N409:N412 N404:N407 N396:N397 N394 N384:N389 N380:N382 N371:N378 N365:N368 N354:N363 N348:N352 N344:N346 N335:N336 N332:N333 N327:N330 N316:N319 N506:N513 N224:N228 N216:N221 N441 N199 N196 N190:N191 N176:N183 N173 N169:N170 N162:N167 N158:N160 N155 N151:N152 N145:N146 N140:N141 N136 N132:N133 N128 N123:N125 N115:N120 N107:N113 N104:N105 N100:N102 N96:N98 N92:N93 N87:N89 N85 N81:N82 N77:N78 N74:N75 N71 N66:N67 N59:N63 N54:N57 N48:N52 N42:N46 N38:N40 N23:N35 N20:N21 N10:N17 N232:N237 N239:N241 N7:N8 N3:N5">
      <formula1>$N$520:$N$522</formula1>
    </dataValidation>
    <dataValidation type="list" allowBlank="1" showErrorMessage="1" sqref="N201:N202 N238 N439:N440 N434:N437 N337:N338 N398:N401 N390:N393 N347 N334 N320:N325 N446 N302:N313 N289:N300 N275:N286 N262:N273 N249:N260 N245:N246 N242:N243 N229:N230 N212:N214 N197:N198 N193:N195 N184:N189 N171:N172 N156:N157 N147:N150 N142:N143 N137:N138 N134:N135 N129:N130 N126:N127 N99 N90:N91 N83:N84 N79:N80 N72:N73 N69:N70 N22 N9 N209:N210">
      <formula1>$N$523:$N$527</formula1>
    </dataValidation>
  </dataValidations>
  <printOptions horizontalCentered="1"/>
  <pageMargins left="0.78740157480314965" right="0.59055118110236227" top="0.78740157480314965" bottom="0.78740157480314965" header="0.51181102362204722" footer="0.51181102362204722"/>
  <pageSetup paperSize="9" scale="44" firstPageNumber="0" fitToHeight="30" orientation="landscape" horizontalDpi="300" verticalDpi="300" r:id="rId1"/>
  <headerFooter alignWithMargins="0">
    <oddHeader>&amp;C&amp;"Calibri,Normal"&amp;F</oddHeader>
    <oddFooter>&amp;L&amp;"Calibri,Normal"NOM DEMARCHE QUALITE&amp;R&amp;"Calibri,Normal"&amp;P</oddFooter>
  </headerFooter>
  <rowBreaks count="19" manualBreakCount="19">
    <brk id="17" min="10" max="17" man="1"/>
    <brk id="35" min="10" max="17" man="1"/>
    <brk id="63" min="10" max="17" man="1"/>
    <brk id="93" min="10" max="17" man="1"/>
    <brk id="120" min="10" max="17" man="1"/>
    <brk id="152" min="10" max="17" man="1"/>
    <brk id="173" min="10" max="17" man="1"/>
    <brk id="203" min="10" max="17" man="1"/>
    <brk id="221" min="10" max="17" man="1"/>
    <brk id="246" min="10" max="17" man="1"/>
    <brk id="286" min="10" max="17" man="1"/>
    <brk id="313" min="10" max="17" man="1"/>
    <brk id="341" min="10" max="17" man="1"/>
    <brk id="368" min="10" max="17" man="1"/>
    <brk id="401" min="10" max="17" man="1"/>
    <brk id="426" min="10" max="17" man="1"/>
    <brk id="456" min="10" max="17" man="1"/>
    <brk id="480" min="10" max="17" man="1"/>
    <brk id="504" min="10" max="17" man="1"/>
  </rowBreaks>
  <ignoredErrors>
    <ignoredError sqref="N33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XFD440"/>
  <sheetViews>
    <sheetView view="pageBreakPreview" zoomScale="70" zoomScaleNormal="80" zoomScaleSheetLayoutView="70" workbookViewId="0">
      <selection activeCell="B72" sqref="B72"/>
    </sheetView>
  </sheetViews>
  <sheetFormatPr baseColWidth="10" defaultColWidth="11.42578125" defaultRowHeight="15.75" x14ac:dyDescent="0.25"/>
  <cols>
    <col min="1" max="1" width="5.5703125" style="368" customWidth="1"/>
    <col min="2" max="2" width="81.5703125" style="369" customWidth="1"/>
    <col min="3" max="3" width="4.7109375" style="370" customWidth="1"/>
    <col min="4" max="4" width="20.85546875" style="368" customWidth="1"/>
    <col min="5" max="5" width="57" style="391" customWidth="1"/>
    <col min="6" max="6" width="8.85546875" style="370" customWidth="1"/>
    <col min="7" max="7" width="60.7109375" style="371" customWidth="1"/>
    <col min="8" max="8" width="11.42578125" style="371"/>
    <col min="9" max="16384" width="11.42578125" style="366"/>
  </cols>
  <sheetData>
    <row r="1" spans="1:16384" ht="28.5" x14ac:dyDescent="0.25">
      <c r="A1" s="520" t="s">
        <v>906</v>
      </c>
      <c r="B1" s="521"/>
      <c r="C1" s="521"/>
      <c r="D1" s="521"/>
      <c r="E1" s="521"/>
      <c r="F1" s="521"/>
      <c r="G1" s="521"/>
      <c r="H1" s="522"/>
    </row>
    <row r="3" spans="1:16384" s="367" customFormat="1" ht="29.25" customHeight="1" x14ac:dyDescent="0.3">
      <c r="A3" s="398"/>
      <c r="B3" s="416" t="str">
        <f>'RESULTAT GLOBAL'!C33</f>
        <v>INFORMATION ET COMMUNICATION</v>
      </c>
      <c r="C3" s="417" t="s">
        <v>31</v>
      </c>
      <c r="D3" s="417" t="s">
        <v>32</v>
      </c>
      <c r="E3" s="418" t="s">
        <v>33</v>
      </c>
      <c r="F3" s="419" t="s">
        <v>806</v>
      </c>
      <c r="G3" s="420" t="s">
        <v>807</v>
      </c>
      <c r="H3" s="420" t="s">
        <v>808</v>
      </c>
    </row>
    <row r="4" spans="1:16384" ht="31.5" x14ac:dyDescent="0.25">
      <c r="A4" s="399">
        <f>'SAISIE HOTEL RESTAURANT'!K3</f>
        <v>1</v>
      </c>
      <c r="B4" s="393" t="str">
        <f>'SAISIE HOTEL RESTAURANT'!L3</f>
        <v>Au moins 2 actions de communication ou de promotion sont engagées par l'établissement et accessibles à la clientèle.</v>
      </c>
      <c r="C4" s="400">
        <f>'SAISIE HOTEL RESTAURANT'!M3</f>
        <v>1</v>
      </c>
      <c r="D4" s="399" t="str">
        <f>'SAISIE HOTEL RESTAURANT'!N3</f>
        <v>OUI</v>
      </c>
      <c r="E4" s="394">
        <f>'SAISIE HOTEL RESTAURANT'!O3</f>
        <v>0</v>
      </c>
      <c r="F4" s="401" t="str">
        <f>'SAISIE HOTEL RESTAURANT'!B3</f>
        <v>R</v>
      </c>
      <c r="G4" s="402"/>
      <c r="H4" s="402"/>
    </row>
    <row r="5" spans="1:16384" ht="31.5" x14ac:dyDescent="0.25">
      <c r="A5" s="399">
        <f>'SAISIE HOTEL RESTAURANT'!K4</f>
        <v>2</v>
      </c>
      <c r="B5" s="393" t="str">
        <f>'SAISIE HOTEL RESTAURANT'!L4</f>
        <v>Les actions de communication et de promotion de l'établissement sont effectuées à au moins 2 niveaux (local, régional, national, international).</v>
      </c>
      <c r="C5" s="400">
        <f>'SAISIE HOTEL RESTAURANT'!M4</f>
        <v>1</v>
      </c>
      <c r="D5" s="399" t="str">
        <f>'SAISIE HOTEL RESTAURANT'!N4</f>
        <v>OUI</v>
      </c>
      <c r="E5" s="394">
        <f>'SAISIE HOTEL RESTAURANT'!O4</f>
        <v>0</v>
      </c>
      <c r="F5" s="401" t="str">
        <f>'SAISIE HOTEL RESTAURANT'!B4</f>
        <v>R</v>
      </c>
      <c r="G5" s="402"/>
      <c r="H5" s="402"/>
    </row>
    <row r="6" spans="1:16384" x14ac:dyDescent="0.25">
      <c r="A6" s="490">
        <f>'SAISIE HOTEL RESTAURANT'!K5</f>
        <v>3</v>
      </c>
      <c r="B6" s="491" t="str">
        <f>'SAISIE HOTEL RESTAURANT'!L5</f>
        <v>L'établissement est présent sur les réseaux sociaux</v>
      </c>
      <c r="C6" s="492">
        <f>'SAISIE HOTEL RESTAURANT'!M5</f>
        <v>1</v>
      </c>
      <c r="D6" s="490" t="str">
        <f>'SAISIE HOTEL RESTAURANT'!N5</f>
        <v>OUI</v>
      </c>
      <c r="E6" s="493">
        <f>'SAISIE HOTEL RESTAURANT'!O5</f>
        <v>0</v>
      </c>
      <c r="F6" s="401" t="str">
        <f>'SAISIE HOTEL RESTAURANT'!B5</f>
        <v>R</v>
      </c>
      <c r="G6" s="494"/>
      <c r="H6" s="494"/>
      <c r="YN6" s="366">
        <f>'SAISIE HOTEL RESTAURANT'!YX5</f>
        <v>0</v>
      </c>
      <c r="YO6" s="366">
        <f>'SAISIE HOTEL RESTAURANT'!YY5</f>
        <v>0</v>
      </c>
      <c r="YP6" s="366">
        <f>'SAISIE HOTEL RESTAURANT'!YZ5</f>
        <v>0</v>
      </c>
      <c r="YQ6" s="366">
        <f>'SAISIE HOTEL RESTAURANT'!ZA5</f>
        <v>0</v>
      </c>
      <c r="YR6" s="366">
        <f>'SAISIE HOTEL RESTAURANT'!ZB5</f>
        <v>0</v>
      </c>
      <c r="YS6" s="366">
        <f>'SAISIE HOTEL RESTAURANT'!ZC5</f>
        <v>0</v>
      </c>
      <c r="YT6" s="366">
        <f>'SAISIE HOTEL RESTAURANT'!ZD5</f>
        <v>0</v>
      </c>
      <c r="YU6" s="366">
        <f>'SAISIE HOTEL RESTAURANT'!ZE5</f>
        <v>0</v>
      </c>
      <c r="YV6" s="366">
        <f>'SAISIE HOTEL RESTAURANT'!ZF5</f>
        <v>0</v>
      </c>
      <c r="YW6" s="366">
        <f>'SAISIE HOTEL RESTAURANT'!ZG5</f>
        <v>0</v>
      </c>
      <c r="YX6" s="366">
        <f>'SAISIE HOTEL RESTAURANT'!ZH5</f>
        <v>0</v>
      </c>
      <c r="YY6" s="366">
        <f>'SAISIE HOTEL RESTAURANT'!ZI5</f>
        <v>0</v>
      </c>
      <c r="YZ6" s="366">
        <f>'SAISIE HOTEL RESTAURANT'!ZJ5</f>
        <v>0</v>
      </c>
      <c r="ZA6" s="366">
        <f>'SAISIE HOTEL RESTAURANT'!ZK5</f>
        <v>0</v>
      </c>
      <c r="ZB6" s="366">
        <f>'SAISIE HOTEL RESTAURANT'!ZL5</f>
        <v>0</v>
      </c>
      <c r="ZC6" s="366">
        <f>'SAISIE HOTEL RESTAURANT'!ZM5</f>
        <v>0</v>
      </c>
      <c r="ZD6" s="366">
        <f>'SAISIE HOTEL RESTAURANT'!ZN5</f>
        <v>0</v>
      </c>
      <c r="ZE6" s="366">
        <f>'SAISIE HOTEL RESTAURANT'!ZO5</f>
        <v>0</v>
      </c>
      <c r="ZF6" s="366">
        <f>'SAISIE HOTEL RESTAURANT'!ZP5</f>
        <v>0</v>
      </c>
      <c r="ZG6" s="366">
        <f>'SAISIE HOTEL RESTAURANT'!ZQ5</f>
        <v>0</v>
      </c>
      <c r="ZH6" s="366">
        <f>'SAISIE HOTEL RESTAURANT'!ZR5</f>
        <v>0</v>
      </c>
      <c r="ZI6" s="366">
        <f>'SAISIE HOTEL RESTAURANT'!ZS5</f>
        <v>0</v>
      </c>
      <c r="ZJ6" s="366">
        <f>'SAISIE HOTEL RESTAURANT'!ZT5</f>
        <v>0</v>
      </c>
      <c r="ZK6" s="366">
        <f>'SAISIE HOTEL RESTAURANT'!ZU5</f>
        <v>0</v>
      </c>
      <c r="ZL6" s="366">
        <f>'SAISIE HOTEL RESTAURANT'!ZV5</f>
        <v>0</v>
      </c>
      <c r="ZM6" s="366">
        <f>'SAISIE HOTEL RESTAURANT'!ZW5</f>
        <v>0</v>
      </c>
      <c r="ZN6" s="366">
        <f>'SAISIE HOTEL RESTAURANT'!ZX5</f>
        <v>0</v>
      </c>
      <c r="ZO6" s="366">
        <f>'SAISIE HOTEL RESTAURANT'!ZY5</f>
        <v>0</v>
      </c>
      <c r="ZP6" s="366">
        <f>'SAISIE HOTEL RESTAURANT'!ZZ5</f>
        <v>0</v>
      </c>
      <c r="ZQ6" s="366">
        <f>'SAISIE HOTEL RESTAURANT'!AAA5</f>
        <v>0</v>
      </c>
      <c r="ZR6" s="366">
        <f>'SAISIE HOTEL RESTAURANT'!AAB5</f>
        <v>0</v>
      </c>
      <c r="ZS6" s="366">
        <f>'SAISIE HOTEL RESTAURANT'!AAC5</f>
        <v>0</v>
      </c>
      <c r="ZT6" s="366">
        <f>'SAISIE HOTEL RESTAURANT'!AAD5</f>
        <v>0</v>
      </c>
      <c r="ZU6" s="366">
        <f>'SAISIE HOTEL RESTAURANT'!AAE5</f>
        <v>0</v>
      </c>
      <c r="ZV6" s="366">
        <f>'SAISIE HOTEL RESTAURANT'!AAF5</f>
        <v>0</v>
      </c>
      <c r="ZW6" s="366">
        <f>'SAISIE HOTEL RESTAURANT'!AAG5</f>
        <v>0</v>
      </c>
      <c r="ZX6" s="366">
        <f>'SAISIE HOTEL RESTAURANT'!AAH5</f>
        <v>0</v>
      </c>
      <c r="ZY6" s="366">
        <f>'SAISIE HOTEL RESTAURANT'!AAI5</f>
        <v>0</v>
      </c>
      <c r="ZZ6" s="366">
        <f>'SAISIE HOTEL RESTAURANT'!AAJ5</f>
        <v>0</v>
      </c>
      <c r="AAA6" s="366">
        <f>'SAISIE HOTEL RESTAURANT'!AAK5</f>
        <v>0</v>
      </c>
      <c r="AAB6" s="366">
        <f>'SAISIE HOTEL RESTAURANT'!AAL5</f>
        <v>0</v>
      </c>
      <c r="AAC6" s="366">
        <f>'SAISIE HOTEL RESTAURANT'!AAM5</f>
        <v>0</v>
      </c>
      <c r="AAD6" s="366">
        <f>'SAISIE HOTEL RESTAURANT'!AAN5</f>
        <v>0</v>
      </c>
      <c r="AAE6" s="366">
        <f>'SAISIE HOTEL RESTAURANT'!AAO5</f>
        <v>0</v>
      </c>
      <c r="AAF6" s="366">
        <f>'SAISIE HOTEL RESTAURANT'!AAP5</f>
        <v>0</v>
      </c>
      <c r="AAG6" s="366">
        <f>'SAISIE HOTEL RESTAURANT'!AAQ5</f>
        <v>0</v>
      </c>
      <c r="AAH6" s="366">
        <f>'SAISIE HOTEL RESTAURANT'!AAR5</f>
        <v>0</v>
      </c>
      <c r="AAI6" s="366">
        <f>'SAISIE HOTEL RESTAURANT'!AAS5</f>
        <v>0</v>
      </c>
      <c r="AAJ6" s="366">
        <f>'SAISIE HOTEL RESTAURANT'!AAT5</f>
        <v>0</v>
      </c>
      <c r="AAK6" s="366">
        <f>'SAISIE HOTEL RESTAURANT'!AAU5</f>
        <v>0</v>
      </c>
      <c r="AAL6" s="366">
        <f>'SAISIE HOTEL RESTAURANT'!AAV5</f>
        <v>0</v>
      </c>
      <c r="AAM6" s="366">
        <f>'SAISIE HOTEL RESTAURANT'!AAW5</f>
        <v>0</v>
      </c>
      <c r="AAN6" s="366">
        <f>'SAISIE HOTEL RESTAURANT'!AAX5</f>
        <v>0</v>
      </c>
      <c r="AAO6" s="366">
        <f>'SAISIE HOTEL RESTAURANT'!AAY5</f>
        <v>0</v>
      </c>
      <c r="AAP6" s="366">
        <f>'SAISIE HOTEL RESTAURANT'!AAZ5</f>
        <v>0</v>
      </c>
      <c r="AAQ6" s="366">
        <f>'SAISIE HOTEL RESTAURANT'!ABA5</f>
        <v>0</v>
      </c>
      <c r="AAR6" s="366">
        <f>'SAISIE HOTEL RESTAURANT'!ABB5</f>
        <v>0</v>
      </c>
      <c r="AAS6" s="366">
        <f>'SAISIE HOTEL RESTAURANT'!ABC5</f>
        <v>0</v>
      </c>
      <c r="AAT6" s="366">
        <f>'SAISIE HOTEL RESTAURANT'!ABD5</f>
        <v>0</v>
      </c>
      <c r="AAU6" s="366">
        <f>'SAISIE HOTEL RESTAURANT'!ABE5</f>
        <v>0</v>
      </c>
      <c r="AAV6" s="366">
        <f>'SAISIE HOTEL RESTAURANT'!ABF5</f>
        <v>0</v>
      </c>
      <c r="AAW6" s="366">
        <f>'SAISIE HOTEL RESTAURANT'!ABG5</f>
        <v>0</v>
      </c>
      <c r="AAX6" s="366">
        <f>'SAISIE HOTEL RESTAURANT'!ABH5</f>
        <v>0</v>
      </c>
      <c r="AAY6" s="366">
        <f>'SAISIE HOTEL RESTAURANT'!ABI5</f>
        <v>0</v>
      </c>
      <c r="AAZ6" s="366">
        <f>'SAISIE HOTEL RESTAURANT'!ABJ5</f>
        <v>0</v>
      </c>
      <c r="ABA6" s="366">
        <f>'SAISIE HOTEL RESTAURANT'!ABK5</f>
        <v>0</v>
      </c>
      <c r="ABB6" s="366">
        <f>'SAISIE HOTEL RESTAURANT'!ABL5</f>
        <v>0</v>
      </c>
      <c r="ABC6" s="366">
        <f>'SAISIE HOTEL RESTAURANT'!ABM5</f>
        <v>0</v>
      </c>
      <c r="ABD6" s="366">
        <f>'SAISIE HOTEL RESTAURANT'!ABN5</f>
        <v>0</v>
      </c>
      <c r="ABE6" s="366">
        <f>'SAISIE HOTEL RESTAURANT'!ABO5</f>
        <v>0</v>
      </c>
      <c r="ABF6" s="366">
        <f>'SAISIE HOTEL RESTAURANT'!ABP5</f>
        <v>0</v>
      </c>
      <c r="ABG6" s="366">
        <f>'SAISIE HOTEL RESTAURANT'!ABQ5</f>
        <v>0</v>
      </c>
      <c r="ABH6" s="366">
        <f>'SAISIE HOTEL RESTAURANT'!ABR5</f>
        <v>0</v>
      </c>
      <c r="ABI6" s="366">
        <f>'SAISIE HOTEL RESTAURANT'!ABS5</f>
        <v>0</v>
      </c>
      <c r="ABJ6" s="366">
        <f>'SAISIE HOTEL RESTAURANT'!ABT5</f>
        <v>0</v>
      </c>
      <c r="ABK6" s="366">
        <f>'SAISIE HOTEL RESTAURANT'!ABU5</f>
        <v>0</v>
      </c>
      <c r="ABL6" s="366">
        <f>'SAISIE HOTEL RESTAURANT'!ABV5</f>
        <v>0</v>
      </c>
      <c r="ABM6" s="366">
        <f>'SAISIE HOTEL RESTAURANT'!ABW5</f>
        <v>0</v>
      </c>
      <c r="ABN6" s="366">
        <f>'SAISIE HOTEL RESTAURANT'!ABX5</f>
        <v>0</v>
      </c>
      <c r="ABO6" s="366">
        <f>'SAISIE HOTEL RESTAURANT'!ABY5</f>
        <v>0</v>
      </c>
      <c r="ABP6" s="366">
        <f>'SAISIE HOTEL RESTAURANT'!ABZ5</f>
        <v>0</v>
      </c>
      <c r="ABQ6" s="366">
        <f>'SAISIE HOTEL RESTAURANT'!ACA5</f>
        <v>0</v>
      </c>
      <c r="ABR6" s="366">
        <f>'SAISIE HOTEL RESTAURANT'!ACB5</f>
        <v>0</v>
      </c>
      <c r="ABS6" s="366">
        <f>'SAISIE HOTEL RESTAURANT'!ACC5</f>
        <v>0</v>
      </c>
      <c r="ABT6" s="366">
        <f>'SAISIE HOTEL RESTAURANT'!ACD5</f>
        <v>0</v>
      </c>
      <c r="ABU6" s="366">
        <f>'SAISIE HOTEL RESTAURANT'!ACE5</f>
        <v>0</v>
      </c>
      <c r="ABV6" s="366">
        <f>'SAISIE HOTEL RESTAURANT'!ACF5</f>
        <v>0</v>
      </c>
      <c r="ABW6" s="366">
        <f>'SAISIE HOTEL RESTAURANT'!ACG5</f>
        <v>0</v>
      </c>
      <c r="ABX6" s="366">
        <f>'SAISIE HOTEL RESTAURANT'!ACH5</f>
        <v>0</v>
      </c>
      <c r="ABY6" s="366">
        <f>'SAISIE HOTEL RESTAURANT'!ACI5</f>
        <v>0</v>
      </c>
      <c r="ABZ6" s="366">
        <f>'SAISIE HOTEL RESTAURANT'!ACJ5</f>
        <v>0</v>
      </c>
      <c r="ACA6" s="366">
        <f>'SAISIE HOTEL RESTAURANT'!ACK5</f>
        <v>0</v>
      </c>
      <c r="ACB6" s="366">
        <f>'SAISIE HOTEL RESTAURANT'!ACL5</f>
        <v>0</v>
      </c>
      <c r="ACC6" s="366">
        <f>'SAISIE HOTEL RESTAURANT'!ACM5</f>
        <v>0</v>
      </c>
      <c r="ACD6" s="366">
        <f>'SAISIE HOTEL RESTAURANT'!ACN5</f>
        <v>0</v>
      </c>
      <c r="ACE6" s="366">
        <f>'SAISIE HOTEL RESTAURANT'!ACO5</f>
        <v>0</v>
      </c>
      <c r="ACF6" s="366">
        <f>'SAISIE HOTEL RESTAURANT'!ACP5</f>
        <v>0</v>
      </c>
      <c r="ACG6" s="366">
        <f>'SAISIE HOTEL RESTAURANT'!ACQ5</f>
        <v>0</v>
      </c>
      <c r="ACH6" s="366">
        <f>'SAISIE HOTEL RESTAURANT'!ACR5</f>
        <v>0</v>
      </c>
      <c r="ACI6" s="366">
        <f>'SAISIE HOTEL RESTAURANT'!ACS5</f>
        <v>0</v>
      </c>
      <c r="ACJ6" s="366">
        <f>'SAISIE HOTEL RESTAURANT'!ACT5</f>
        <v>0</v>
      </c>
      <c r="ACK6" s="366">
        <f>'SAISIE HOTEL RESTAURANT'!ACU5</f>
        <v>0</v>
      </c>
      <c r="ACL6" s="366">
        <f>'SAISIE HOTEL RESTAURANT'!ACV5</f>
        <v>0</v>
      </c>
      <c r="ACM6" s="366">
        <f>'SAISIE HOTEL RESTAURANT'!ACW5</f>
        <v>0</v>
      </c>
      <c r="ACN6" s="366">
        <f>'SAISIE HOTEL RESTAURANT'!ACX5</f>
        <v>0</v>
      </c>
      <c r="ACO6" s="366">
        <f>'SAISIE HOTEL RESTAURANT'!ACY5</f>
        <v>0</v>
      </c>
      <c r="ACP6" s="366">
        <f>'SAISIE HOTEL RESTAURANT'!ACZ5</f>
        <v>0</v>
      </c>
      <c r="ACQ6" s="366">
        <f>'SAISIE HOTEL RESTAURANT'!ADA5</f>
        <v>0</v>
      </c>
      <c r="ACR6" s="366">
        <f>'SAISIE HOTEL RESTAURANT'!ADB5</f>
        <v>0</v>
      </c>
      <c r="ACS6" s="366">
        <f>'SAISIE HOTEL RESTAURANT'!ADC5</f>
        <v>0</v>
      </c>
      <c r="ACT6" s="366">
        <f>'SAISIE HOTEL RESTAURANT'!ADD5</f>
        <v>0</v>
      </c>
      <c r="ACU6" s="366">
        <f>'SAISIE HOTEL RESTAURANT'!ADE5</f>
        <v>0</v>
      </c>
      <c r="ACV6" s="366">
        <f>'SAISIE HOTEL RESTAURANT'!ADF5</f>
        <v>0</v>
      </c>
      <c r="ACW6" s="366">
        <f>'SAISIE HOTEL RESTAURANT'!ADG5</f>
        <v>0</v>
      </c>
      <c r="ACX6" s="366">
        <f>'SAISIE HOTEL RESTAURANT'!ADH5</f>
        <v>0</v>
      </c>
      <c r="ACY6" s="366">
        <f>'SAISIE HOTEL RESTAURANT'!ADI5</f>
        <v>0</v>
      </c>
      <c r="ACZ6" s="366">
        <f>'SAISIE HOTEL RESTAURANT'!ADJ5</f>
        <v>0</v>
      </c>
      <c r="ADA6" s="366">
        <f>'SAISIE HOTEL RESTAURANT'!ADK5</f>
        <v>0</v>
      </c>
      <c r="ADB6" s="366">
        <f>'SAISIE HOTEL RESTAURANT'!ADL5</f>
        <v>0</v>
      </c>
      <c r="ADC6" s="366">
        <f>'SAISIE HOTEL RESTAURANT'!ADM5</f>
        <v>0</v>
      </c>
      <c r="ADD6" s="366">
        <f>'SAISIE HOTEL RESTAURANT'!ADN5</f>
        <v>0</v>
      </c>
      <c r="ADE6" s="366">
        <f>'SAISIE HOTEL RESTAURANT'!ADO5</f>
        <v>0</v>
      </c>
      <c r="ADF6" s="366">
        <f>'SAISIE HOTEL RESTAURANT'!ADP5</f>
        <v>0</v>
      </c>
      <c r="ADG6" s="366">
        <f>'SAISIE HOTEL RESTAURANT'!ADQ5</f>
        <v>0</v>
      </c>
      <c r="ADH6" s="366">
        <f>'SAISIE HOTEL RESTAURANT'!ADR5</f>
        <v>0</v>
      </c>
      <c r="ADI6" s="366">
        <f>'SAISIE HOTEL RESTAURANT'!ADS5</f>
        <v>0</v>
      </c>
      <c r="ADJ6" s="366">
        <f>'SAISIE HOTEL RESTAURANT'!ADT5</f>
        <v>0</v>
      </c>
      <c r="ADK6" s="366">
        <f>'SAISIE HOTEL RESTAURANT'!ADU5</f>
        <v>0</v>
      </c>
      <c r="ADL6" s="366">
        <f>'SAISIE HOTEL RESTAURANT'!ADV5</f>
        <v>0</v>
      </c>
      <c r="ADM6" s="366">
        <f>'SAISIE HOTEL RESTAURANT'!ADW5</f>
        <v>0</v>
      </c>
      <c r="ADN6" s="366">
        <f>'SAISIE HOTEL RESTAURANT'!ADX5</f>
        <v>0</v>
      </c>
      <c r="ADO6" s="366">
        <f>'SAISIE HOTEL RESTAURANT'!ADY5</f>
        <v>0</v>
      </c>
      <c r="ADP6" s="366">
        <f>'SAISIE HOTEL RESTAURANT'!ADZ5</f>
        <v>0</v>
      </c>
      <c r="ADQ6" s="366">
        <f>'SAISIE HOTEL RESTAURANT'!AEA5</f>
        <v>0</v>
      </c>
      <c r="ADR6" s="366">
        <f>'SAISIE HOTEL RESTAURANT'!AEB5</f>
        <v>0</v>
      </c>
      <c r="ADS6" s="366">
        <f>'SAISIE HOTEL RESTAURANT'!AEC5</f>
        <v>0</v>
      </c>
      <c r="ADT6" s="366">
        <f>'SAISIE HOTEL RESTAURANT'!AED5</f>
        <v>0</v>
      </c>
      <c r="ADU6" s="366">
        <f>'SAISIE HOTEL RESTAURANT'!AEE5</f>
        <v>0</v>
      </c>
      <c r="ADV6" s="366">
        <f>'SAISIE HOTEL RESTAURANT'!AEF5</f>
        <v>0</v>
      </c>
      <c r="ADW6" s="366">
        <f>'SAISIE HOTEL RESTAURANT'!AEG5</f>
        <v>0</v>
      </c>
      <c r="ADX6" s="366">
        <f>'SAISIE HOTEL RESTAURANT'!AEH5</f>
        <v>0</v>
      </c>
      <c r="ADY6" s="366">
        <f>'SAISIE HOTEL RESTAURANT'!AEI5</f>
        <v>0</v>
      </c>
      <c r="ADZ6" s="366">
        <f>'SAISIE HOTEL RESTAURANT'!AEJ5</f>
        <v>0</v>
      </c>
      <c r="AEA6" s="366">
        <f>'SAISIE HOTEL RESTAURANT'!AEK5</f>
        <v>0</v>
      </c>
      <c r="AEB6" s="366">
        <f>'SAISIE HOTEL RESTAURANT'!AEL5</f>
        <v>0</v>
      </c>
      <c r="AEC6" s="366">
        <f>'SAISIE HOTEL RESTAURANT'!AEM5</f>
        <v>0</v>
      </c>
      <c r="AED6" s="366">
        <f>'SAISIE HOTEL RESTAURANT'!AEN5</f>
        <v>0</v>
      </c>
      <c r="AEE6" s="366">
        <f>'SAISIE HOTEL RESTAURANT'!AEO5</f>
        <v>0</v>
      </c>
      <c r="AEF6" s="366">
        <f>'SAISIE HOTEL RESTAURANT'!AEP5</f>
        <v>0</v>
      </c>
      <c r="AEG6" s="366">
        <f>'SAISIE HOTEL RESTAURANT'!AEQ5</f>
        <v>0</v>
      </c>
      <c r="AEH6" s="366">
        <f>'SAISIE HOTEL RESTAURANT'!AER5</f>
        <v>0</v>
      </c>
      <c r="AEI6" s="366">
        <f>'SAISIE HOTEL RESTAURANT'!AES5</f>
        <v>0</v>
      </c>
      <c r="AEJ6" s="366">
        <f>'SAISIE HOTEL RESTAURANT'!AET5</f>
        <v>0</v>
      </c>
      <c r="AEK6" s="366">
        <f>'SAISIE HOTEL RESTAURANT'!AEU5</f>
        <v>0</v>
      </c>
      <c r="AEL6" s="366">
        <f>'SAISIE HOTEL RESTAURANT'!AEV5</f>
        <v>0</v>
      </c>
      <c r="AEM6" s="366">
        <f>'SAISIE HOTEL RESTAURANT'!AEW5</f>
        <v>0</v>
      </c>
      <c r="AEN6" s="366">
        <f>'SAISIE HOTEL RESTAURANT'!AEX5</f>
        <v>0</v>
      </c>
      <c r="AEO6" s="366">
        <f>'SAISIE HOTEL RESTAURANT'!AEY5</f>
        <v>0</v>
      </c>
      <c r="AEP6" s="366">
        <f>'SAISIE HOTEL RESTAURANT'!AEZ5</f>
        <v>0</v>
      </c>
      <c r="AEQ6" s="366">
        <f>'SAISIE HOTEL RESTAURANT'!AFA5</f>
        <v>0</v>
      </c>
      <c r="AER6" s="366">
        <f>'SAISIE HOTEL RESTAURANT'!AFB5</f>
        <v>0</v>
      </c>
      <c r="AES6" s="366">
        <f>'SAISIE HOTEL RESTAURANT'!AFC5</f>
        <v>0</v>
      </c>
      <c r="AET6" s="366">
        <f>'SAISIE HOTEL RESTAURANT'!AFD5</f>
        <v>0</v>
      </c>
      <c r="AEU6" s="366">
        <f>'SAISIE HOTEL RESTAURANT'!AFE5</f>
        <v>0</v>
      </c>
      <c r="AEV6" s="366">
        <f>'SAISIE HOTEL RESTAURANT'!AFF5</f>
        <v>0</v>
      </c>
      <c r="AEW6" s="366">
        <f>'SAISIE HOTEL RESTAURANT'!AFG5</f>
        <v>0</v>
      </c>
      <c r="AEX6" s="366">
        <f>'SAISIE HOTEL RESTAURANT'!AFH5</f>
        <v>0</v>
      </c>
      <c r="AEY6" s="366">
        <f>'SAISIE HOTEL RESTAURANT'!AFI5</f>
        <v>0</v>
      </c>
      <c r="AEZ6" s="366">
        <f>'SAISIE HOTEL RESTAURANT'!AFJ5</f>
        <v>0</v>
      </c>
      <c r="AFA6" s="366">
        <f>'SAISIE HOTEL RESTAURANT'!AFK5</f>
        <v>0</v>
      </c>
      <c r="AFB6" s="366">
        <f>'SAISIE HOTEL RESTAURANT'!AFL5</f>
        <v>0</v>
      </c>
      <c r="AFC6" s="366">
        <f>'SAISIE HOTEL RESTAURANT'!AFM5</f>
        <v>0</v>
      </c>
      <c r="AFD6" s="366">
        <f>'SAISIE HOTEL RESTAURANT'!AFN5</f>
        <v>0</v>
      </c>
      <c r="AFE6" s="366">
        <f>'SAISIE HOTEL RESTAURANT'!AFO5</f>
        <v>0</v>
      </c>
      <c r="AFF6" s="366">
        <f>'SAISIE HOTEL RESTAURANT'!AFP5</f>
        <v>0</v>
      </c>
      <c r="AFG6" s="366">
        <f>'SAISIE HOTEL RESTAURANT'!AFQ5</f>
        <v>0</v>
      </c>
      <c r="AFH6" s="366">
        <f>'SAISIE HOTEL RESTAURANT'!AFR5</f>
        <v>0</v>
      </c>
      <c r="AFI6" s="366">
        <f>'SAISIE HOTEL RESTAURANT'!AFS5</f>
        <v>0</v>
      </c>
      <c r="AFJ6" s="366">
        <f>'SAISIE HOTEL RESTAURANT'!AFT5</f>
        <v>0</v>
      </c>
      <c r="AFK6" s="366">
        <f>'SAISIE HOTEL RESTAURANT'!AFU5</f>
        <v>0</v>
      </c>
      <c r="AFL6" s="366">
        <f>'SAISIE HOTEL RESTAURANT'!AFV5</f>
        <v>0</v>
      </c>
      <c r="AFM6" s="366">
        <f>'SAISIE HOTEL RESTAURANT'!AFW5</f>
        <v>0</v>
      </c>
      <c r="AFN6" s="366">
        <f>'SAISIE HOTEL RESTAURANT'!AFX5</f>
        <v>0</v>
      </c>
      <c r="AFO6" s="366">
        <f>'SAISIE HOTEL RESTAURANT'!AFY5</f>
        <v>0</v>
      </c>
      <c r="AFP6" s="366">
        <f>'SAISIE HOTEL RESTAURANT'!AFZ5</f>
        <v>0</v>
      </c>
      <c r="AFQ6" s="366">
        <f>'SAISIE HOTEL RESTAURANT'!AGA5</f>
        <v>0</v>
      </c>
      <c r="AFR6" s="366">
        <f>'SAISIE HOTEL RESTAURANT'!AGB5</f>
        <v>0</v>
      </c>
      <c r="AFS6" s="366">
        <f>'SAISIE HOTEL RESTAURANT'!AGC5</f>
        <v>0</v>
      </c>
      <c r="AFT6" s="366">
        <f>'SAISIE HOTEL RESTAURANT'!AGD5</f>
        <v>0</v>
      </c>
      <c r="AFU6" s="366">
        <f>'SAISIE HOTEL RESTAURANT'!AGE5</f>
        <v>0</v>
      </c>
      <c r="AFV6" s="366">
        <f>'SAISIE HOTEL RESTAURANT'!AGF5</f>
        <v>0</v>
      </c>
      <c r="AFW6" s="366">
        <f>'SAISIE HOTEL RESTAURANT'!AGG5</f>
        <v>0</v>
      </c>
      <c r="AFX6" s="366">
        <f>'SAISIE HOTEL RESTAURANT'!AGH5</f>
        <v>0</v>
      </c>
      <c r="AFY6" s="366">
        <f>'SAISIE HOTEL RESTAURANT'!AGI5</f>
        <v>0</v>
      </c>
      <c r="AFZ6" s="366">
        <f>'SAISIE HOTEL RESTAURANT'!AGJ5</f>
        <v>0</v>
      </c>
      <c r="AGA6" s="366">
        <f>'SAISIE HOTEL RESTAURANT'!AGK5</f>
        <v>0</v>
      </c>
      <c r="AGB6" s="366">
        <f>'SAISIE HOTEL RESTAURANT'!AGL5</f>
        <v>0</v>
      </c>
      <c r="AGC6" s="366">
        <f>'SAISIE HOTEL RESTAURANT'!AGM5</f>
        <v>0</v>
      </c>
      <c r="AGD6" s="366">
        <f>'SAISIE HOTEL RESTAURANT'!AGN5</f>
        <v>0</v>
      </c>
      <c r="AGE6" s="366">
        <f>'SAISIE HOTEL RESTAURANT'!AGO5</f>
        <v>0</v>
      </c>
      <c r="AGF6" s="366">
        <f>'SAISIE HOTEL RESTAURANT'!AGP5</f>
        <v>0</v>
      </c>
      <c r="AGG6" s="366">
        <f>'SAISIE HOTEL RESTAURANT'!AGQ5</f>
        <v>0</v>
      </c>
      <c r="AGH6" s="366">
        <f>'SAISIE HOTEL RESTAURANT'!AGR5</f>
        <v>0</v>
      </c>
      <c r="AGI6" s="366">
        <f>'SAISIE HOTEL RESTAURANT'!AGS5</f>
        <v>0</v>
      </c>
      <c r="AGJ6" s="366">
        <f>'SAISIE HOTEL RESTAURANT'!AGT5</f>
        <v>0</v>
      </c>
      <c r="AGK6" s="366">
        <f>'SAISIE HOTEL RESTAURANT'!AGU5</f>
        <v>0</v>
      </c>
      <c r="AGL6" s="366">
        <f>'SAISIE HOTEL RESTAURANT'!AGV5</f>
        <v>0</v>
      </c>
      <c r="AGM6" s="366">
        <f>'SAISIE HOTEL RESTAURANT'!AGW5</f>
        <v>0</v>
      </c>
      <c r="AGN6" s="366">
        <f>'SAISIE HOTEL RESTAURANT'!AGX5</f>
        <v>0</v>
      </c>
      <c r="AGO6" s="366">
        <f>'SAISIE HOTEL RESTAURANT'!AGY5</f>
        <v>0</v>
      </c>
      <c r="AGP6" s="366">
        <f>'SAISIE HOTEL RESTAURANT'!AGZ5</f>
        <v>0</v>
      </c>
      <c r="AGQ6" s="366">
        <f>'SAISIE HOTEL RESTAURANT'!AHA5</f>
        <v>0</v>
      </c>
      <c r="AGR6" s="366">
        <f>'SAISIE HOTEL RESTAURANT'!AHB5</f>
        <v>0</v>
      </c>
      <c r="AGS6" s="366">
        <f>'SAISIE HOTEL RESTAURANT'!AHC5</f>
        <v>0</v>
      </c>
      <c r="AGT6" s="366">
        <f>'SAISIE HOTEL RESTAURANT'!AHD5</f>
        <v>0</v>
      </c>
      <c r="AGU6" s="366">
        <f>'SAISIE HOTEL RESTAURANT'!AHE5</f>
        <v>0</v>
      </c>
      <c r="AGV6" s="366">
        <f>'SAISIE HOTEL RESTAURANT'!AHF5</f>
        <v>0</v>
      </c>
      <c r="AGW6" s="366">
        <f>'SAISIE HOTEL RESTAURANT'!AHG5</f>
        <v>0</v>
      </c>
      <c r="AGX6" s="366">
        <f>'SAISIE HOTEL RESTAURANT'!AHH5</f>
        <v>0</v>
      </c>
      <c r="AGY6" s="366">
        <f>'SAISIE HOTEL RESTAURANT'!AHI5</f>
        <v>0</v>
      </c>
      <c r="AGZ6" s="366">
        <f>'SAISIE HOTEL RESTAURANT'!AHJ5</f>
        <v>0</v>
      </c>
      <c r="AHA6" s="366">
        <f>'SAISIE HOTEL RESTAURANT'!AHK5</f>
        <v>0</v>
      </c>
      <c r="AHB6" s="366">
        <f>'SAISIE HOTEL RESTAURANT'!AHL5</f>
        <v>0</v>
      </c>
      <c r="AHC6" s="366">
        <f>'SAISIE HOTEL RESTAURANT'!AHM5</f>
        <v>0</v>
      </c>
      <c r="AHD6" s="366">
        <f>'SAISIE HOTEL RESTAURANT'!AHN5</f>
        <v>0</v>
      </c>
      <c r="AHE6" s="366">
        <f>'SAISIE HOTEL RESTAURANT'!AHO5</f>
        <v>0</v>
      </c>
      <c r="AHF6" s="366">
        <f>'SAISIE HOTEL RESTAURANT'!AHP5</f>
        <v>0</v>
      </c>
      <c r="AHG6" s="366">
        <f>'SAISIE HOTEL RESTAURANT'!AHQ5</f>
        <v>0</v>
      </c>
      <c r="AHH6" s="366">
        <f>'SAISIE HOTEL RESTAURANT'!AHR5</f>
        <v>0</v>
      </c>
      <c r="AHI6" s="366">
        <f>'SAISIE HOTEL RESTAURANT'!AHS5</f>
        <v>0</v>
      </c>
      <c r="AHJ6" s="366">
        <f>'SAISIE HOTEL RESTAURANT'!AHT5</f>
        <v>0</v>
      </c>
      <c r="AHK6" s="366">
        <f>'SAISIE HOTEL RESTAURANT'!AHU5</f>
        <v>0</v>
      </c>
      <c r="AHL6" s="366">
        <f>'SAISIE HOTEL RESTAURANT'!AHV5</f>
        <v>0</v>
      </c>
      <c r="AHM6" s="366">
        <f>'SAISIE HOTEL RESTAURANT'!AHW5</f>
        <v>0</v>
      </c>
      <c r="AHN6" s="366">
        <f>'SAISIE HOTEL RESTAURANT'!AHX5</f>
        <v>0</v>
      </c>
      <c r="AHO6" s="366">
        <f>'SAISIE HOTEL RESTAURANT'!AHY5</f>
        <v>0</v>
      </c>
      <c r="AHP6" s="366">
        <f>'SAISIE HOTEL RESTAURANT'!AHZ5</f>
        <v>0</v>
      </c>
      <c r="AHQ6" s="366">
        <f>'SAISIE HOTEL RESTAURANT'!AIA5</f>
        <v>0</v>
      </c>
      <c r="AHR6" s="366">
        <f>'SAISIE HOTEL RESTAURANT'!AIB5</f>
        <v>0</v>
      </c>
      <c r="AHS6" s="366">
        <f>'SAISIE HOTEL RESTAURANT'!AIC5</f>
        <v>0</v>
      </c>
      <c r="AHT6" s="366">
        <f>'SAISIE HOTEL RESTAURANT'!AID5</f>
        <v>0</v>
      </c>
      <c r="AHU6" s="366">
        <f>'SAISIE HOTEL RESTAURANT'!AIE5</f>
        <v>0</v>
      </c>
      <c r="AHV6" s="366">
        <f>'SAISIE HOTEL RESTAURANT'!AIF5</f>
        <v>0</v>
      </c>
      <c r="AHW6" s="366">
        <f>'SAISIE HOTEL RESTAURANT'!AIG5</f>
        <v>0</v>
      </c>
      <c r="AHX6" s="366">
        <f>'SAISIE HOTEL RESTAURANT'!AIH5</f>
        <v>0</v>
      </c>
      <c r="AHY6" s="366">
        <f>'SAISIE HOTEL RESTAURANT'!AII5</f>
        <v>0</v>
      </c>
      <c r="AHZ6" s="366">
        <f>'SAISIE HOTEL RESTAURANT'!AIJ5</f>
        <v>0</v>
      </c>
      <c r="AIA6" s="366">
        <f>'SAISIE HOTEL RESTAURANT'!AIK5</f>
        <v>0</v>
      </c>
      <c r="AIB6" s="366">
        <f>'SAISIE HOTEL RESTAURANT'!AIL5</f>
        <v>0</v>
      </c>
      <c r="AIC6" s="366">
        <f>'SAISIE HOTEL RESTAURANT'!AIM5</f>
        <v>0</v>
      </c>
      <c r="AID6" s="366">
        <f>'SAISIE HOTEL RESTAURANT'!AIN5</f>
        <v>0</v>
      </c>
      <c r="AIE6" s="366">
        <f>'SAISIE HOTEL RESTAURANT'!AIO5</f>
        <v>0</v>
      </c>
      <c r="AIF6" s="366">
        <f>'SAISIE HOTEL RESTAURANT'!AIP5</f>
        <v>0</v>
      </c>
      <c r="AIG6" s="366">
        <f>'SAISIE HOTEL RESTAURANT'!AIQ5</f>
        <v>0</v>
      </c>
      <c r="AIH6" s="366">
        <f>'SAISIE HOTEL RESTAURANT'!AIR5</f>
        <v>0</v>
      </c>
      <c r="AII6" s="366">
        <f>'SAISIE HOTEL RESTAURANT'!AIS5</f>
        <v>0</v>
      </c>
      <c r="AIJ6" s="366">
        <f>'SAISIE HOTEL RESTAURANT'!AIT5</f>
        <v>0</v>
      </c>
      <c r="AIK6" s="366">
        <f>'SAISIE HOTEL RESTAURANT'!AIU5</f>
        <v>0</v>
      </c>
      <c r="AIL6" s="366">
        <f>'SAISIE HOTEL RESTAURANT'!AIV5</f>
        <v>0</v>
      </c>
      <c r="AIM6" s="366">
        <f>'SAISIE HOTEL RESTAURANT'!AIW5</f>
        <v>0</v>
      </c>
      <c r="AIN6" s="366">
        <f>'SAISIE HOTEL RESTAURANT'!AIX5</f>
        <v>0</v>
      </c>
      <c r="AIO6" s="366">
        <f>'SAISIE HOTEL RESTAURANT'!AIY5</f>
        <v>0</v>
      </c>
      <c r="AIP6" s="366">
        <f>'SAISIE HOTEL RESTAURANT'!AIZ5</f>
        <v>0</v>
      </c>
      <c r="AIQ6" s="366">
        <f>'SAISIE HOTEL RESTAURANT'!AJA5</f>
        <v>0</v>
      </c>
      <c r="AIR6" s="366">
        <f>'SAISIE HOTEL RESTAURANT'!AJB5</f>
        <v>0</v>
      </c>
      <c r="AIS6" s="366">
        <f>'SAISIE HOTEL RESTAURANT'!AJC5</f>
        <v>0</v>
      </c>
      <c r="AIT6" s="366">
        <f>'SAISIE HOTEL RESTAURANT'!AJD5</f>
        <v>0</v>
      </c>
      <c r="AIU6" s="366">
        <f>'SAISIE HOTEL RESTAURANT'!AJE5</f>
        <v>0</v>
      </c>
      <c r="AIV6" s="366">
        <f>'SAISIE HOTEL RESTAURANT'!AJF5</f>
        <v>0</v>
      </c>
      <c r="AIW6" s="366">
        <f>'SAISIE HOTEL RESTAURANT'!AJG5</f>
        <v>0</v>
      </c>
      <c r="AIX6" s="366">
        <f>'SAISIE HOTEL RESTAURANT'!AJH5</f>
        <v>0</v>
      </c>
      <c r="AIY6" s="366">
        <f>'SAISIE HOTEL RESTAURANT'!AJI5</f>
        <v>0</v>
      </c>
      <c r="AIZ6" s="366">
        <f>'SAISIE HOTEL RESTAURANT'!AJJ5</f>
        <v>0</v>
      </c>
      <c r="AJA6" s="366">
        <f>'SAISIE HOTEL RESTAURANT'!AJK5</f>
        <v>0</v>
      </c>
      <c r="AJB6" s="366">
        <f>'SAISIE HOTEL RESTAURANT'!AJL5</f>
        <v>0</v>
      </c>
      <c r="AJC6" s="366">
        <f>'SAISIE HOTEL RESTAURANT'!AJM5</f>
        <v>0</v>
      </c>
      <c r="AJD6" s="366">
        <f>'SAISIE HOTEL RESTAURANT'!AJN5</f>
        <v>0</v>
      </c>
      <c r="AJE6" s="366">
        <f>'SAISIE HOTEL RESTAURANT'!AJO5</f>
        <v>0</v>
      </c>
      <c r="AJF6" s="366">
        <f>'SAISIE HOTEL RESTAURANT'!AJP5</f>
        <v>0</v>
      </c>
      <c r="AJG6" s="366">
        <f>'SAISIE HOTEL RESTAURANT'!AJQ5</f>
        <v>0</v>
      </c>
      <c r="AJH6" s="366">
        <f>'SAISIE HOTEL RESTAURANT'!AJR5</f>
        <v>0</v>
      </c>
      <c r="AJI6" s="366">
        <f>'SAISIE HOTEL RESTAURANT'!AJS5</f>
        <v>0</v>
      </c>
      <c r="AJJ6" s="366">
        <f>'SAISIE HOTEL RESTAURANT'!AJT5</f>
        <v>0</v>
      </c>
      <c r="AJK6" s="366">
        <f>'SAISIE HOTEL RESTAURANT'!AJU5</f>
        <v>0</v>
      </c>
      <c r="AJL6" s="366">
        <f>'SAISIE HOTEL RESTAURANT'!AJV5</f>
        <v>0</v>
      </c>
      <c r="AJM6" s="366">
        <f>'SAISIE HOTEL RESTAURANT'!AJW5</f>
        <v>0</v>
      </c>
      <c r="AJN6" s="366">
        <f>'SAISIE HOTEL RESTAURANT'!AJX5</f>
        <v>0</v>
      </c>
      <c r="AJO6" s="366">
        <f>'SAISIE HOTEL RESTAURANT'!AJY5</f>
        <v>0</v>
      </c>
      <c r="AJP6" s="366">
        <f>'SAISIE HOTEL RESTAURANT'!AJZ5</f>
        <v>0</v>
      </c>
      <c r="AJQ6" s="366">
        <f>'SAISIE HOTEL RESTAURANT'!AKA5</f>
        <v>0</v>
      </c>
      <c r="AJR6" s="366">
        <f>'SAISIE HOTEL RESTAURANT'!AKB5</f>
        <v>0</v>
      </c>
      <c r="AJS6" s="366">
        <f>'SAISIE HOTEL RESTAURANT'!AKC5</f>
        <v>0</v>
      </c>
      <c r="AJT6" s="366">
        <f>'SAISIE HOTEL RESTAURANT'!AKD5</f>
        <v>0</v>
      </c>
      <c r="AJU6" s="366">
        <f>'SAISIE HOTEL RESTAURANT'!AKE5</f>
        <v>0</v>
      </c>
      <c r="AJV6" s="366">
        <f>'SAISIE HOTEL RESTAURANT'!AKF5</f>
        <v>0</v>
      </c>
      <c r="AJW6" s="366">
        <f>'SAISIE HOTEL RESTAURANT'!AKG5</f>
        <v>0</v>
      </c>
      <c r="AJX6" s="366">
        <f>'SAISIE HOTEL RESTAURANT'!AKH5</f>
        <v>0</v>
      </c>
      <c r="AJY6" s="366">
        <f>'SAISIE HOTEL RESTAURANT'!AKI5</f>
        <v>0</v>
      </c>
      <c r="AJZ6" s="366">
        <f>'SAISIE HOTEL RESTAURANT'!AKJ5</f>
        <v>0</v>
      </c>
      <c r="AKA6" s="366">
        <f>'SAISIE HOTEL RESTAURANT'!AKK5</f>
        <v>0</v>
      </c>
      <c r="AKB6" s="366">
        <f>'SAISIE HOTEL RESTAURANT'!AKL5</f>
        <v>0</v>
      </c>
      <c r="AKC6" s="366">
        <f>'SAISIE HOTEL RESTAURANT'!AKM5</f>
        <v>0</v>
      </c>
      <c r="AKD6" s="366">
        <f>'SAISIE HOTEL RESTAURANT'!AKN5</f>
        <v>0</v>
      </c>
      <c r="AKE6" s="366">
        <f>'SAISIE HOTEL RESTAURANT'!AKO5</f>
        <v>0</v>
      </c>
      <c r="AKF6" s="366">
        <f>'SAISIE HOTEL RESTAURANT'!AKP5</f>
        <v>0</v>
      </c>
      <c r="AKG6" s="366">
        <f>'SAISIE HOTEL RESTAURANT'!AKQ5</f>
        <v>0</v>
      </c>
      <c r="AKH6" s="366">
        <f>'SAISIE HOTEL RESTAURANT'!AKR5</f>
        <v>0</v>
      </c>
      <c r="AKI6" s="366">
        <f>'SAISIE HOTEL RESTAURANT'!AKS5</f>
        <v>0</v>
      </c>
      <c r="AKJ6" s="366">
        <f>'SAISIE HOTEL RESTAURANT'!AKT5</f>
        <v>0</v>
      </c>
      <c r="AKK6" s="366">
        <f>'SAISIE HOTEL RESTAURANT'!AKU5</f>
        <v>0</v>
      </c>
      <c r="AKL6" s="366">
        <f>'SAISIE HOTEL RESTAURANT'!AKV5</f>
        <v>0</v>
      </c>
      <c r="AKM6" s="366">
        <f>'SAISIE HOTEL RESTAURANT'!AKW5</f>
        <v>0</v>
      </c>
      <c r="AKN6" s="366">
        <f>'SAISIE HOTEL RESTAURANT'!AKX5</f>
        <v>0</v>
      </c>
      <c r="AKO6" s="366">
        <f>'SAISIE HOTEL RESTAURANT'!AKY5</f>
        <v>0</v>
      </c>
      <c r="AKP6" s="366">
        <f>'SAISIE HOTEL RESTAURANT'!AKZ5</f>
        <v>0</v>
      </c>
      <c r="AKQ6" s="366">
        <f>'SAISIE HOTEL RESTAURANT'!ALA5</f>
        <v>0</v>
      </c>
      <c r="AKR6" s="366">
        <f>'SAISIE HOTEL RESTAURANT'!ALB5</f>
        <v>0</v>
      </c>
      <c r="AKS6" s="366">
        <f>'SAISIE HOTEL RESTAURANT'!ALC5</f>
        <v>0</v>
      </c>
      <c r="AKT6" s="366">
        <f>'SAISIE HOTEL RESTAURANT'!ALD5</f>
        <v>0</v>
      </c>
      <c r="AKU6" s="366">
        <f>'SAISIE HOTEL RESTAURANT'!ALE5</f>
        <v>0</v>
      </c>
      <c r="AKV6" s="366">
        <f>'SAISIE HOTEL RESTAURANT'!ALF5</f>
        <v>0</v>
      </c>
      <c r="AKW6" s="366">
        <f>'SAISIE HOTEL RESTAURANT'!ALG5</f>
        <v>0</v>
      </c>
      <c r="AKX6" s="366">
        <f>'SAISIE HOTEL RESTAURANT'!ALH5</f>
        <v>0</v>
      </c>
      <c r="AKY6" s="366">
        <f>'SAISIE HOTEL RESTAURANT'!ALI5</f>
        <v>0</v>
      </c>
      <c r="AKZ6" s="366">
        <f>'SAISIE HOTEL RESTAURANT'!ALJ5</f>
        <v>0</v>
      </c>
      <c r="ALA6" s="366">
        <f>'SAISIE HOTEL RESTAURANT'!ALK5</f>
        <v>0</v>
      </c>
      <c r="ALB6" s="366">
        <f>'SAISIE HOTEL RESTAURANT'!ALL5</f>
        <v>0</v>
      </c>
      <c r="ALC6" s="366">
        <f>'SAISIE HOTEL RESTAURANT'!ALM5</f>
        <v>0</v>
      </c>
      <c r="ALD6" s="366">
        <f>'SAISIE HOTEL RESTAURANT'!ALN5</f>
        <v>0</v>
      </c>
      <c r="ALE6" s="366">
        <f>'SAISIE HOTEL RESTAURANT'!ALO5</f>
        <v>0</v>
      </c>
      <c r="ALF6" s="366">
        <f>'SAISIE HOTEL RESTAURANT'!ALP5</f>
        <v>0</v>
      </c>
      <c r="ALG6" s="366">
        <f>'SAISIE HOTEL RESTAURANT'!ALQ5</f>
        <v>0</v>
      </c>
      <c r="ALH6" s="366">
        <f>'SAISIE HOTEL RESTAURANT'!ALR5</f>
        <v>0</v>
      </c>
      <c r="ALI6" s="366">
        <f>'SAISIE HOTEL RESTAURANT'!ALS5</f>
        <v>0</v>
      </c>
      <c r="ALJ6" s="366">
        <f>'SAISIE HOTEL RESTAURANT'!ALT5</f>
        <v>0</v>
      </c>
      <c r="ALK6" s="366">
        <f>'SAISIE HOTEL RESTAURANT'!ALU5</f>
        <v>0</v>
      </c>
      <c r="ALL6" s="366">
        <f>'SAISIE HOTEL RESTAURANT'!ALV5</f>
        <v>0</v>
      </c>
      <c r="ALM6" s="366">
        <f>'SAISIE HOTEL RESTAURANT'!ALW5</f>
        <v>0</v>
      </c>
      <c r="ALN6" s="366">
        <f>'SAISIE HOTEL RESTAURANT'!ALX5</f>
        <v>0</v>
      </c>
      <c r="ALO6" s="366">
        <f>'SAISIE HOTEL RESTAURANT'!ALY5</f>
        <v>0</v>
      </c>
      <c r="ALP6" s="366">
        <f>'SAISIE HOTEL RESTAURANT'!ALZ5</f>
        <v>0</v>
      </c>
      <c r="ALQ6" s="366">
        <f>'SAISIE HOTEL RESTAURANT'!AMA5</f>
        <v>0</v>
      </c>
      <c r="ALR6" s="366">
        <f>'SAISIE HOTEL RESTAURANT'!AMB5</f>
        <v>0</v>
      </c>
      <c r="ALS6" s="366">
        <f>'SAISIE HOTEL RESTAURANT'!AMC5</f>
        <v>0</v>
      </c>
      <c r="ALT6" s="366">
        <f>'SAISIE HOTEL RESTAURANT'!AMD5</f>
        <v>0</v>
      </c>
      <c r="ALU6" s="366">
        <f>'SAISIE HOTEL RESTAURANT'!AME5</f>
        <v>0</v>
      </c>
      <c r="ALV6" s="366">
        <f>'SAISIE HOTEL RESTAURANT'!AMF5</f>
        <v>0</v>
      </c>
      <c r="ALW6" s="366">
        <f>'SAISIE HOTEL RESTAURANT'!AMG5</f>
        <v>0</v>
      </c>
      <c r="ALX6" s="366">
        <f>'SAISIE HOTEL RESTAURANT'!AMH5</f>
        <v>0</v>
      </c>
      <c r="ALY6" s="366">
        <f>'SAISIE HOTEL RESTAURANT'!AMI5</f>
        <v>0</v>
      </c>
      <c r="ALZ6" s="366">
        <f>'SAISIE HOTEL RESTAURANT'!AMJ5</f>
        <v>0</v>
      </c>
      <c r="AMA6" s="366">
        <f>'SAISIE HOTEL RESTAURANT'!AMK5</f>
        <v>0</v>
      </c>
      <c r="AMB6" s="366">
        <f>'SAISIE HOTEL RESTAURANT'!AML5</f>
        <v>0</v>
      </c>
      <c r="AMC6" s="366">
        <f>'SAISIE HOTEL RESTAURANT'!AMM5</f>
        <v>0</v>
      </c>
      <c r="AMD6" s="366">
        <f>'SAISIE HOTEL RESTAURANT'!AMN5</f>
        <v>0</v>
      </c>
      <c r="AME6" s="366">
        <f>'SAISIE HOTEL RESTAURANT'!AMO5</f>
        <v>0</v>
      </c>
      <c r="AMF6" s="366">
        <f>'SAISIE HOTEL RESTAURANT'!AMP5</f>
        <v>0</v>
      </c>
      <c r="AMG6" s="366">
        <f>'SAISIE HOTEL RESTAURANT'!AMQ5</f>
        <v>0</v>
      </c>
      <c r="AMH6" s="366">
        <f>'SAISIE HOTEL RESTAURANT'!AMR5</f>
        <v>0</v>
      </c>
      <c r="AMI6" s="366">
        <f>'SAISIE HOTEL RESTAURANT'!AMS5</f>
        <v>0</v>
      </c>
      <c r="AMJ6" s="366">
        <f>'SAISIE HOTEL RESTAURANT'!AMT5</f>
        <v>0</v>
      </c>
      <c r="AMK6" s="366">
        <f>'SAISIE HOTEL RESTAURANT'!AMU5</f>
        <v>0</v>
      </c>
      <c r="AML6" s="366">
        <f>'SAISIE HOTEL RESTAURANT'!AMV5</f>
        <v>0</v>
      </c>
      <c r="AMM6" s="366">
        <f>'SAISIE HOTEL RESTAURANT'!AMW5</f>
        <v>0</v>
      </c>
      <c r="AMN6" s="366">
        <f>'SAISIE HOTEL RESTAURANT'!AMX5</f>
        <v>0</v>
      </c>
      <c r="AMO6" s="366">
        <f>'SAISIE HOTEL RESTAURANT'!AMY5</f>
        <v>0</v>
      </c>
      <c r="AMP6" s="366">
        <f>'SAISIE HOTEL RESTAURANT'!AMZ5</f>
        <v>0</v>
      </c>
      <c r="AMQ6" s="366">
        <f>'SAISIE HOTEL RESTAURANT'!ANA5</f>
        <v>0</v>
      </c>
      <c r="AMR6" s="366">
        <f>'SAISIE HOTEL RESTAURANT'!ANB5</f>
        <v>0</v>
      </c>
      <c r="AMS6" s="366">
        <f>'SAISIE HOTEL RESTAURANT'!ANC5</f>
        <v>0</v>
      </c>
      <c r="AMT6" s="366">
        <f>'SAISIE HOTEL RESTAURANT'!AND5</f>
        <v>0</v>
      </c>
      <c r="AMU6" s="366">
        <f>'SAISIE HOTEL RESTAURANT'!ANE5</f>
        <v>0</v>
      </c>
      <c r="AMV6" s="366">
        <f>'SAISIE HOTEL RESTAURANT'!ANF5</f>
        <v>0</v>
      </c>
      <c r="AMW6" s="366">
        <f>'SAISIE HOTEL RESTAURANT'!ANG5</f>
        <v>0</v>
      </c>
      <c r="AMX6" s="366">
        <f>'SAISIE HOTEL RESTAURANT'!ANH5</f>
        <v>0</v>
      </c>
      <c r="AMY6" s="366">
        <f>'SAISIE HOTEL RESTAURANT'!ANI5</f>
        <v>0</v>
      </c>
      <c r="AMZ6" s="366">
        <f>'SAISIE HOTEL RESTAURANT'!ANJ5</f>
        <v>0</v>
      </c>
      <c r="ANA6" s="366">
        <f>'SAISIE HOTEL RESTAURANT'!ANK5</f>
        <v>0</v>
      </c>
      <c r="ANB6" s="366">
        <f>'SAISIE HOTEL RESTAURANT'!ANL5</f>
        <v>0</v>
      </c>
      <c r="ANC6" s="366">
        <f>'SAISIE HOTEL RESTAURANT'!ANM5</f>
        <v>0</v>
      </c>
      <c r="AND6" s="366">
        <f>'SAISIE HOTEL RESTAURANT'!ANN5</f>
        <v>0</v>
      </c>
      <c r="ANE6" s="366">
        <f>'SAISIE HOTEL RESTAURANT'!ANO5</f>
        <v>0</v>
      </c>
      <c r="ANF6" s="366">
        <f>'SAISIE HOTEL RESTAURANT'!ANP5</f>
        <v>0</v>
      </c>
      <c r="ANG6" s="366">
        <f>'SAISIE HOTEL RESTAURANT'!ANQ5</f>
        <v>0</v>
      </c>
      <c r="ANH6" s="366">
        <f>'SAISIE HOTEL RESTAURANT'!ANR5</f>
        <v>0</v>
      </c>
      <c r="ANI6" s="366">
        <f>'SAISIE HOTEL RESTAURANT'!ANS5</f>
        <v>0</v>
      </c>
      <c r="ANJ6" s="366">
        <f>'SAISIE HOTEL RESTAURANT'!ANT5</f>
        <v>0</v>
      </c>
      <c r="ANK6" s="366">
        <f>'SAISIE HOTEL RESTAURANT'!ANU5</f>
        <v>0</v>
      </c>
      <c r="ANL6" s="366">
        <f>'SAISIE HOTEL RESTAURANT'!ANV5</f>
        <v>0</v>
      </c>
      <c r="ANM6" s="366">
        <f>'SAISIE HOTEL RESTAURANT'!ANW5</f>
        <v>0</v>
      </c>
      <c r="ANN6" s="366">
        <f>'SAISIE HOTEL RESTAURANT'!ANX5</f>
        <v>0</v>
      </c>
      <c r="ANO6" s="366">
        <f>'SAISIE HOTEL RESTAURANT'!ANY5</f>
        <v>0</v>
      </c>
      <c r="ANP6" s="366">
        <f>'SAISIE HOTEL RESTAURANT'!ANZ5</f>
        <v>0</v>
      </c>
      <c r="ANQ6" s="366">
        <f>'SAISIE HOTEL RESTAURANT'!AOA5</f>
        <v>0</v>
      </c>
      <c r="ANR6" s="366">
        <f>'SAISIE HOTEL RESTAURANT'!AOB5</f>
        <v>0</v>
      </c>
      <c r="ANS6" s="366">
        <f>'SAISIE HOTEL RESTAURANT'!AOC5</f>
        <v>0</v>
      </c>
      <c r="ANT6" s="366">
        <f>'SAISIE HOTEL RESTAURANT'!AOD5</f>
        <v>0</v>
      </c>
      <c r="ANU6" s="366">
        <f>'SAISIE HOTEL RESTAURANT'!AOE5</f>
        <v>0</v>
      </c>
      <c r="ANV6" s="366">
        <f>'SAISIE HOTEL RESTAURANT'!AOF5</f>
        <v>0</v>
      </c>
      <c r="ANW6" s="366">
        <f>'SAISIE HOTEL RESTAURANT'!AOG5</f>
        <v>0</v>
      </c>
      <c r="ANX6" s="366">
        <f>'SAISIE HOTEL RESTAURANT'!AOH5</f>
        <v>0</v>
      </c>
      <c r="ANY6" s="366">
        <f>'SAISIE HOTEL RESTAURANT'!AOI5</f>
        <v>0</v>
      </c>
      <c r="ANZ6" s="366">
        <f>'SAISIE HOTEL RESTAURANT'!AOJ5</f>
        <v>0</v>
      </c>
      <c r="AOA6" s="366">
        <f>'SAISIE HOTEL RESTAURANT'!AOK5</f>
        <v>0</v>
      </c>
      <c r="AOB6" s="366">
        <f>'SAISIE HOTEL RESTAURANT'!AOL5</f>
        <v>0</v>
      </c>
      <c r="AOC6" s="366">
        <f>'SAISIE HOTEL RESTAURANT'!AOM5</f>
        <v>0</v>
      </c>
      <c r="AOD6" s="366">
        <f>'SAISIE HOTEL RESTAURANT'!AON5</f>
        <v>0</v>
      </c>
      <c r="AOE6" s="366">
        <f>'SAISIE HOTEL RESTAURANT'!AOO5</f>
        <v>0</v>
      </c>
      <c r="AOF6" s="366">
        <f>'SAISIE HOTEL RESTAURANT'!AOP5</f>
        <v>0</v>
      </c>
      <c r="AOG6" s="366">
        <f>'SAISIE HOTEL RESTAURANT'!AOQ5</f>
        <v>0</v>
      </c>
      <c r="AOH6" s="366">
        <f>'SAISIE HOTEL RESTAURANT'!AOR5</f>
        <v>0</v>
      </c>
      <c r="AOI6" s="366">
        <f>'SAISIE HOTEL RESTAURANT'!AOS5</f>
        <v>0</v>
      </c>
      <c r="AOJ6" s="366">
        <f>'SAISIE HOTEL RESTAURANT'!AOT5</f>
        <v>0</v>
      </c>
      <c r="AOK6" s="366">
        <f>'SAISIE HOTEL RESTAURANT'!AOU5</f>
        <v>0</v>
      </c>
      <c r="AOL6" s="366">
        <f>'SAISIE HOTEL RESTAURANT'!AOV5</f>
        <v>0</v>
      </c>
      <c r="AOM6" s="366">
        <f>'SAISIE HOTEL RESTAURANT'!AOW5</f>
        <v>0</v>
      </c>
      <c r="AON6" s="366">
        <f>'SAISIE HOTEL RESTAURANT'!AOX5</f>
        <v>0</v>
      </c>
      <c r="AOO6" s="366">
        <f>'SAISIE HOTEL RESTAURANT'!AOY5</f>
        <v>0</v>
      </c>
      <c r="AOP6" s="366">
        <f>'SAISIE HOTEL RESTAURANT'!AOZ5</f>
        <v>0</v>
      </c>
      <c r="AOQ6" s="366">
        <f>'SAISIE HOTEL RESTAURANT'!APA5</f>
        <v>0</v>
      </c>
      <c r="AOR6" s="366">
        <f>'SAISIE HOTEL RESTAURANT'!APB5</f>
        <v>0</v>
      </c>
      <c r="AOS6" s="366">
        <f>'SAISIE HOTEL RESTAURANT'!APC5</f>
        <v>0</v>
      </c>
      <c r="AOT6" s="366">
        <f>'SAISIE HOTEL RESTAURANT'!APD5</f>
        <v>0</v>
      </c>
      <c r="AOU6" s="366">
        <f>'SAISIE HOTEL RESTAURANT'!APE5</f>
        <v>0</v>
      </c>
      <c r="AOV6" s="366">
        <f>'SAISIE HOTEL RESTAURANT'!APF5</f>
        <v>0</v>
      </c>
      <c r="AOW6" s="366">
        <f>'SAISIE HOTEL RESTAURANT'!APG5</f>
        <v>0</v>
      </c>
      <c r="AOX6" s="366">
        <f>'SAISIE HOTEL RESTAURANT'!APH5</f>
        <v>0</v>
      </c>
      <c r="AOY6" s="366">
        <f>'SAISIE HOTEL RESTAURANT'!API5</f>
        <v>0</v>
      </c>
      <c r="AOZ6" s="366">
        <f>'SAISIE HOTEL RESTAURANT'!APJ5</f>
        <v>0</v>
      </c>
      <c r="APA6" s="366">
        <f>'SAISIE HOTEL RESTAURANT'!APK5</f>
        <v>0</v>
      </c>
      <c r="APB6" s="366">
        <f>'SAISIE HOTEL RESTAURANT'!APL5</f>
        <v>0</v>
      </c>
      <c r="APC6" s="366">
        <f>'SAISIE HOTEL RESTAURANT'!APM5</f>
        <v>0</v>
      </c>
      <c r="APD6" s="366">
        <f>'SAISIE HOTEL RESTAURANT'!APN5</f>
        <v>0</v>
      </c>
      <c r="APE6" s="366">
        <f>'SAISIE HOTEL RESTAURANT'!APO5</f>
        <v>0</v>
      </c>
      <c r="APF6" s="366">
        <f>'SAISIE HOTEL RESTAURANT'!APP5</f>
        <v>0</v>
      </c>
      <c r="APG6" s="366">
        <f>'SAISIE HOTEL RESTAURANT'!APQ5</f>
        <v>0</v>
      </c>
      <c r="APH6" s="366">
        <f>'SAISIE HOTEL RESTAURANT'!APR5</f>
        <v>0</v>
      </c>
      <c r="API6" s="366">
        <f>'SAISIE HOTEL RESTAURANT'!APS5</f>
        <v>0</v>
      </c>
      <c r="APJ6" s="366">
        <f>'SAISIE HOTEL RESTAURANT'!APT5</f>
        <v>0</v>
      </c>
      <c r="APK6" s="366">
        <f>'SAISIE HOTEL RESTAURANT'!APU5</f>
        <v>0</v>
      </c>
      <c r="APL6" s="366">
        <f>'SAISIE HOTEL RESTAURANT'!APV5</f>
        <v>0</v>
      </c>
      <c r="APM6" s="366">
        <f>'SAISIE HOTEL RESTAURANT'!APW5</f>
        <v>0</v>
      </c>
      <c r="APN6" s="366">
        <f>'SAISIE HOTEL RESTAURANT'!APX5</f>
        <v>0</v>
      </c>
      <c r="APO6" s="366">
        <f>'SAISIE HOTEL RESTAURANT'!APY5</f>
        <v>0</v>
      </c>
      <c r="APP6" s="366">
        <f>'SAISIE HOTEL RESTAURANT'!APZ5</f>
        <v>0</v>
      </c>
      <c r="APQ6" s="366">
        <f>'SAISIE HOTEL RESTAURANT'!AQA5</f>
        <v>0</v>
      </c>
      <c r="APR6" s="366">
        <f>'SAISIE HOTEL RESTAURANT'!AQB5</f>
        <v>0</v>
      </c>
      <c r="APS6" s="366">
        <f>'SAISIE HOTEL RESTAURANT'!AQC5</f>
        <v>0</v>
      </c>
      <c r="APT6" s="366">
        <f>'SAISIE HOTEL RESTAURANT'!AQD5</f>
        <v>0</v>
      </c>
      <c r="APU6" s="366">
        <f>'SAISIE HOTEL RESTAURANT'!AQE5</f>
        <v>0</v>
      </c>
      <c r="APV6" s="366">
        <f>'SAISIE HOTEL RESTAURANT'!AQF5</f>
        <v>0</v>
      </c>
      <c r="APW6" s="366">
        <f>'SAISIE HOTEL RESTAURANT'!AQG5</f>
        <v>0</v>
      </c>
      <c r="APX6" s="366">
        <f>'SAISIE HOTEL RESTAURANT'!AQH5</f>
        <v>0</v>
      </c>
      <c r="APY6" s="366">
        <f>'SAISIE HOTEL RESTAURANT'!AQI5</f>
        <v>0</v>
      </c>
      <c r="APZ6" s="366">
        <f>'SAISIE HOTEL RESTAURANT'!AQJ5</f>
        <v>0</v>
      </c>
      <c r="AQA6" s="366">
        <f>'SAISIE HOTEL RESTAURANT'!AQK5</f>
        <v>0</v>
      </c>
      <c r="AQB6" s="366">
        <f>'SAISIE HOTEL RESTAURANT'!AQL5</f>
        <v>0</v>
      </c>
      <c r="AQC6" s="366">
        <f>'SAISIE HOTEL RESTAURANT'!AQM5</f>
        <v>0</v>
      </c>
      <c r="AQD6" s="366">
        <f>'SAISIE HOTEL RESTAURANT'!AQN5</f>
        <v>0</v>
      </c>
      <c r="AQE6" s="366">
        <f>'SAISIE HOTEL RESTAURANT'!AQO5</f>
        <v>0</v>
      </c>
      <c r="AQF6" s="366">
        <f>'SAISIE HOTEL RESTAURANT'!AQP5</f>
        <v>0</v>
      </c>
      <c r="AQG6" s="366">
        <f>'SAISIE HOTEL RESTAURANT'!AQQ5</f>
        <v>0</v>
      </c>
      <c r="AQH6" s="366">
        <f>'SAISIE HOTEL RESTAURANT'!AQR5</f>
        <v>0</v>
      </c>
      <c r="AQI6" s="366">
        <f>'SAISIE HOTEL RESTAURANT'!AQS5</f>
        <v>0</v>
      </c>
      <c r="AQJ6" s="366">
        <f>'SAISIE HOTEL RESTAURANT'!AQT5</f>
        <v>0</v>
      </c>
      <c r="AQK6" s="366">
        <f>'SAISIE HOTEL RESTAURANT'!AQU5</f>
        <v>0</v>
      </c>
      <c r="AQL6" s="366">
        <f>'SAISIE HOTEL RESTAURANT'!AQV5</f>
        <v>0</v>
      </c>
      <c r="AQM6" s="366">
        <f>'SAISIE HOTEL RESTAURANT'!AQW5</f>
        <v>0</v>
      </c>
      <c r="AQN6" s="366">
        <f>'SAISIE HOTEL RESTAURANT'!AQX5</f>
        <v>0</v>
      </c>
      <c r="AQO6" s="366">
        <f>'SAISIE HOTEL RESTAURANT'!AQY5</f>
        <v>0</v>
      </c>
      <c r="AQP6" s="366">
        <f>'SAISIE HOTEL RESTAURANT'!AQZ5</f>
        <v>0</v>
      </c>
      <c r="AQQ6" s="366">
        <f>'SAISIE HOTEL RESTAURANT'!ARA5</f>
        <v>0</v>
      </c>
      <c r="AQR6" s="366">
        <f>'SAISIE HOTEL RESTAURANT'!ARB5</f>
        <v>0</v>
      </c>
      <c r="AQS6" s="366">
        <f>'SAISIE HOTEL RESTAURANT'!ARC5</f>
        <v>0</v>
      </c>
      <c r="AQT6" s="366">
        <f>'SAISIE HOTEL RESTAURANT'!ARD5</f>
        <v>0</v>
      </c>
      <c r="AQU6" s="366">
        <f>'SAISIE HOTEL RESTAURANT'!ARE5</f>
        <v>0</v>
      </c>
      <c r="AQV6" s="366">
        <f>'SAISIE HOTEL RESTAURANT'!ARF5</f>
        <v>0</v>
      </c>
      <c r="AQW6" s="366">
        <f>'SAISIE HOTEL RESTAURANT'!ARG5</f>
        <v>0</v>
      </c>
      <c r="AQX6" s="366">
        <f>'SAISIE HOTEL RESTAURANT'!ARH5</f>
        <v>0</v>
      </c>
      <c r="AQY6" s="366">
        <f>'SAISIE HOTEL RESTAURANT'!ARI5</f>
        <v>0</v>
      </c>
      <c r="AQZ6" s="366">
        <f>'SAISIE HOTEL RESTAURANT'!ARJ5</f>
        <v>0</v>
      </c>
      <c r="ARA6" s="366">
        <f>'SAISIE HOTEL RESTAURANT'!ARK5</f>
        <v>0</v>
      </c>
      <c r="ARB6" s="366">
        <f>'SAISIE HOTEL RESTAURANT'!ARL5</f>
        <v>0</v>
      </c>
      <c r="ARC6" s="366">
        <f>'SAISIE HOTEL RESTAURANT'!ARM5</f>
        <v>0</v>
      </c>
      <c r="ARD6" s="366">
        <f>'SAISIE HOTEL RESTAURANT'!ARN5</f>
        <v>0</v>
      </c>
      <c r="ARE6" s="366">
        <f>'SAISIE HOTEL RESTAURANT'!ARO5</f>
        <v>0</v>
      </c>
      <c r="ARF6" s="366">
        <f>'SAISIE HOTEL RESTAURANT'!ARP5</f>
        <v>0</v>
      </c>
      <c r="ARG6" s="366">
        <f>'SAISIE HOTEL RESTAURANT'!ARQ5</f>
        <v>0</v>
      </c>
      <c r="ARH6" s="366">
        <f>'SAISIE HOTEL RESTAURANT'!ARR5</f>
        <v>0</v>
      </c>
      <c r="ARI6" s="366">
        <f>'SAISIE HOTEL RESTAURANT'!ARS5</f>
        <v>0</v>
      </c>
      <c r="ARJ6" s="366">
        <f>'SAISIE HOTEL RESTAURANT'!ART5</f>
        <v>0</v>
      </c>
      <c r="ARK6" s="366">
        <f>'SAISIE HOTEL RESTAURANT'!ARU5</f>
        <v>0</v>
      </c>
      <c r="ARL6" s="366">
        <f>'SAISIE HOTEL RESTAURANT'!ARV5</f>
        <v>0</v>
      </c>
      <c r="ARM6" s="366">
        <f>'SAISIE HOTEL RESTAURANT'!ARW5</f>
        <v>0</v>
      </c>
      <c r="ARN6" s="366">
        <f>'SAISIE HOTEL RESTAURANT'!ARX5</f>
        <v>0</v>
      </c>
      <c r="ARO6" s="366">
        <f>'SAISIE HOTEL RESTAURANT'!ARY5</f>
        <v>0</v>
      </c>
      <c r="ARP6" s="366">
        <f>'SAISIE HOTEL RESTAURANT'!ARZ5</f>
        <v>0</v>
      </c>
      <c r="ARQ6" s="366">
        <f>'SAISIE HOTEL RESTAURANT'!ASA5</f>
        <v>0</v>
      </c>
      <c r="ARR6" s="366">
        <f>'SAISIE HOTEL RESTAURANT'!ASB5</f>
        <v>0</v>
      </c>
      <c r="ARS6" s="366">
        <f>'SAISIE HOTEL RESTAURANT'!ASC5</f>
        <v>0</v>
      </c>
      <c r="ART6" s="366">
        <f>'SAISIE HOTEL RESTAURANT'!ASD5</f>
        <v>0</v>
      </c>
      <c r="ARU6" s="366">
        <f>'SAISIE HOTEL RESTAURANT'!ASE5</f>
        <v>0</v>
      </c>
      <c r="ARV6" s="366">
        <f>'SAISIE HOTEL RESTAURANT'!ASF5</f>
        <v>0</v>
      </c>
      <c r="ARW6" s="366">
        <f>'SAISIE HOTEL RESTAURANT'!ASG5</f>
        <v>0</v>
      </c>
      <c r="ARX6" s="366">
        <f>'SAISIE HOTEL RESTAURANT'!ASH5</f>
        <v>0</v>
      </c>
      <c r="ARY6" s="366">
        <f>'SAISIE HOTEL RESTAURANT'!ASI5</f>
        <v>0</v>
      </c>
      <c r="ARZ6" s="366">
        <f>'SAISIE HOTEL RESTAURANT'!ASJ5</f>
        <v>0</v>
      </c>
      <c r="ASA6" s="366">
        <f>'SAISIE HOTEL RESTAURANT'!ASK5</f>
        <v>0</v>
      </c>
      <c r="ASB6" s="366">
        <f>'SAISIE HOTEL RESTAURANT'!ASL5</f>
        <v>0</v>
      </c>
      <c r="ASC6" s="366">
        <f>'SAISIE HOTEL RESTAURANT'!ASM5</f>
        <v>0</v>
      </c>
      <c r="ASD6" s="366">
        <f>'SAISIE HOTEL RESTAURANT'!ASN5</f>
        <v>0</v>
      </c>
      <c r="ASE6" s="366">
        <f>'SAISIE HOTEL RESTAURANT'!ASO5</f>
        <v>0</v>
      </c>
      <c r="ASF6" s="366">
        <f>'SAISIE HOTEL RESTAURANT'!ASP5</f>
        <v>0</v>
      </c>
      <c r="ASG6" s="366">
        <f>'SAISIE HOTEL RESTAURANT'!ASQ5</f>
        <v>0</v>
      </c>
      <c r="ASH6" s="366">
        <f>'SAISIE HOTEL RESTAURANT'!ASR5</f>
        <v>0</v>
      </c>
      <c r="ASI6" s="366">
        <f>'SAISIE HOTEL RESTAURANT'!ASS5</f>
        <v>0</v>
      </c>
      <c r="ASJ6" s="366">
        <f>'SAISIE HOTEL RESTAURANT'!AST5</f>
        <v>0</v>
      </c>
      <c r="ASK6" s="366">
        <f>'SAISIE HOTEL RESTAURANT'!ASU5</f>
        <v>0</v>
      </c>
      <c r="ASL6" s="366">
        <f>'SAISIE HOTEL RESTAURANT'!ASV5</f>
        <v>0</v>
      </c>
      <c r="ASM6" s="366">
        <f>'SAISIE HOTEL RESTAURANT'!ASW5</f>
        <v>0</v>
      </c>
      <c r="ASN6" s="366">
        <f>'SAISIE HOTEL RESTAURANT'!ASX5</f>
        <v>0</v>
      </c>
      <c r="ASO6" s="366">
        <f>'SAISIE HOTEL RESTAURANT'!ASY5</f>
        <v>0</v>
      </c>
      <c r="ASP6" s="366">
        <f>'SAISIE HOTEL RESTAURANT'!ASZ5</f>
        <v>0</v>
      </c>
      <c r="ASQ6" s="366">
        <f>'SAISIE HOTEL RESTAURANT'!ATA5</f>
        <v>0</v>
      </c>
      <c r="ASR6" s="366">
        <f>'SAISIE HOTEL RESTAURANT'!ATB5</f>
        <v>0</v>
      </c>
      <c r="ASS6" s="366">
        <f>'SAISIE HOTEL RESTAURANT'!ATC5</f>
        <v>0</v>
      </c>
      <c r="AST6" s="366">
        <f>'SAISIE HOTEL RESTAURANT'!ATD5</f>
        <v>0</v>
      </c>
      <c r="ASU6" s="366">
        <f>'SAISIE HOTEL RESTAURANT'!ATE5</f>
        <v>0</v>
      </c>
      <c r="ASV6" s="366">
        <f>'SAISIE HOTEL RESTAURANT'!ATF5</f>
        <v>0</v>
      </c>
      <c r="ASW6" s="366">
        <f>'SAISIE HOTEL RESTAURANT'!ATG5</f>
        <v>0</v>
      </c>
      <c r="ASX6" s="366">
        <f>'SAISIE HOTEL RESTAURANT'!ATH5</f>
        <v>0</v>
      </c>
      <c r="ASY6" s="366">
        <f>'SAISIE HOTEL RESTAURANT'!ATI5</f>
        <v>0</v>
      </c>
      <c r="ASZ6" s="366">
        <f>'SAISIE HOTEL RESTAURANT'!ATJ5</f>
        <v>0</v>
      </c>
      <c r="ATA6" s="366">
        <f>'SAISIE HOTEL RESTAURANT'!ATK5</f>
        <v>0</v>
      </c>
      <c r="ATB6" s="366">
        <f>'SAISIE HOTEL RESTAURANT'!ATL5</f>
        <v>0</v>
      </c>
      <c r="ATC6" s="366">
        <f>'SAISIE HOTEL RESTAURANT'!ATM5</f>
        <v>0</v>
      </c>
      <c r="ATD6" s="366">
        <f>'SAISIE HOTEL RESTAURANT'!ATN5</f>
        <v>0</v>
      </c>
      <c r="ATE6" s="366">
        <f>'SAISIE HOTEL RESTAURANT'!ATO5</f>
        <v>0</v>
      </c>
      <c r="ATF6" s="366">
        <f>'SAISIE HOTEL RESTAURANT'!ATP5</f>
        <v>0</v>
      </c>
      <c r="ATG6" s="366">
        <f>'SAISIE HOTEL RESTAURANT'!ATQ5</f>
        <v>0</v>
      </c>
      <c r="ATH6" s="366">
        <f>'SAISIE HOTEL RESTAURANT'!ATR5</f>
        <v>0</v>
      </c>
      <c r="ATI6" s="366">
        <f>'SAISIE HOTEL RESTAURANT'!ATS5</f>
        <v>0</v>
      </c>
      <c r="ATJ6" s="366">
        <f>'SAISIE HOTEL RESTAURANT'!ATT5</f>
        <v>0</v>
      </c>
      <c r="ATK6" s="366">
        <f>'SAISIE HOTEL RESTAURANT'!ATU5</f>
        <v>0</v>
      </c>
      <c r="ATL6" s="366">
        <f>'SAISIE HOTEL RESTAURANT'!ATV5</f>
        <v>0</v>
      </c>
      <c r="ATM6" s="366">
        <f>'SAISIE HOTEL RESTAURANT'!ATW5</f>
        <v>0</v>
      </c>
      <c r="ATN6" s="366">
        <f>'SAISIE HOTEL RESTAURANT'!ATX5</f>
        <v>0</v>
      </c>
      <c r="ATO6" s="366">
        <f>'SAISIE HOTEL RESTAURANT'!ATY5</f>
        <v>0</v>
      </c>
      <c r="ATP6" s="366">
        <f>'SAISIE HOTEL RESTAURANT'!ATZ5</f>
        <v>0</v>
      </c>
      <c r="ATQ6" s="366">
        <f>'SAISIE HOTEL RESTAURANT'!AUA5</f>
        <v>0</v>
      </c>
      <c r="ATR6" s="366">
        <f>'SAISIE HOTEL RESTAURANT'!AUB5</f>
        <v>0</v>
      </c>
      <c r="ATS6" s="366">
        <f>'SAISIE HOTEL RESTAURANT'!AUC5</f>
        <v>0</v>
      </c>
      <c r="ATT6" s="366">
        <f>'SAISIE HOTEL RESTAURANT'!AUD5</f>
        <v>0</v>
      </c>
      <c r="ATU6" s="366">
        <f>'SAISIE HOTEL RESTAURANT'!AUE5</f>
        <v>0</v>
      </c>
      <c r="ATV6" s="366">
        <f>'SAISIE HOTEL RESTAURANT'!AUF5</f>
        <v>0</v>
      </c>
      <c r="ATW6" s="366">
        <f>'SAISIE HOTEL RESTAURANT'!AUG5</f>
        <v>0</v>
      </c>
      <c r="ATX6" s="366">
        <f>'SAISIE HOTEL RESTAURANT'!AUH5</f>
        <v>0</v>
      </c>
      <c r="ATY6" s="366">
        <f>'SAISIE HOTEL RESTAURANT'!AUI5</f>
        <v>0</v>
      </c>
      <c r="ATZ6" s="366">
        <f>'SAISIE HOTEL RESTAURANT'!AUJ5</f>
        <v>0</v>
      </c>
      <c r="AUA6" s="366">
        <f>'SAISIE HOTEL RESTAURANT'!AUK5</f>
        <v>0</v>
      </c>
      <c r="AUB6" s="366">
        <f>'SAISIE HOTEL RESTAURANT'!AUL5</f>
        <v>0</v>
      </c>
      <c r="AUC6" s="366">
        <f>'SAISIE HOTEL RESTAURANT'!AUM5</f>
        <v>0</v>
      </c>
      <c r="AUD6" s="366">
        <f>'SAISIE HOTEL RESTAURANT'!AUN5</f>
        <v>0</v>
      </c>
      <c r="AUE6" s="366">
        <f>'SAISIE HOTEL RESTAURANT'!AUO5</f>
        <v>0</v>
      </c>
      <c r="AUF6" s="366">
        <f>'SAISIE HOTEL RESTAURANT'!AUP5</f>
        <v>0</v>
      </c>
      <c r="AUG6" s="366">
        <f>'SAISIE HOTEL RESTAURANT'!AUQ5</f>
        <v>0</v>
      </c>
      <c r="AUH6" s="366">
        <f>'SAISIE HOTEL RESTAURANT'!AUR5</f>
        <v>0</v>
      </c>
      <c r="AUI6" s="366">
        <f>'SAISIE HOTEL RESTAURANT'!AUS5</f>
        <v>0</v>
      </c>
      <c r="AUJ6" s="366">
        <f>'SAISIE HOTEL RESTAURANT'!AUT5</f>
        <v>0</v>
      </c>
      <c r="AUK6" s="366">
        <f>'SAISIE HOTEL RESTAURANT'!AUU5</f>
        <v>0</v>
      </c>
      <c r="AUL6" s="366">
        <f>'SAISIE HOTEL RESTAURANT'!AUV5</f>
        <v>0</v>
      </c>
      <c r="AUM6" s="366">
        <f>'SAISIE HOTEL RESTAURANT'!AUW5</f>
        <v>0</v>
      </c>
      <c r="AUN6" s="366">
        <f>'SAISIE HOTEL RESTAURANT'!AUX5</f>
        <v>0</v>
      </c>
      <c r="AUO6" s="366">
        <f>'SAISIE HOTEL RESTAURANT'!AUY5</f>
        <v>0</v>
      </c>
      <c r="AUP6" s="366">
        <f>'SAISIE HOTEL RESTAURANT'!AUZ5</f>
        <v>0</v>
      </c>
      <c r="AUQ6" s="366">
        <f>'SAISIE HOTEL RESTAURANT'!AVA5</f>
        <v>0</v>
      </c>
      <c r="AUR6" s="366">
        <f>'SAISIE HOTEL RESTAURANT'!AVB5</f>
        <v>0</v>
      </c>
      <c r="AUS6" s="366">
        <f>'SAISIE HOTEL RESTAURANT'!AVC5</f>
        <v>0</v>
      </c>
      <c r="AUT6" s="366">
        <f>'SAISIE HOTEL RESTAURANT'!AVD5</f>
        <v>0</v>
      </c>
      <c r="AUU6" s="366">
        <f>'SAISIE HOTEL RESTAURANT'!AVE5</f>
        <v>0</v>
      </c>
      <c r="AUV6" s="366">
        <f>'SAISIE HOTEL RESTAURANT'!AVF5</f>
        <v>0</v>
      </c>
      <c r="AUW6" s="366">
        <f>'SAISIE HOTEL RESTAURANT'!AVG5</f>
        <v>0</v>
      </c>
      <c r="AUX6" s="366">
        <f>'SAISIE HOTEL RESTAURANT'!AVH5</f>
        <v>0</v>
      </c>
      <c r="AUY6" s="366">
        <f>'SAISIE HOTEL RESTAURANT'!AVI5</f>
        <v>0</v>
      </c>
      <c r="AUZ6" s="366">
        <f>'SAISIE HOTEL RESTAURANT'!AVJ5</f>
        <v>0</v>
      </c>
      <c r="AVA6" s="366">
        <f>'SAISIE HOTEL RESTAURANT'!AVK5</f>
        <v>0</v>
      </c>
      <c r="AVB6" s="366">
        <f>'SAISIE HOTEL RESTAURANT'!AVL5</f>
        <v>0</v>
      </c>
      <c r="AVC6" s="366">
        <f>'SAISIE HOTEL RESTAURANT'!AVM5</f>
        <v>0</v>
      </c>
      <c r="AVD6" s="366">
        <f>'SAISIE HOTEL RESTAURANT'!AVN5</f>
        <v>0</v>
      </c>
      <c r="AVE6" s="366">
        <f>'SAISIE HOTEL RESTAURANT'!AVO5</f>
        <v>0</v>
      </c>
      <c r="AVF6" s="366">
        <f>'SAISIE HOTEL RESTAURANT'!AVP5</f>
        <v>0</v>
      </c>
      <c r="AVG6" s="366">
        <f>'SAISIE HOTEL RESTAURANT'!AVQ5</f>
        <v>0</v>
      </c>
      <c r="AVH6" s="366">
        <f>'SAISIE HOTEL RESTAURANT'!AVR5</f>
        <v>0</v>
      </c>
      <c r="AVI6" s="366">
        <f>'SAISIE HOTEL RESTAURANT'!AVS5</f>
        <v>0</v>
      </c>
      <c r="AVJ6" s="366">
        <f>'SAISIE HOTEL RESTAURANT'!AVT5</f>
        <v>0</v>
      </c>
      <c r="AVK6" s="366">
        <f>'SAISIE HOTEL RESTAURANT'!AVU5</f>
        <v>0</v>
      </c>
      <c r="AVL6" s="366">
        <f>'SAISIE HOTEL RESTAURANT'!AVV5</f>
        <v>0</v>
      </c>
      <c r="AVM6" s="366">
        <f>'SAISIE HOTEL RESTAURANT'!AVW5</f>
        <v>0</v>
      </c>
      <c r="AVN6" s="366">
        <f>'SAISIE HOTEL RESTAURANT'!AVX5</f>
        <v>0</v>
      </c>
      <c r="AVO6" s="366">
        <f>'SAISIE HOTEL RESTAURANT'!AVY5</f>
        <v>0</v>
      </c>
      <c r="AVP6" s="366">
        <f>'SAISIE HOTEL RESTAURANT'!AVZ5</f>
        <v>0</v>
      </c>
      <c r="AVQ6" s="366">
        <f>'SAISIE HOTEL RESTAURANT'!AWA5</f>
        <v>0</v>
      </c>
      <c r="AVR6" s="366">
        <f>'SAISIE HOTEL RESTAURANT'!AWB5</f>
        <v>0</v>
      </c>
      <c r="AVS6" s="366">
        <f>'SAISIE HOTEL RESTAURANT'!AWC5</f>
        <v>0</v>
      </c>
      <c r="AVT6" s="366">
        <f>'SAISIE HOTEL RESTAURANT'!AWD5</f>
        <v>0</v>
      </c>
      <c r="AVU6" s="366">
        <f>'SAISIE HOTEL RESTAURANT'!AWE5</f>
        <v>0</v>
      </c>
      <c r="AVV6" s="366">
        <f>'SAISIE HOTEL RESTAURANT'!AWF5</f>
        <v>0</v>
      </c>
      <c r="AVW6" s="366">
        <f>'SAISIE HOTEL RESTAURANT'!AWG5</f>
        <v>0</v>
      </c>
      <c r="AVX6" s="366">
        <f>'SAISIE HOTEL RESTAURANT'!AWH5</f>
        <v>0</v>
      </c>
      <c r="AVY6" s="366">
        <f>'SAISIE HOTEL RESTAURANT'!AWI5</f>
        <v>0</v>
      </c>
      <c r="AVZ6" s="366">
        <f>'SAISIE HOTEL RESTAURANT'!AWJ5</f>
        <v>0</v>
      </c>
      <c r="AWA6" s="366">
        <f>'SAISIE HOTEL RESTAURANT'!AWK5</f>
        <v>0</v>
      </c>
      <c r="AWB6" s="366">
        <f>'SAISIE HOTEL RESTAURANT'!AWL5</f>
        <v>0</v>
      </c>
      <c r="AWC6" s="366">
        <f>'SAISIE HOTEL RESTAURANT'!AWM5</f>
        <v>0</v>
      </c>
      <c r="AWD6" s="366">
        <f>'SAISIE HOTEL RESTAURANT'!AWN5</f>
        <v>0</v>
      </c>
      <c r="AWE6" s="366">
        <f>'SAISIE HOTEL RESTAURANT'!AWO5</f>
        <v>0</v>
      </c>
      <c r="AWF6" s="366">
        <f>'SAISIE HOTEL RESTAURANT'!AWP5</f>
        <v>0</v>
      </c>
      <c r="AWG6" s="366">
        <f>'SAISIE HOTEL RESTAURANT'!AWQ5</f>
        <v>0</v>
      </c>
      <c r="AWH6" s="366">
        <f>'SAISIE HOTEL RESTAURANT'!AWR5</f>
        <v>0</v>
      </c>
      <c r="AWI6" s="366">
        <f>'SAISIE HOTEL RESTAURANT'!AWS5</f>
        <v>0</v>
      </c>
      <c r="AWJ6" s="366">
        <f>'SAISIE HOTEL RESTAURANT'!AWT5</f>
        <v>0</v>
      </c>
      <c r="AWK6" s="366">
        <f>'SAISIE HOTEL RESTAURANT'!AWU5</f>
        <v>0</v>
      </c>
      <c r="AWL6" s="366">
        <f>'SAISIE HOTEL RESTAURANT'!AWV5</f>
        <v>0</v>
      </c>
      <c r="AWM6" s="366">
        <f>'SAISIE HOTEL RESTAURANT'!AWW5</f>
        <v>0</v>
      </c>
      <c r="AWN6" s="366">
        <f>'SAISIE HOTEL RESTAURANT'!AWX5</f>
        <v>0</v>
      </c>
      <c r="AWO6" s="366">
        <f>'SAISIE HOTEL RESTAURANT'!AWY5</f>
        <v>0</v>
      </c>
      <c r="AWP6" s="366">
        <f>'SAISIE HOTEL RESTAURANT'!AWZ5</f>
        <v>0</v>
      </c>
      <c r="AWQ6" s="366">
        <f>'SAISIE HOTEL RESTAURANT'!AXA5</f>
        <v>0</v>
      </c>
      <c r="AWR6" s="366">
        <f>'SAISIE HOTEL RESTAURANT'!AXB5</f>
        <v>0</v>
      </c>
      <c r="AWS6" s="366">
        <f>'SAISIE HOTEL RESTAURANT'!AXC5</f>
        <v>0</v>
      </c>
      <c r="AWT6" s="366">
        <f>'SAISIE HOTEL RESTAURANT'!AXD5</f>
        <v>0</v>
      </c>
      <c r="AWU6" s="366">
        <f>'SAISIE HOTEL RESTAURANT'!AXE5</f>
        <v>0</v>
      </c>
      <c r="AWV6" s="366">
        <f>'SAISIE HOTEL RESTAURANT'!AXF5</f>
        <v>0</v>
      </c>
      <c r="AWW6" s="366">
        <f>'SAISIE HOTEL RESTAURANT'!AXG5</f>
        <v>0</v>
      </c>
      <c r="AWX6" s="366">
        <f>'SAISIE HOTEL RESTAURANT'!AXH5</f>
        <v>0</v>
      </c>
      <c r="AWY6" s="366">
        <f>'SAISIE HOTEL RESTAURANT'!AXI5</f>
        <v>0</v>
      </c>
      <c r="AWZ6" s="366">
        <f>'SAISIE HOTEL RESTAURANT'!AXJ5</f>
        <v>0</v>
      </c>
      <c r="AXA6" s="366">
        <f>'SAISIE HOTEL RESTAURANT'!AXK5</f>
        <v>0</v>
      </c>
      <c r="AXB6" s="366">
        <f>'SAISIE HOTEL RESTAURANT'!AXL5</f>
        <v>0</v>
      </c>
      <c r="AXC6" s="366">
        <f>'SAISIE HOTEL RESTAURANT'!AXM5</f>
        <v>0</v>
      </c>
      <c r="AXD6" s="366">
        <f>'SAISIE HOTEL RESTAURANT'!AXN5</f>
        <v>0</v>
      </c>
      <c r="AXE6" s="366">
        <f>'SAISIE HOTEL RESTAURANT'!AXO5</f>
        <v>0</v>
      </c>
      <c r="AXF6" s="366">
        <f>'SAISIE HOTEL RESTAURANT'!AXP5</f>
        <v>0</v>
      </c>
      <c r="AXG6" s="366">
        <f>'SAISIE HOTEL RESTAURANT'!AXQ5</f>
        <v>0</v>
      </c>
      <c r="AXH6" s="366">
        <f>'SAISIE HOTEL RESTAURANT'!AXR5</f>
        <v>0</v>
      </c>
      <c r="AXI6" s="366">
        <f>'SAISIE HOTEL RESTAURANT'!AXS5</f>
        <v>0</v>
      </c>
      <c r="AXJ6" s="366">
        <f>'SAISIE HOTEL RESTAURANT'!AXT5</f>
        <v>0</v>
      </c>
      <c r="AXK6" s="366">
        <f>'SAISIE HOTEL RESTAURANT'!AXU5</f>
        <v>0</v>
      </c>
      <c r="AXL6" s="366">
        <f>'SAISIE HOTEL RESTAURANT'!AXV5</f>
        <v>0</v>
      </c>
      <c r="AXM6" s="366">
        <f>'SAISIE HOTEL RESTAURANT'!AXW5</f>
        <v>0</v>
      </c>
      <c r="AXN6" s="366">
        <f>'SAISIE HOTEL RESTAURANT'!AXX5</f>
        <v>0</v>
      </c>
      <c r="AXO6" s="366">
        <f>'SAISIE HOTEL RESTAURANT'!AXY5</f>
        <v>0</v>
      </c>
      <c r="AXP6" s="366">
        <f>'SAISIE HOTEL RESTAURANT'!AXZ5</f>
        <v>0</v>
      </c>
      <c r="AXQ6" s="366">
        <f>'SAISIE HOTEL RESTAURANT'!AYA5</f>
        <v>0</v>
      </c>
      <c r="AXR6" s="366">
        <f>'SAISIE HOTEL RESTAURANT'!AYB5</f>
        <v>0</v>
      </c>
      <c r="AXS6" s="366">
        <f>'SAISIE HOTEL RESTAURANT'!AYC5</f>
        <v>0</v>
      </c>
      <c r="AXT6" s="366">
        <f>'SAISIE HOTEL RESTAURANT'!AYD5</f>
        <v>0</v>
      </c>
      <c r="AXU6" s="366">
        <f>'SAISIE HOTEL RESTAURANT'!AYE5</f>
        <v>0</v>
      </c>
      <c r="AXV6" s="366">
        <f>'SAISIE HOTEL RESTAURANT'!AYF5</f>
        <v>0</v>
      </c>
      <c r="AXW6" s="366">
        <f>'SAISIE HOTEL RESTAURANT'!AYG5</f>
        <v>0</v>
      </c>
      <c r="AXX6" s="366">
        <f>'SAISIE HOTEL RESTAURANT'!AYH5</f>
        <v>0</v>
      </c>
      <c r="AXY6" s="366">
        <f>'SAISIE HOTEL RESTAURANT'!AYI5</f>
        <v>0</v>
      </c>
      <c r="AXZ6" s="366">
        <f>'SAISIE HOTEL RESTAURANT'!AYJ5</f>
        <v>0</v>
      </c>
      <c r="AYA6" s="366">
        <f>'SAISIE HOTEL RESTAURANT'!AYK5</f>
        <v>0</v>
      </c>
      <c r="AYB6" s="366">
        <f>'SAISIE HOTEL RESTAURANT'!AYL5</f>
        <v>0</v>
      </c>
      <c r="AYC6" s="366">
        <f>'SAISIE HOTEL RESTAURANT'!AYM5</f>
        <v>0</v>
      </c>
      <c r="AYD6" s="366">
        <f>'SAISIE HOTEL RESTAURANT'!AYN5</f>
        <v>0</v>
      </c>
      <c r="AYE6" s="366">
        <f>'SAISIE HOTEL RESTAURANT'!AYO5</f>
        <v>0</v>
      </c>
      <c r="AYF6" s="366">
        <f>'SAISIE HOTEL RESTAURANT'!AYP5</f>
        <v>0</v>
      </c>
      <c r="AYG6" s="366">
        <f>'SAISIE HOTEL RESTAURANT'!AYQ5</f>
        <v>0</v>
      </c>
      <c r="AYH6" s="366">
        <f>'SAISIE HOTEL RESTAURANT'!AYR5</f>
        <v>0</v>
      </c>
      <c r="AYI6" s="366">
        <f>'SAISIE HOTEL RESTAURANT'!AYS5</f>
        <v>0</v>
      </c>
      <c r="AYJ6" s="366">
        <f>'SAISIE HOTEL RESTAURANT'!AYT5</f>
        <v>0</v>
      </c>
      <c r="AYK6" s="366">
        <f>'SAISIE HOTEL RESTAURANT'!AYU5</f>
        <v>0</v>
      </c>
      <c r="AYL6" s="366">
        <f>'SAISIE HOTEL RESTAURANT'!AYV5</f>
        <v>0</v>
      </c>
      <c r="AYM6" s="366">
        <f>'SAISIE HOTEL RESTAURANT'!AYW5</f>
        <v>0</v>
      </c>
      <c r="AYN6" s="366">
        <f>'SAISIE HOTEL RESTAURANT'!AYX5</f>
        <v>0</v>
      </c>
      <c r="AYO6" s="366">
        <f>'SAISIE HOTEL RESTAURANT'!AYY5</f>
        <v>0</v>
      </c>
      <c r="AYP6" s="366">
        <f>'SAISIE HOTEL RESTAURANT'!AYZ5</f>
        <v>0</v>
      </c>
      <c r="AYQ6" s="366">
        <f>'SAISIE HOTEL RESTAURANT'!AZA5</f>
        <v>0</v>
      </c>
      <c r="AYR6" s="366">
        <f>'SAISIE HOTEL RESTAURANT'!AZB5</f>
        <v>0</v>
      </c>
      <c r="AYS6" s="366">
        <f>'SAISIE HOTEL RESTAURANT'!AZC5</f>
        <v>0</v>
      </c>
      <c r="AYT6" s="366">
        <f>'SAISIE HOTEL RESTAURANT'!AZD5</f>
        <v>0</v>
      </c>
      <c r="AYU6" s="366">
        <f>'SAISIE HOTEL RESTAURANT'!AZE5</f>
        <v>0</v>
      </c>
      <c r="AYV6" s="366">
        <f>'SAISIE HOTEL RESTAURANT'!AZF5</f>
        <v>0</v>
      </c>
      <c r="AYW6" s="366">
        <f>'SAISIE HOTEL RESTAURANT'!AZG5</f>
        <v>0</v>
      </c>
      <c r="AYX6" s="366">
        <f>'SAISIE HOTEL RESTAURANT'!AZH5</f>
        <v>0</v>
      </c>
      <c r="AYY6" s="366">
        <f>'SAISIE HOTEL RESTAURANT'!AZI5</f>
        <v>0</v>
      </c>
      <c r="AYZ6" s="366">
        <f>'SAISIE HOTEL RESTAURANT'!AZJ5</f>
        <v>0</v>
      </c>
      <c r="AZA6" s="366">
        <f>'SAISIE HOTEL RESTAURANT'!AZK5</f>
        <v>0</v>
      </c>
      <c r="AZB6" s="366">
        <f>'SAISIE HOTEL RESTAURANT'!AZL5</f>
        <v>0</v>
      </c>
      <c r="AZC6" s="366">
        <f>'SAISIE HOTEL RESTAURANT'!AZM5</f>
        <v>0</v>
      </c>
      <c r="AZD6" s="366">
        <f>'SAISIE HOTEL RESTAURANT'!AZN5</f>
        <v>0</v>
      </c>
      <c r="AZE6" s="366">
        <f>'SAISIE HOTEL RESTAURANT'!AZO5</f>
        <v>0</v>
      </c>
      <c r="AZF6" s="366">
        <f>'SAISIE HOTEL RESTAURANT'!AZP5</f>
        <v>0</v>
      </c>
      <c r="AZG6" s="366">
        <f>'SAISIE HOTEL RESTAURANT'!AZQ5</f>
        <v>0</v>
      </c>
      <c r="AZH6" s="366">
        <f>'SAISIE HOTEL RESTAURANT'!AZR5</f>
        <v>0</v>
      </c>
      <c r="AZI6" s="366">
        <f>'SAISIE HOTEL RESTAURANT'!AZS5</f>
        <v>0</v>
      </c>
      <c r="AZJ6" s="366">
        <f>'SAISIE HOTEL RESTAURANT'!AZT5</f>
        <v>0</v>
      </c>
      <c r="AZK6" s="366">
        <f>'SAISIE HOTEL RESTAURANT'!AZU5</f>
        <v>0</v>
      </c>
      <c r="AZL6" s="366">
        <f>'SAISIE HOTEL RESTAURANT'!AZV5</f>
        <v>0</v>
      </c>
      <c r="AZM6" s="366">
        <f>'SAISIE HOTEL RESTAURANT'!AZW5</f>
        <v>0</v>
      </c>
      <c r="AZN6" s="366">
        <f>'SAISIE HOTEL RESTAURANT'!AZX5</f>
        <v>0</v>
      </c>
      <c r="AZO6" s="366">
        <f>'SAISIE HOTEL RESTAURANT'!AZY5</f>
        <v>0</v>
      </c>
      <c r="AZP6" s="366">
        <f>'SAISIE HOTEL RESTAURANT'!AZZ5</f>
        <v>0</v>
      </c>
      <c r="AZQ6" s="366">
        <f>'SAISIE HOTEL RESTAURANT'!BAA5</f>
        <v>0</v>
      </c>
      <c r="AZR6" s="366">
        <f>'SAISIE HOTEL RESTAURANT'!BAB5</f>
        <v>0</v>
      </c>
      <c r="AZS6" s="366">
        <f>'SAISIE HOTEL RESTAURANT'!BAC5</f>
        <v>0</v>
      </c>
      <c r="AZT6" s="366">
        <f>'SAISIE HOTEL RESTAURANT'!BAD5</f>
        <v>0</v>
      </c>
      <c r="AZU6" s="366">
        <f>'SAISIE HOTEL RESTAURANT'!BAE5</f>
        <v>0</v>
      </c>
      <c r="AZV6" s="366">
        <f>'SAISIE HOTEL RESTAURANT'!BAF5</f>
        <v>0</v>
      </c>
      <c r="AZW6" s="366">
        <f>'SAISIE HOTEL RESTAURANT'!BAG5</f>
        <v>0</v>
      </c>
      <c r="AZX6" s="366">
        <f>'SAISIE HOTEL RESTAURANT'!BAH5</f>
        <v>0</v>
      </c>
      <c r="AZY6" s="366">
        <f>'SAISIE HOTEL RESTAURANT'!BAI5</f>
        <v>0</v>
      </c>
      <c r="AZZ6" s="366">
        <f>'SAISIE HOTEL RESTAURANT'!BAJ5</f>
        <v>0</v>
      </c>
      <c r="BAA6" s="366">
        <f>'SAISIE HOTEL RESTAURANT'!BAK5</f>
        <v>0</v>
      </c>
      <c r="BAB6" s="366">
        <f>'SAISIE HOTEL RESTAURANT'!BAL5</f>
        <v>0</v>
      </c>
      <c r="BAC6" s="366">
        <f>'SAISIE HOTEL RESTAURANT'!BAM5</f>
        <v>0</v>
      </c>
      <c r="BAD6" s="366">
        <f>'SAISIE HOTEL RESTAURANT'!BAN5</f>
        <v>0</v>
      </c>
      <c r="BAE6" s="366">
        <f>'SAISIE HOTEL RESTAURANT'!BAO5</f>
        <v>0</v>
      </c>
      <c r="BAF6" s="366">
        <f>'SAISIE HOTEL RESTAURANT'!BAP5</f>
        <v>0</v>
      </c>
      <c r="BAG6" s="366">
        <f>'SAISIE HOTEL RESTAURANT'!BAQ5</f>
        <v>0</v>
      </c>
      <c r="BAH6" s="366">
        <f>'SAISIE HOTEL RESTAURANT'!BAR5</f>
        <v>0</v>
      </c>
      <c r="BAI6" s="366">
        <f>'SAISIE HOTEL RESTAURANT'!BAS5</f>
        <v>0</v>
      </c>
      <c r="BAJ6" s="366">
        <f>'SAISIE HOTEL RESTAURANT'!BAT5</f>
        <v>0</v>
      </c>
      <c r="BAK6" s="366">
        <f>'SAISIE HOTEL RESTAURANT'!BAU5</f>
        <v>0</v>
      </c>
      <c r="BAL6" s="366">
        <f>'SAISIE HOTEL RESTAURANT'!BAV5</f>
        <v>0</v>
      </c>
      <c r="BAM6" s="366">
        <f>'SAISIE HOTEL RESTAURANT'!BAW5</f>
        <v>0</v>
      </c>
      <c r="BAN6" s="366">
        <f>'SAISIE HOTEL RESTAURANT'!BAX5</f>
        <v>0</v>
      </c>
      <c r="BAO6" s="366">
        <f>'SAISIE HOTEL RESTAURANT'!BAY5</f>
        <v>0</v>
      </c>
      <c r="BAP6" s="366">
        <f>'SAISIE HOTEL RESTAURANT'!BAZ5</f>
        <v>0</v>
      </c>
      <c r="BAQ6" s="366">
        <f>'SAISIE HOTEL RESTAURANT'!BBA5</f>
        <v>0</v>
      </c>
      <c r="BAR6" s="366">
        <f>'SAISIE HOTEL RESTAURANT'!BBB5</f>
        <v>0</v>
      </c>
      <c r="BAS6" s="366">
        <f>'SAISIE HOTEL RESTAURANT'!BBC5</f>
        <v>0</v>
      </c>
      <c r="BAT6" s="366">
        <f>'SAISIE HOTEL RESTAURANT'!BBD5</f>
        <v>0</v>
      </c>
      <c r="BAU6" s="366">
        <f>'SAISIE HOTEL RESTAURANT'!BBE5</f>
        <v>0</v>
      </c>
      <c r="BAV6" s="366">
        <f>'SAISIE HOTEL RESTAURANT'!BBF5</f>
        <v>0</v>
      </c>
      <c r="BAW6" s="366">
        <f>'SAISIE HOTEL RESTAURANT'!BBG5</f>
        <v>0</v>
      </c>
      <c r="BAX6" s="366">
        <f>'SAISIE HOTEL RESTAURANT'!BBH5</f>
        <v>0</v>
      </c>
      <c r="BAY6" s="366">
        <f>'SAISIE HOTEL RESTAURANT'!BBI5</f>
        <v>0</v>
      </c>
      <c r="BAZ6" s="366">
        <f>'SAISIE HOTEL RESTAURANT'!BBJ5</f>
        <v>0</v>
      </c>
      <c r="BBA6" s="366">
        <f>'SAISIE HOTEL RESTAURANT'!BBK5</f>
        <v>0</v>
      </c>
      <c r="BBB6" s="366">
        <f>'SAISIE HOTEL RESTAURANT'!BBL5</f>
        <v>0</v>
      </c>
      <c r="BBC6" s="366">
        <f>'SAISIE HOTEL RESTAURANT'!BBM5</f>
        <v>0</v>
      </c>
      <c r="BBD6" s="366">
        <f>'SAISIE HOTEL RESTAURANT'!BBN5</f>
        <v>0</v>
      </c>
      <c r="BBE6" s="366">
        <f>'SAISIE HOTEL RESTAURANT'!BBO5</f>
        <v>0</v>
      </c>
      <c r="BBF6" s="366">
        <f>'SAISIE HOTEL RESTAURANT'!BBP5</f>
        <v>0</v>
      </c>
      <c r="BBG6" s="366">
        <f>'SAISIE HOTEL RESTAURANT'!BBQ5</f>
        <v>0</v>
      </c>
      <c r="BBH6" s="366">
        <f>'SAISIE HOTEL RESTAURANT'!BBR5</f>
        <v>0</v>
      </c>
      <c r="BBI6" s="366">
        <f>'SAISIE HOTEL RESTAURANT'!BBS5</f>
        <v>0</v>
      </c>
      <c r="BBJ6" s="366">
        <f>'SAISIE HOTEL RESTAURANT'!BBT5</f>
        <v>0</v>
      </c>
      <c r="BBK6" s="366">
        <f>'SAISIE HOTEL RESTAURANT'!BBU5</f>
        <v>0</v>
      </c>
      <c r="BBL6" s="366">
        <f>'SAISIE HOTEL RESTAURANT'!BBV5</f>
        <v>0</v>
      </c>
      <c r="BBM6" s="366">
        <f>'SAISIE HOTEL RESTAURANT'!BBW5</f>
        <v>0</v>
      </c>
      <c r="BBN6" s="366">
        <f>'SAISIE HOTEL RESTAURANT'!BBX5</f>
        <v>0</v>
      </c>
      <c r="BBO6" s="366">
        <f>'SAISIE HOTEL RESTAURANT'!BBY5</f>
        <v>0</v>
      </c>
      <c r="BBP6" s="366">
        <f>'SAISIE HOTEL RESTAURANT'!BBZ5</f>
        <v>0</v>
      </c>
      <c r="BBQ6" s="366">
        <f>'SAISIE HOTEL RESTAURANT'!BCA5</f>
        <v>0</v>
      </c>
      <c r="BBR6" s="366">
        <f>'SAISIE HOTEL RESTAURANT'!BCB5</f>
        <v>0</v>
      </c>
      <c r="BBS6" s="366">
        <f>'SAISIE HOTEL RESTAURANT'!BCC5</f>
        <v>0</v>
      </c>
      <c r="BBT6" s="366">
        <f>'SAISIE HOTEL RESTAURANT'!BCD5</f>
        <v>0</v>
      </c>
      <c r="BBU6" s="366">
        <f>'SAISIE HOTEL RESTAURANT'!BCE5</f>
        <v>0</v>
      </c>
      <c r="BBV6" s="366">
        <f>'SAISIE HOTEL RESTAURANT'!BCF5</f>
        <v>0</v>
      </c>
      <c r="BBW6" s="366">
        <f>'SAISIE HOTEL RESTAURANT'!BCG5</f>
        <v>0</v>
      </c>
      <c r="BBX6" s="366">
        <f>'SAISIE HOTEL RESTAURANT'!BCH5</f>
        <v>0</v>
      </c>
      <c r="BBY6" s="366">
        <f>'SAISIE HOTEL RESTAURANT'!BCI5</f>
        <v>0</v>
      </c>
      <c r="BBZ6" s="366">
        <f>'SAISIE HOTEL RESTAURANT'!BCJ5</f>
        <v>0</v>
      </c>
      <c r="BCA6" s="366">
        <f>'SAISIE HOTEL RESTAURANT'!BCK5</f>
        <v>0</v>
      </c>
      <c r="BCB6" s="366">
        <f>'SAISIE HOTEL RESTAURANT'!BCL5</f>
        <v>0</v>
      </c>
      <c r="BCC6" s="366">
        <f>'SAISIE HOTEL RESTAURANT'!BCM5</f>
        <v>0</v>
      </c>
      <c r="BCD6" s="366">
        <f>'SAISIE HOTEL RESTAURANT'!BCN5</f>
        <v>0</v>
      </c>
      <c r="BCE6" s="366">
        <f>'SAISIE HOTEL RESTAURANT'!BCO5</f>
        <v>0</v>
      </c>
      <c r="BCF6" s="366">
        <f>'SAISIE HOTEL RESTAURANT'!BCP5</f>
        <v>0</v>
      </c>
      <c r="BCG6" s="366">
        <f>'SAISIE HOTEL RESTAURANT'!BCQ5</f>
        <v>0</v>
      </c>
      <c r="BCH6" s="366">
        <f>'SAISIE HOTEL RESTAURANT'!BCR5</f>
        <v>0</v>
      </c>
      <c r="BCI6" s="366">
        <f>'SAISIE HOTEL RESTAURANT'!BCS5</f>
        <v>0</v>
      </c>
      <c r="BCJ6" s="366">
        <f>'SAISIE HOTEL RESTAURANT'!BCT5</f>
        <v>0</v>
      </c>
      <c r="BCK6" s="366">
        <f>'SAISIE HOTEL RESTAURANT'!BCU5</f>
        <v>0</v>
      </c>
      <c r="BCL6" s="366">
        <f>'SAISIE HOTEL RESTAURANT'!BCV5</f>
        <v>0</v>
      </c>
      <c r="BCM6" s="366">
        <f>'SAISIE HOTEL RESTAURANT'!BCW5</f>
        <v>0</v>
      </c>
      <c r="BCN6" s="366">
        <f>'SAISIE HOTEL RESTAURANT'!BCX5</f>
        <v>0</v>
      </c>
      <c r="BCO6" s="366">
        <f>'SAISIE HOTEL RESTAURANT'!BCY5</f>
        <v>0</v>
      </c>
      <c r="BCP6" s="366">
        <f>'SAISIE HOTEL RESTAURANT'!BCZ5</f>
        <v>0</v>
      </c>
      <c r="BCQ6" s="366">
        <f>'SAISIE HOTEL RESTAURANT'!BDA5</f>
        <v>0</v>
      </c>
      <c r="BCR6" s="366">
        <f>'SAISIE HOTEL RESTAURANT'!BDB5</f>
        <v>0</v>
      </c>
      <c r="BCS6" s="366">
        <f>'SAISIE HOTEL RESTAURANT'!BDC5</f>
        <v>0</v>
      </c>
      <c r="BCT6" s="366">
        <f>'SAISIE HOTEL RESTAURANT'!BDD5</f>
        <v>0</v>
      </c>
      <c r="BCU6" s="366">
        <f>'SAISIE HOTEL RESTAURANT'!BDE5</f>
        <v>0</v>
      </c>
      <c r="BCV6" s="366">
        <f>'SAISIE HOTEL RESTAURANT'!BDF5</f>
        <v>0</v>
      </c>
      <c r="BCW6" s="366">
        <f>'SAISIE HOTEL RESTAURANT'!BDG5</f>
        <v>0</v>
      </c>
      <c r="BCX6" s="366">
        <f>'SAISIE HOTEL RESTAURANT'!BDH5</f>
        <v>0</v>
      </c>
      <c r="BCY6" s="366">
        <f>'SAISIE HOTEL RESTAURANT'!BDI5</f>
        <v>0</v>
      </c>
      <c r="BCZ6" s="366">
        <f>'SAISIE HOTEL RESTAURANT'!BDJ5</f>
        <v>0</v>
      </c>
      <c r="BDA6" s="366">
        <f>'SAISIE HOTEL RESTAURANT'!BDK5</f>
        <v>0</v>
      </c>
      <c r="BDB6" s="366">
        <f>'SAISIE HOTEL RESTAURANT'!BDL5</f>
        <v>0</v>
      </c>
      <c r="BDC6" s="366">
        <f>'SAISIE HOTEL RESTAURANT'!BDM5</f>
        <v>0</v>
      </c>
      <c r="BDD6" s="366">
        <f>'SAISIE HOTEL RESTAURANT'!BDN5</f>
        <v>0</v>
      </c>
      <c r="BDE6" s="366">
        <f>'SAISIE HOTEL RESTAURANT'!BDO5</f>
        <v>0</v>
      </c>
      <c r="BDF6" s="366">
        <f>'SAISIE HOTEL RESTAURANT'!BDP5</f>
        <v>0</v>
      </c>
      <c r="BDG6" s="366">
        <f>'SAISIE HOTEL RESTAURANT'!BDQ5</f>
        <v>0</v>
      </c>
      <c r="BDH6" s="366">
        <f>'SAISIE HOTEL RESTAURANT'!BDR5</f>
        <v>0</v>
      </c>
      <c r="BDI6" s="366">
        <f>'SAISIE HOTEL RESTAURANT'!BDS5</f>
        <v>0</v>
      </c>
      <c r="BDJ6" s="366">
        <f>'SAISIE HOTEL RESTAURANT'!BDT5</f>
        <v>0</v>
      </c>
      <c r="BDK6" s="366">
        <f>'SAISIE HOTEL RESTAURANT'!BDU5</f>
        <v>0</v>
      </c>
      <c r="BDL6" s="366">
        <f>'SAISIE HOTEL RESTAURANT'!BDV5</f>
        <v>0</v>
      </c>
      <c r="BDM6" s="366">
        <f>'SAISIE HOTEL RESTAURANT'!BDW5</f>
        <v>0</v>
      </c>
      <c r="BDN6" s="366">
        <f>'SAISIE HOTEL RESTAURANT'!BDX5</f>
        <v>0</v>
      </c>
      <c r="BDO6" s="366">
        <f>'SAISIE HOTEL RESTAURANT'!BDY5</f>
        <v>0</v>
      </c>
      <c r="BDP6" s="366">
        <f>'SAISIE HOTEL RESTAURANT'!BDZ5</f>
        <v>0</v>
      </c>
      <c r="BDQ6" s="366">
        <f>'SAISIE HOTEL RESTAURANT'!BEA5</f>
        <v>0</v>
      </c>
      <c r="BDR6" s="366">
        <f>'SAISIE HOTEL RESTAURANT'!BEB5</f>
        <v>0</v>
      </c>
      <c r="BDS6" s="366">
        <f>'SAISIE HOTEL RESTAURANT'!BEC5</f>
        <v>0</v>
      </c>
      <c r="BDT6" s="366">
        <f>'SAISIE HOTEL RESTAURANT'!BED5</f>
        <v>0</v>
      </c>
      <c r="BDU6" s="366">
        <f>'SAISIE HOTEL RESTAURANT'!BEE5</f>
        <v>0</v>
      </c>
      <c r="BDV6" s="366">
        <f>'SAISIE HOTEL RESTAURANT'!BEF5</f>
        <v>0</v>
      </c>
      <c r="BDW6" s="366">
        <f>'SAISIE HOTEL RESTAURANT'!BEG5</f>
        <v>0</v>
      </c>
      <c r="BDX6" s="366">
        <f>'SAISIE HOTEL RESTAURANT'!BEH5</f>
        <v>0</v>
      </c>
      <c r="BDY6" s="366">
        <f>'SAISIE HOTEL RESTAURANT'!BEI5</f>
        <v>0</v>
      </c>
      <c r="BDZ6" s="366">
        <f>'SAISIE HOTEL RESTAURANT'!BEJ5</f>
        <v>0</v>
      </c>
      <c r="BEA6" s="366">
        <f>'SAISIE HOTEL RESTAURANT'!BEK5</f>
        <v>0</v>
      </c>
      <c r="BEB6" s="366">
        <f>'SAISIE HOTEL RESTAURANT'!BEL5</f>
        <v>0</v>
      </c>
      <c r="BEC6" s="366">
        <f>'SAISIE HOTEL RESTAURANT'!BEM5</f>
        <v>0</v>
      </c>
      <c r="BED6" s="366">
        <f>'SAISIE HOTEL RESTAURANT'!BEN5</f>
        <v>0</v>
      </c>
      <c r="BEE6" s="366">
        <f>'SAISIE HOTEL RESTAURANT'!BEO5</f>
        <v>0</v>
      </c>
      <c r="BEF6" s="366">
        <f>'SAISIE HOTEL RESTAURANT'!BEP5</f>
        <v>0</v>
      </c>
      <c r="BEG6" s="366">
        <f>'SAISIE HOTEL RESTAURANT'!BEQ5</f>
        <v>0</v>
      </c>
      <c r="BEH6" s="366">
        <f>'SAISIE HOTEL RESTAURANT'!BER5</f>
        <v>0</v>
      </c>
      <c r="BEI6" s="366">
        <f>'SAISIE HOTEL RESTAURANT'!BES5</f>
        <v>0</v>
      </c>
      <c r="BEJ6" s="366">
        <f>'SAISIE HOTEL RESTAURANT'!BET5</f>
        <v>0</v>
      </c>
      <c r="BEK6" s="366">
        <f>'SAISIE HOTEL RESTAURANT'!BEU5</f>
        <v>0</v>
      </c>
      <c r="BEL6" s="366">
        <f>'SAISIE HOTEL RESTAURANT'!BEV5</f>
        <v>0</v>
      </c>
      <c r="BEM6" s="366">
        <f>'SAISIE HOTEL RESTAURANT'!BEW5</f>
        <v>0</v>
      </c>
      <c r="BEN6" s="366">
        <f>'SAISIE HOTEL RESTAURANT'!BEX5</f>
        <v>0</v>
      </c>
      <c r="BEO6" s="366">
        <f>'SAISIE HOTEL RESTAURANT'!BEY5</f>
        <v>0</v>
      </c>
      <c r="BEP6" s="366">
        <f>'SAISIE HOTEL RESTAURANT'!BEZ5</f>
        <v>0</v>
      </c>
      <c r="BEQ6" s="366">
        <f>'SAISIE HOTEL RESTAURANT'!BFA5</f>
        <v>0</v>
      </c>
      <c r="BER6" s="366">
        <f>'SAISIE HOTEL RESTAURANT'!BFB5</f>
        <v>0</v>
      </c>
      <c r="BES6" s="366">
        <f>'SAISIE HOTEL RESTAURANT'!BFC5</f>
        <v>0</v>
      </c>
      <c r="BET6" s="366">
        <f>'SAISIE HOTEL RESTAURANT'!BFD5</f>
        <v>0</v>
      </c>
      <c r="BEU6" s="366">
        <f>'SAISIE HOTEL RESTAURANT'!BFE5</f>
        <v>0</v>
      </c>
      <c r="BEV6" s="366">
        <f>'SAISIE HOTEL RESTAURANT'!BFF5</f>
        <v>0</v>
      </c>
      <c r="BEW6" s="366">
        <f>'SAISIE HOTEL RESTAURANT'!BFG5</f>
        <v>0</v>
      </c>
      <c r="BEX6" s="366">
        <f>'SAISIE HOTEL RESTAURANT'!BFH5</f>
        <v>0</v>
      </c>
      <c r="BEY6" s="366">
        <f>'SAISIE HOTEL RESTAURANT'!BFI5</f>
        <v>0</v>
      </c>
      <c r="BEZ6" s="366">
        <f>'SAISIE HOTEL RESTAURANT'!BFJ5</f>
        <v>0</v>
      </c>
      <c r="BFA6" s="366">
        <f>'SAISIE HOTEL RESTAURANT'!BFK5</f>
        <v>0</v>
      </c>
      <c r="BFB6" s="366">
        <f>'SAISIE HOTEL RESTAURANT'!BFL5</f>
        <v>0</v>
      </c>
      <c r="BFC6" s="366">
        <f>'SAISIE HOTEL RESTAURANT'!BFM5</f>
        <v>0</v>
      </c>
      <c r="BFD6" s="366">
        <f>'SAISIE HOTEL RESTAURANT'!BFN5</f>
        <v>0</v>
      </c>
      <c r="BFE6" s="366">
        <f>'SAISIE HOTEL RESTAURANT'!BFO5</f>
        <v>0</v>
      </c>
      <c r="BFF6" s="366">
        <f>'SAISIE HOTEL RESTAURANT'!BFP5</f>
        <v>0</v>
      </c>
      <c r="BFG6" s="366">
        <f>'SAISIE HOTEL RESTAURANT'!BFQ5</f>
        <v>0</v>
      </c>
      <c r="BFH6" s="366">
        <f>'SAISIE HOTEL RESTAURANT'!BFR5</f>
        <v>0</v>
      </c>
      <c r="BFI6" s="366">
        <f>'SAISIE HOTEL RESTAURANT'!BFS5</f>
        <v>0</v>
      </c>
      <c r="BFJ6" s="366">
        <f>'SAISIE HOTEL RESTAURANT'!BFT5</f>
        <v>0</v>
      </c>
      <c r="BFK6" s="366">
        <f>'SAISIE HOTEL RESTAURANT'!BFU5</f>
        <v>0</v>
      </c>
      <c r="BFL6" s="366">
        <f>'SAISIE HOTEL RESTAURANT'!BFV5</f>
        <v>0</v>
      </c>
      <c r="BFM6" s="366">
        <f>'SAISIE HOTEL RESTAURANT'!BFW5</f>
        <v>0</v>
      </c>
      <c r="BFN6" s="366">
        <f>'SAISIE HOTEL RESTAURANT'!BFX5</f>
        <v>0</v>
      </c>
      <c r="BFO6" s="366">
        <f>'SAISIE HOTEL RESTAURANT'!BFY5</f>
        <v>0</v>
      </c>
      <c r="BFP6" s="366">
        <f>'SAISIE HOTEL RESTAURANT'!BFZ5</f>
        <v>0</v>
      </c>
      <c r="BFQ6" s="366">
        <f>'SAISIE HOTEL RESTAURANT'!BGA5</f>
        <v>0</v>
      </c>
      <c r="BFR6" s="366">
        <f>'SAISIE HOTEL RESTAURANT'!BGB5</f>
        <v>0</v>
      </c>
      <c r="BFS6" s="366">
        <f>'SAISIE HOTEL RESTAURANT'!BGC5</f>
        <v>0</v>
      </c>
      <c r="BFT6" s="366">
        <f>'SAISIE HOTEL RESTAURANT'!BGD5</f>
        <v>0</v>
      </c>
      <c r="BFU6" s="366">
        <f>'SAISIE HOTEL RESTAURANT'!BGE5</f>
        <v>0</v>
      </c>
      <c r="BFV6" s="366">
        <f>'SAISIE HOTEL RESTAURANT'!BGF5</f>
        <v>0</v>
      </c>
      <c r="BFW6" s="366">
        <f>'SAISIE HOTEL RESTAURANT'!BGG5</f>
        <v>0</v>
      </c>
      <c r="BFX6" s="366">
        <f>'SAISIE HOTEL RESTAURANT'!BGH5</f>
        <v>0</v>
      </c>
      <c r="BFY6" s="366">
        <f>'SAISIE HOTEL RESTAURANT'!BGI5</f>
        <v>0</v>
      </c>
      <c r="BFZ6" s="366">
        <f>'SAISIE HOTEL RESTAURANT'!BGJ5</f>
        <v>0</v>
      </c>
      <c r="BGA6" s="366">
        <f>'SAISIE HOTEL RESTAURANT'!BGK5</f>
        <v>0</v>
      </c>
      <c r="BGB6" s="366">
        <f>'SAISIE HOTEL RESTAURANT'!BGL5</f>
        <v>0</v>
      </c>
      <c r="BGC6" s="366">
        <f>'SAISIE HOTEL RESTAURANT'!BGM5</f>
        <v>0</v>
      </c>
      <c r="BGD6" s="366">
        <f>'SAISIE HOTEL RESTAURANT'!BGN5</f>
        <v>0</v>
      </c>
      <c r="BGE6" s="366">
        <f>'SAISIE HOTEL RESTAURANT'!BGO5</f>
        <v>0</v>
      </c>
      <c r="BGF6" s="366">
        <f>'SAISIE HOTEL RESTAURANT'!BGP5</f>
        <v>0</v>
      </c>
      <c r="BGG6" s="366">
        <f>'SAISIE HOTEL RESTAURANT'!BGQ5</f>
        <v>0</v>
      </c>
      <c r="BGH6" s="366">
        <f>'SAISIE HOTEL RESTAURANT'!BGR5</f>
        <v>0</v>
      </c>
      <c r="BGI6" s="366">
        <f>'SAISIE HOTEL RESTAURANT'!BGS5</f>
        <v>0</v>
      </c>
      <c r="BGJ6" s="366">
        <f>'SAISIE HOTEL RESTAURANT'!BGT5</f>
        <v>0</v>
      </c>
      <c r="BGK6" s="366">
        <f>'SAISIE HOTEL RESTAURANT'!BGU5</f>
        <v>0</v>
      </c>
      <c r="BGL6" s="366">
        <f>'SAISIE HOTEL RESTAURANT'!BGV5</f>
        <v>0</v>
      </c>
      <c r="BGM6" s="366">
        <f>'SAISIE HOTEL RESTAURANT'!BGW5</f>
        <v>0</v>
      </c>
      <c r="BGN6" s="366">
        <f>'SAISIE HOTEL RESTAURANT'!BGX5</f>
        <v>0</v>
      </c>
      <c r="BGO6" s="366">
        <f>'SAISIE HOTEL RESTAURANT'!BGY5</f>
        <v>0</v>
      </c>
      <c r="BGP6" s="366">
        <f>'SAISIE HOTEL RESTAURANT'!BGZ5</f>
        <v>0</v>
      </c>
      <c r="BGQ6" s="366">
        <f>'SAISIE HOTEL RESTAURANT'!BHA5</f>
        <v>0</v>
      </c>
      <c r="BGR6" s="366">
        <f>'SAISIE HOTEL RESTAURANT'!BHB5</f>
        <v>0</v>
      </c>
      <c r="BGS6" s="366">
        <f>'SAISIE HOTEL RESTAURANT'!BHC5</f>
        <v>0</v>
      </c>
      <c r="BGT6" s="366">
        <f>'SAISIE HOTEL RESTAURANT'!BHD5</f>
        <v>0</v>
      </c>
      <c r="BGU6" s="366">
        <f>'SAISIE HOTEL RESTAURANT'!BHE5</f>
        <v>0</v>
      </c>
      <c r="BGV6" s="366">
        <f>'SAISIE HOTEL RESTAURANT'!BHF5</f>
        <v>0</v>
      </c>
      <c r="BGW6" s="366">
        <f>'SAISIE HOTEL RESTAURANT'!BHG5</f>
        <v>0</v>
      </c>
      <c r="BGX6" s="366">
        <f>'SAISIE HOTEL RESTAURANT'!BHH5</f>
        <v>0</v>
      </c>
      <c r="BGY6" s="366">
        <f>'SAISIE HOTEL RESTAURANT'!BHI5</f>
        <v>0</v>
      </c>
      <c r="BGZ6" s="366">
        <f>'SAISIE HOTEL RESTAURANT'!BHJ5</f>
        <v>0</v>
      </c>
      <c r="BHA6" s="366">
        <f>'SAISIE HOTEL RESTAURANT'!BHK5</f>
        <v>0</v>
      </c>
      <c r="BHB6" s="366">
        <f>'SAISIE HOTEL RESTAURANT'!BHL5</f>
        <v>0</v>
      </c>
      <c r="BHC6" s="366">
        <f>'SAISIE HOTEL RESTAURANT'!BHM5</f>
        <v>0</v>
      </c>
      <c r="BHD6" s="366">
        <f>'SAISIE HOTEL RESTAURANT'!BHN5</f>
        <v>0</v>
      </c>
      <c r="BHE6" s="366">
        <f>'SAISIE HOTEL RESTAURANT'!BHO5</f>
        <v>0</v>
      </c>
      <c r="BHF6" s="366">
        <f>'SAISIE HOTEL RESTAURANT'!BHP5</f>
        <v>0</v>
      </c>
      <c r="BHG6" s="366">
        <f>'SAISIE HOTEL RESTAURANT'!BHQ5</f>
        <v>0</v>
      </c>
      <c r="BHH6" s="366">
        <f>'SAISIE HOTEL RESTAURANT'!BHR5</f>
        <v>0</v>
      </c>
      <c r="BHI6" s="366">
        <f>'SAISIE HOTEL RESTAURANT'!BHS5</f>
        <v>0</v>
      </c>
      <c r="BHJ6" s="366">
        <f>'SAISIE HOTEL RESTAURANT'!BHT5</f>
        <v>0</v>
      </c>
      <c r="BHK6" s="366">
        <f>'SAISIE HOTEL RESTAURANT'!BHU5</f>
        <v>0</v>
      </c>
      <c r="BHL6" s="366">
        <f>'SAISIE HOTEL RESTAURANT'!BHV5</f>
        <v>0</v>
      </c>
      <c r="BHM6" s="366">
        <f>'SAISIE HOTEL RESTAURANT'!BHW5</f>
        <v>0</v>
      </c>
      <c r="BHN6" s="366">
        <f>'SAISIE HOTEL RESTAURANT'!BHX5</f>
        <v>0</v>
      </c>
      <c r="BHO6" s="366">
        <f>'SAISIE HOTEL RESTAURANT'!BHY5</f>
        <v>0</v>
      </c>
      <c r="BHP6" s="366">
        <f>'SAISIE HOTEL RESTAURANT'!BHZ5</f>
        <v>0</v>
      </c>
      <c r="BHQ6" s="366">
        <f>'SAISIE HOTEL RESTAURANT'!BIA5</f>
        <v>0</v>
      </c>
      <c r="BHR6" s="366">
        <f>'SAISIE HOTEL RESTAURANT'!BIB5</f>
        <v>0</v>
      </c>
      <c r="BHS6" s="366">
        <f>'SAISIE HOTEL RESTAURANT'!BIC5</f>
        <v>0</v>
      </c>
      <c r="BHT6" s="366">
        <f>'SAISIE HOTEL RESTAURANT'!BID5</f>
        <v>0</v>
      </c>
      <c r="BHU6" s="366">
        <f>'SAISIE HOTEL RESTAURANT'!BIE5</f>
        <v>0</v>
      </c>
      <c r="BHV6" s="366">
        <f>'SAISIE HOTEL RESTAURANT'!BIF5</f>
        <v>0</v>
      </c>
      <c r="BHW6" s="366">
        <f>'SAISIE HOTEL RESTAURANT'!BIG5</f>
        <v>0</v>
      </c>
      <c r="BHX6" s="366">
        <f>'SAISIE HOTEL RESTAURANT'!BIH5</f>
        <v>0</v>
      </c>
      <c r="BHY6" s="366">
        <f>'SAISIE HOTEL RESTAURANT'!BII5</f>
        <v>0</v>
      </c>
      <c r="BHZ6" s="366">
        <f>'SAISIE HOTEL RESTAURANT'!BIJ5</f>
        <v>0</v>
      </c>
      <c r="BIA6" s="366">
        <f>'SAISIE HOTEL RESTAURANT'!BIK5</f>
        <v>0</v>
      </c>
      <c r="BIB6" s="366">
        <f>'SAISIE HOTEL RESTAURANT'!BIL5</f>
        <v>0</v>
      </c>
      <c r="BIC6" s="366">
        <f>'SAISIE HOTEL RESTAURANT'!BIM5</f>
        <v>0</v>
      </c>
      <c r="BID6" s="366">
        <f>'SAISIE HOTEL RESTAURANT'!BIN5</f>
        <v>0</v>
      </c>
      <c r="BIE6" s="366">
        <f>'SAISIE HOTEL RESTAURANT'!BIO5</f>
        <v>0</v>
      </c>
      <c r="BIF6" s="366">
        <f>'SAISIE HOTEL RESTAURANT'!BIP5</f>
        <v>0</v>
      </c>
      <c r="BIG6" s="366">
        <f>'SAISIE HOTEL RESTAURANT'!BIQ5</f>
        <v>0</v>
      </c>
      <c r="BIH6" s="366">
        <f>'SAISIE HOTEL RESTAURANT'!BIR5</f>
        <v>0</v>
      </c>
      <c r="BII6" s="366">
        <f>'SAISIE HOTEL RESTAURANT'!BIS5</f>
        <v>0</v>
      </c>
      <c r="BIJ6" s="366">
        <f>'SAISIE HOTEL RESTAURANT'!BIT5</f>
        <v>0</v>
      </c>
      <c r="BIK6" s="366">
        <f>'SAISIE HOTEL RESTAURANT'!BIU5</f>
        <v>0</v>
      </c>
      <c r="BIL6" s="366">
        <f>'SAISIE HOTEL RESTAURANT'!BIV5</f>
        <v>0</v>
      </c>
      <c r="BIM6" s="366">
        <f>'SAISIE HOTEL RESTAURANT'!BIW5</f>
        <v>0</v>
      </c>
      <c r="BIN6" s="366">
        <f>'SAISIE HOTEL RESTAURANT'!BIX5</f>
        <v>0</v>
      </c>
      <c r="BIO6" s="366">
        <f>'SAISIE HOTEL RESTAURANT'!BIY5</f>
        <v>0</v>
      </c>
      <c r="BIP6" s="366">
        <f>'SAISIE HOTEL RESTAURANT'!BIZ5</f>
        <v>0</v>
      </c>
      <c r="BIQ6" s="366">
        <f>'SAISIE HOTEL RESTAURANT'!BJA5</f>
        <v>0</v>
      </c>
      <c r="BIR6" s="366">
        <f>'SAISIE HOTEL RESTAURANT'!BJB5</f>
        <v>0</v>
      </c>
      <c r="BIS6" s="366">
        <f>'SAISIE HOTEL RESTAURANT'!BJC5</f>
        <v>0</v>
      </c>
      <c r="BIT6" s="366">
        <f>'SAISIE HOTEL RESTAURANT'!BJD5</f>
        <v>0</v>
      </c>
      <c r="BIU6" s="366">
        <f>'SAISIE HOTEL RESTAURANT'!BJE5</f>
        <v>0</v>
      </c>
      <c r="BIV6" s="366">
        <f>'SAISIE HOTEL RESTAURANT'!BJF5</f>
        <v>0</v>
      </c>
      <c r="BIW6" s="366">
        <f>'SAISIE HOTEL RESTAURANT'!BJG5</f>
        <v>0</v>
      </c>
      <c r="BIX6" s="366">
        <f>'SAISIE HOTEL RESTAURANT'!BJH5</f>
        <v>0</v>
      </c>
      <c r="BIY6" s="366">
        <f>'SAISIE HOTEL RESTAURANT'!BJI5</f>
        <v>0</v>
      </c>
      <c r="BIZ6" s="366">
        <f>'SAISIE HOTEL RESTAURANT'!BJJ5</f>
        <v>0</v>
      </c>
      <c r="BJA6" s="366">
        <f>'SAISIE HOTEL RESTAURANT'!BJK5</f>
        <v>0</v>
      </c>
      <c r="BJB6" s="366">
        <f>'SAISIE HOTEL RESTAURANT'!BJL5</f>
        <v>0</v>
      </c>
      <c r="BJC6" s="366">
        <f>'SAISIE HOTEL RESTAURANT'!BJM5</f>
        <v>0</v>
      </c>
      <c r="BJD6" s="366">
        <f>'SAISIE HOTEL RESTAURANT'!BJN5</f>
        <v>0</v>
      </c>
      <c r="BJE6" s="366">
        <f>'SAISIE HOTEL RESTAURANT'!BJO5</f>
        <v>0</v>
      </c>
      <c r="BJF6" s="366">
        <f>'SAISIE HOTEL RESTAURANT'!BJP5</f>
        <v>0</v>
      </c>
      <c r="BJG6" s="366">
        <f>'SAISIE HOTEL RESTAURANT'!BJQ5</f>
        <v>0</v>
      </c>
      <c r="BJH6" s="366">
        <f>'SAISIE HOTEL RESTAURANT'!BJR5</f>
        <v>0</v>
      </c>
      <c r="BJI6" s="366">
        <f>'SAISIE HOTEL RESTAURANT'!BJS5</f>
        <v>0</v>
      </c>
      <c r="BJJ6" s="366">
        <f>'SAISIE HOTEL RESTAURANT'!BJT5</f>
        <v>0</v>
      </c>
      <c r="BJK6" s="366">
        <f>'SAISIE HOTEL RESTAURANT'!BJU5</f>
        <v>0</v>
      </c>
      <c r="BJL6" s="366">
        <f>'SAISIE HOTEL RESTAURANT'!BJV5</f>
        <v>0</v>
      </c>
      <c r="BJM6" s="366">
        <f>'SAISIE HOTEL RESTAURANT'!BJW5</f>
        <v>0</v>
      </c>
      <c r="BJN6" s="366">
        <f>'SAISIE HOTEL RESTAURANT'!BJX5</f>
        <v>0</v>
      </c>
      <c r="BJO6" s="366">
        <f>'SAISIE HOTEL RESTAURANT'!BJY5</f>
        <v>0</v>
      </c>
      <c r="BJP6" s="366">
        <f>'SAISIE HOTEL RESTAURANT'!BJZ5</f>
        <v>0</v>
      </c>
      <c r="BJQ6" s="366">
        <f>'SAISIE HOTEL RESTAURANT'!BKA5</f>
        <v>0</v>
      </c>
      <c r="BJR6" s="366">
        <f>'SAISIE HOTEL RESTAURANT'!BKB5</f>
        <v>0</v>
      </c>
      <c r="BJS6" s="366">
        <f>'SAISIE HOTEL RESTAURANT'!BKC5</f>
        <v>0</v>
      </c>
      <c r="BJT6" s="366">
        <f>'SAISIE HOTEL RESTAURANT'!BKD5</f>
        <v>0</v>
      </c>
      <c r="BJU6" s="366">
        <f>'SAISIE HOTEL RESTAURANT'!BKE5</f>
        <v>0</v>
      </c>
      <c r="BJV6" s="366">
        <f>'SAISIE HOTEL RESTAURANT'!BKF5</f>
        <v>0</v>
      </c>
      <c r="BJW6" s="366">
        <f>'SAISIE HOTEL RESTAURANT'!BKG5</f>
        <v>0</v>
      </c>
      <c r="BJX6" s="366">
        <f>'SAISIE HOTEL RESTAURANT'!BKH5</f>
        <v>0</v>
      </c>
      <c r="BJY6" s="366">
        <f>'SAISIE HOTEL RESTAURANT'!BKI5</f>
        <v>0</v>
      </c>
      <c r="BJZ6" s="366">
        <f>'SAISIE HOTEL RESTAURANT'!BKJ5</f>
        <v>0</v>
      </c>
      <c r="BKA6" s="366">
        <f>'SAISIE HOTEL RESTAURANT'!BKK5</f>
        <v>0</v>
      </c>
      <c r="BKB6" s="366">
        <f>'SAISIE HOTEL RESTAURANT'!BKL5</f>
        <v>0</v>
      </c>
      <c r="BKC6" s="366">
        <f>'SAISIE HOTEL RESTAURANT'!BKM5</f>
        <v>0</v>
      </c>
      <c r="BKD6" s="366">
        <f>'SAISIE HOTEL RESTAURANT'!BKN5</f>
        <v>0</v>
      </c>
      <c r="BKE6" s="366">
        <f>'SAISIE HOTEL RESTAURANT'!BKO5</f>
        <v>0</v>
      </c>
      <c r="BKF6" s="366">
        <f>'SAISIE HOTEL RESTAURANT'!BKP5</f>
        <v>0</v>
      </c>
      <c r="BKG6" s="366">
        <f>'SAISIE HOTEL RESTAURANT'!BKQ5</f>
        <v>0</v>
      </c>
      <c r="BKH6" s="366">
        <f>'SAISIE HOTEL RESTAURANT'!BKR5</f>
        <v>0</v>
      </c>
      <c r="BKI6" s="366">
        <f>'SAISIE HOTEL RESTAURANT'!BKS5</f>
        <v>0</v>
      </c>
      <c r="BKJ6" s="366">
        <f>'SAISIE HOTEL RESTAURANT'!BKT5</f>
        <v>0</v>
      </c>
      <c r="BKK6" s="366">
        <f>'SAISIE HOTEL RESTAURANT'!BKU5</f>
        <v>0</v>
      </c>
      <c r="BKL6" s="366">
        <f>'SAISIE HOTEL RESTAURANT'!BKV5</f>
        <v>0</v>
      </c>
      <c r="BKM6" s="366">
        <f>'SAISIE HOTEL RESTAURANT'!BKW5</f>
        <v>0</v>
      </c>
      <c r="BKN6" s="366">
        <f>'SAISIE HOTEL RESTAURANT'!BKX5</f>
        <v>0</v>
      </c>
      <c r="BKO6" s="366">
        <f>'SAISIE HOTEL RESTAURANT'!BKY5</f>
        <v>0</v>
      </c>
      <c r="BKP6" s="366">
        <f>'SAISIE HOTEL RESTAURANT'!BKZ5</f>
        <v>0</v>
      </c>
      <c r="BKQ6" s="366">
        <f>'SAISIE HOTEL RESTAURANT'!BLA5</f>
        <v>0</v>
      </c>
      <c r="BKR6" s="366">
        <f>'SAISIE HOTEL RESTAURANT'!BLB5</f>
        <v>0</v>
      </c>
      <c r="BKS6" s="366">
        <f>'SAISIE HOTEL RESTAURANT'!BLC5</f>
        <v>0</v>
      </c>
      <c r="BKT6" s="366">
        <f>'SAISIE HOTEL RESTAURANT'!BLD5</f>
        <v>0</v>
      </c>
      <c r="BKU6" s="366">
        <f>'SAISIE HOTEL RESTAURANT'!BLE5</f>
        <v>0</v>
      </c>
      <c r="BKV6" s="366">
        <f>'SAISIE HOTEL RESTAURANT'!BLF5</f>
        <v>0</v>
      </c>
      <c r="BKW6" s="366">
        <f>'SAISIE HOTEL RESTAURANT'!BLG5</f>
        <v>0</v>
      </c>
      <c r="BKX6" s="366">
        <f>'SAISIE HOTEL RESTAURANT'!BLH5</f>
        <v>0</v>
      </c>
      <c r="BKY6" s="366">
        <f>'SAISIE HOTEL RESTAURANT'!BLI5</f>
        <v>0</v>
      </c>
      <c r="BKZ6" s="366">
        <f>'SAISIE HOTEL RESTAURANT'!BLJ5</f>
        <v>0</v>
      </c>
      <c r="BLA6" s="366">
        <f>'SAISIE HOTEL RESTAURANT'!BLK5</f>
        <v>0</v>
      </c>
      <c r="BLB6" s="366">
        <f>'SAISIE HOTEL RESTAURANT'!BLL5</f>
        <v>0</v>
      </c>
      <c r="BLC6" s="366">
        <f>'SAISIE HOTEL RESTAURANT'!BLM5</f>
        <v>0</v>
      </c>
      <c r="BLD6" s="366">
        <f>'SAISIE HOTEL RESTAURANT'!BLN5</f>
        <v>0</v>
      </c>
      <c r="BLE6" s="366">
        <f>'SAISIE HOTEL RESTAURANT'!BLO5</f>
        <v>0</v>
      </c>
      <c r="BLF6" s="366">
        <f>'SAISIE HOTEL RESTAURANT'!BLP5</f>
        <v>0</v>
      </c>
      <c r="BLG6" s="366">
        <f>'SAISIE HOTEL RESTAURANT'!BLQ5</f>
        <v>0</v>
      </c>
      <c r="BLH6" s="366">
        <f>'SAISIE HOTEL RESTAURANT'!BLR5</f>
        <v>0</v>
      </c>
      <c r="BLI6" s="366">
        <f>'SAISIE HOTEL RESTAURANT'!BLS5</f>
        <v>0</v>
      </c>
      <c r="BLJ6" s="366">
        <f>'SAISIE HOTEL RESTAURANT'!BLT5</f>
        <v>0</v>
      </c>
      <c r="BLK6" s="366">
        <f>'SAISIE HOTEL RESTAURANT'!BLU5</f>
        <v>0</v>
      </c>
      <c r="BLL6" s="366">
        <f>'SAISIE HOTEL RESTAURANT'!BLV5</f>
        <v>0</v>
      </c>
      <c r="BLM6" s="366">
        <f>'SAISIE HOTEL RESTAURANT'!BLW5</f>
        <v>0</v>
      </c>
      <c r="BLN6" s="366">
        <f>'SAISIE HOTEL RESTAURANT'!BLX5</f>
        <v>0</v>
      </c>
      <c r="BLO6" s="366">
        <f>'SAISIE HOTEL RESTAURANT'!BLY5</f>
        <v>0</v>
      </c>
      <c r="BLP6" s="366">
        <f>'SAISIE HOTEL RESTAURANT'!BLZ5</f>
        <v>0</v>
      </c>
      <c r="BLQ6" s="366">
        <f>'SAISIE HOTEL RESTAURANT'!BMA5</f>
        <v>0</v>
      </c>
      <c r="BLR6" s="366">
        <f>'SAISIE HOTEL RESTAURANT'!BMB5</f>
        <v>0</v>
      </c>
      <c r="BLS6" s="366">
        <f>'SAISIE HOTEL RESTAURANT'!BMC5</f>
        <v>0</v>
      </c>
      <c r="BLT6" s="366">
        <f>'SAISIE HOTEL RESTAURANT'!BMD5</f>
        <v>0</v>
      </c>
      <c r="BLU6" s="366">
        <f>'SAISIE HOTEL RESTAURANT'!BME5</f>
        <v>0</v>
      </c>
      <c r="BLV6" s="366">
        <f>'SAISIE HOTEL RESTAURANT'!BMF5</f>
        <v>0</v>
      </c>
      <c r="BLW6" s="366">
        <f>'SAISIE HOTEL RESTAURANT'!BMG5</f>
        <v>0</v>
      </c>
      <c r="BLX6" s="366">
        <f>'SAISIE HOTEL RESTAURANT'!BMH5</f>
        <v>0</v>
      </c>
      <c r="BLY6" s="366">
        <f>'SAISIE HOTEL RESTAURANT'!BMI5</f>
        <v>0</v>
      </c>
      <c r="BLZ6" s="366">
        <f>'SAISIE HOTEL RESTAURANT'!BMJ5</f>
        <v>0</v>
      </c>
      <c r="BMA6" s="366">
        <f>'SAISIE HOTEL RESTAURANT'!BMK5</f>
        <v>0</v>
      </c>
      <c r="BMB6" s="366">
        <f>'SAISIE HOTEL RESTAURANT'!BML5</f>
        <v>0</v>
      </c>
      <c r="BMC6" s="366">
        <f>'SAISIE HOTEL RESTAURANT'!BMM5</f>
        <v>0</v>
      </c>
      <c r="BMD6" s="366">
        <f>'SAISIE HOTEL RESTAURANT'!BMN5</f>
        <v>0</v>
      </c>
      <c r="BME6" s="366">
        <f>'SAISIE HOTEL RESTAURANT'!BMO5</f>
        <v>0</v>
      </c>
      <c r="BMF6" s="366">
        <f>'SAISIE HOTEL RESTAURANT'!BMP5</f>
        <v>0</v>
      </c>
      <c r="BMG6" s="366">
        <f>'SAISIE HOTEL RESTAURANT'!BMQ5</f>
        <v>0</v>
      </c>
      <c r="BMH6" s="366">
        <f>'SAISIE HOTEL RESTAURANT'!BMR5</f>
        <v>0</v>
      </c>
      <c r="BMI6" s="366">
        <f>'SAISIE HOTEL RESTAURANT'!BMS5</f>
        <v>0</v>
      </c>
      <c r="BMJ6" s="366">
        <f>'SAISIE HOTEL RESTAURANT'!BMT5</f>
        <v>0</v>
      </c>
      <c r="BMK6" s="366">
        <f>'SAISIE HOTEL RESTAURANT'!BMU5</f>
        <v>0</v>
      </c>
      <c r="BML6" s="366">
        <f>'SAISIE HOTEL RESTAURANT'!BMV5</f>
        <v>0</v>
      </c>
      <c r="BMM6" s="366">
        <f>'SAISIE HOTEL RESTAURANT'!BMW5</f>
        <v>0</v>
      </c>
      <c r="BMN6" s="366">
        <f>'SAISIE HOTEL RESTAURANT'!BMX5</f>
        <v>0</v>
      </c>
      <c r="BMO6" s="366">
        <f>'SAISIE HOTEL RESTAURANT'!BMY5</f>
        <v>0</v>
      </c>
      <c r="BMP6" s="366">
        <f>'SAISIE HOTEL RESTAURANT'!BMZ5</f>
        <v>0</v>
      </c>
      <c r="BMQ6" s="366">
        <f>'SAISIE HOTEL RESTAURANT'!BNA5</f>
        <v>0</v>
      </c>
      <c r="BMR6" s="366">
        <f>'SAISIE HOTEL RESTAURANT'!BNB5</f>
        <v>0</v>
      </c>
      <c r="BMS6" s="366">
        <f>'SAISIE HOTEL RESTAURANT'!BNC5</f>
        <v>0</v>
      </c>
      <c r="BMT6" s="366">
        <f>'SAISIE HOTEL RESTAURANT'!BND5</f>
        <v>0</v>
      </c>
      <c r="BMU6" s="366">
        <f>'SAISIE HOTEL RESTAURANT'!BNE5</f>
        <v>0</v>
      </c>
      <c r="BMV6" s="366">
        <f>'SAISIE HOTEL RESTAURANT'!BNF5</f>
        <v>0</v>
      </c>
      <c r="BMW6" s="366">
        <f>'SAISIE HOTEL RESTAURANT'!BNG5</f>
        <v>0</v>
      </c>
      <c r="BMX6" s="366">
        <f>'SAISIE HOTEL RESTAURANT'!BNH5</f>
        <v>0</v>
      </c>
      <c r="BMY6" s="366">
        <f>'SAISIE HOTEL RESTAURANT'!BNI5</f>
        <v>0</v>
      </c>
      <c r="BMZ6" s="366">
        <f>'SAISIE HOTEL RESTAURANT'!BNJ5</f>
        <v>0</v>
      </c>
      <c r="BNA6" s="366">
        <f>'SAISIE HOTEL RESTAURANT'!BNK5</f>
        <v>0</v>
      </c>
      <c r="BNB6" s="366">
        <f>'SAISIE HOTEL RESTAURANT'!BNL5</f>
        <v>0</v>
      </c>
      <c r="BNC6" s="366">
        <f>'SAISIE HOTEL RESTAURANT'!BNM5</f>
        <v>0</v>
      </c>
      <c r="BND6" s="366">
        <f>'SAISIE HOTEL RESTAURANT'!BNN5</f>
        <v>0</v>
      </c>
      <c r="BNE6" s="366">
        <f>'SAISIE HOTEL RESTAURANT'!BNO5</f>
        <v>0</v>
      </c>
      <c r="BNF6" s="366">
        <f>'SAISIE HOTEL RESTAURANT'!BNP5</f>
        <v>0</v>
      </c>
      <c r="BNG6" s="366">
        <f>'SAISIE HOTEL RESTAURANT'!BNQ5</f>
        <v>0</v>
      </c>
      <c r="BNH6" s="366">
        <f>'SAISIE HOTEL RESTAURANT'!BNR5</f>
        <v>0</v>
      </c>
      <c r="BNI6" s="366">
        <f>'SAISIE HOTEL RESTAURANT'!BNS5</f>
        <v>0</v>
      </c>
      <c r="BNJ6" s="366">
        <f>'SAISIE HOTEL RESTAURANT'!BNT5</f>
        <v>0</v>
      </c>
      <c r="BNK6" s="366">
        <f>'SAISIE HOTEL RESTAURANT'!BNU5</f>
        <v>0</v>
      </c>
      <c r="BNL6" s="366">
        <f>'SAISIE HOTEL RESTAURANT'!BNV5</f>
        <v>0</v>
      </c>
      <c r="BNM6" s="366">
        <f>'SAISIE HOTEL RESTAURANT'!BNW5</f>
        <v>0</v>
      </c>
      <c r="BNN6" s="366">
        <f>'SAISIE HOTEL RESTAURANT'!BNX5</f>
        <v>0</v>
      </c>
      <c r="BNO6" s="366">
        <f>'SAISIE HOTEL RESTAURANT'!BNY5</f>
        <v>0</v>
      </c>
      <c r="BNP6" s="366">
        <f>'SAISIE HOTEL RESTAURANT'!BNZ5</f>
        <v>0</v>
      </c>
      <c r="BNQ6" s="366">
        <f>'SAISIE HOTEL RESTAURANT'!BOA5</f>
        <v>0</v>
      </c>
      <c r="BNR6" s="366">
        <f>'SAISIE HOTEL RESTAURANT'!BOB5</f>
        <v>0</v>
      </c>
      <c r="BNS6" s="366">
        <f>'SAISIE HOTEL RESTAURANT'!BOC5</f>
        <v>0</v>
      </c>
      <c r="BNT6" s="366">
        <f>'SAISIE HOTEL RESTAURANT'!BOD5</f>
        <v>0</v>
      </c>
      <c r="BNU6" s="366">
        <f>'SAISIE HOTEL RESTAURANT'!BOE5</f>
        <v>0</v>
      </c>
      <c r="BNV6" s="366">
        <f>'SAISIE HOTEL RESTAURANT'!BOF5</f>
        <v>0</v>
      </c>
      <c r="BNW6" s="366">
        <f>'SAISIE HOTEL RESTAURANT'!BOG5</f>
        <v>0</v>
      </c>
      <c r="BNX6" s="366">
        <f>'SAISIE HOTEL RESTAURANT'!BOH5</f>
        <v>0</v>
      </c>
      <c r="BNY6" s="366">
        <f>'SAISIE HOTEL RESTAURANT'!BOI5</f>
        <v>0</v>
      </c>
      <c r="BNZ6" s="366">
        <f>'SAISIE HOTEL RESTAURANT'!BOJ5</f>
        <v>0</v>
      </c>
      <c r="BOA6" s="366">
        <f>'SAISIE HOTEL RESTAURANT'!BOK5</f>
        <v>0</v>
      </c>
      <c r="BOB6" s="366">
        <f>'SAISIE HOTEL RESTAURANT'!BOL5</f>
        <v>0</v>
      </c>
      <c r="BOC6" s="366">
        <f>'SAISIE HOTEL RESTAURANT'!BOM5</f>
        <v>0</v>
      </c>
      <c r="BOD6" s="366">
        <f>'SAISIE HOTEL RESTAURANT'!BON5</f>
        <v>0</v>
      </c>
      <c r="BOE6" s="366">
        <f>'SAISIE HOTEL RESTAURANT'!BOO5</f>
        <v>0</v>
      </c>
      <c r="BOF6" s="366">
        <f>'SAISIE HOTEL RESTAURANT'!BOP5</f>
        <v>0</v>
      </c>
      <c r="BOG6" s="366">
        <f>'SAISIE HOTEL RESTAURANT'!BOQ5</f>
        <v>0</v>
      </c>
      <c r="BOH6" s="366">
        <f>'SAISIE HOTEL RESTAURANT'!BOR5</f>
        <v>0</v>
      </c>
      <c r="BOI6" s="366">
        <f>'SAISIE HOTEL RESTAURANT'!BOS5</f>
        <v>0</v>
      </c>
      <c r="BOJ6" s="366">
        <f>'SAISIE HOTEL RESTAURANT'!BOT5</f>
        <v>0</v>
      </c>
      <c r="BOK6" s="366">
        <f>'SAISIE HOTEL RESTAURANT'!BOU5</f>
        <v>0</v>
      </c>
      <c r="BOL6" s="366">
        <f>'SAISIE HOTEL RESTAURANT'!BOV5</f>
        <v>0</v>
      </c>
      <c r="BOM6" s="366">
        <f>'SAISIE HOTEL RESTAURANT'!BOW5</f>
        <v>0</v>
      </c>
      <c r="BON6" s="366">
        <f>'SAISIE HOTEL RESTAURANT'!BOX5</f>
        <v>0</v>
      </c>
      <c r="BOO6" s="366">
        <f>'SAISIE HOTEL RESTAURANT'!BOY5</f>
        <v>0</v>
      </c>
      <c r="BOP6" s="366">
        <f>'SAISIE HOTEL RESTAURANT'!BOZ5</f>
        <v>0</v>
      </c>
      <c r="BOQ6" s="366">
        <f>'SAISIE HOTEL RESTAURANT'!BPA5</f>
        <v>0</v>
      </c>
      <c r="BOR6" s="366">
        <f>'SAISIE HOTEL RESTAURANT'!BPB5</f>
        <v>0</v>
      </c>
      <c r="BOS6" s="366">
        <f>'SAISIE HOTEL RESTAURANT'!BPC5</f>
        <v>0</v>
      </c>
      <c r="BOT6" s="366">
        <f>'SAISIE HOTEL RESTAURANT'!BPD5</f>
        <v>0</v>
      </c>
      <c r="BOU6" s="366">
        <f>'SAISIE HOTEL RESTAURANT'!BPE5</f>
        <v>0</v>
      </c>
      <c r="BOV6" s="366">
        <f>'SAISIE HOTEL RESTAURANT'!BPF5</f>
        <v>0</v>
      </c>
      <c r="BOW6" s="366">
        <f>'SAISIE HOTEL RESTAURANT'!BPG5</f>
        <v>0</v>
      </c>
      <c r="BOX6" s="366">
        <f>'SAISIE HOTEL RESTAURANT'!BPH5</f>
        <v>0</v>
      </c>
      <c r="BOY6" s="366">
        <f>'SAISIE HOTEL RESTAURANT'!BPI5</f>
        <v>0</v>
      </c>
      <c r="BOZ6" s="366">
        <f>'SAISIE HOTEL RESTAURANT'!BPJ5</f>
        <v>0</v>
      </c>
      <c r="BPA6" s="366">
        <f>'SAISIE HOTEL RESTAURANT'!BPK5</f>
        <v>0</v>
      </c>
      <c r="BPB6" s="366">
        <f>'SAISIE HOTEL RESTAURANT'!BPL5</f>
        <v>0</v>
      </c>
      <c r="BPC6" s="366">
        <f>'SAISIE HOTEL RESTAURANT'!BPM5</f>
        <v>0</v>
      </c>
      <c r="BPD6" s="366">
        <f>'SAISIE HOTEL RESTAURANT'!BPN5</f>
        <v>0</v>
      </c>
      <c r="BPE6" s="366">
        <f>'SAISIE HOTEL RESTAURANT'!BPO5</f>
        <v>0</v>
      </c>
      <c r="BPF6" s="366">
        <f>'SAISIE HOTEL RESTAURANT'!BPP5</f>
        <v>0</v>
      </c>
      <c r="BPG6" s="366">
        <f>'SAISIE HOTEL RESTAURANT'!BPQ5</f>
        <v>0</v>
      </c>
      <c r="BPH6" s="366">
        <f>'SAISIE HOTEL RESTAURANT'!BPR5</f>
        <v>0</v>
      </c>
      <c r="BPI6" s="366">
        <f>'SAISIE HOTEL RESTAURANT'!BPS5</f>
        <v>0</v>
      </c>
      <c r="BPJ6" s="366">
        <f>'SAISIE HOTEL RESTAURANT'!BPT5</f>
        <v>0</v>
      </c>
      <c r="BPK6" s="366">
        <f>'SAISIE HOTEL RESTAURANT'!BPU5</f>
        <v>0</v>
      </c>
      <c r="BPL6" s="366">
        <f>'SAISIE HOTEL RESTAURANT'!BPV5</f>
        <v>0</v>
      </c>
      <c r="BPM6" s="366">
        <f>'SAISIE HOTEL RESTAURANT'!BPW5</f>
        <v>0</v>
      </c>
      <c r="BPN6" s="366">
        <f>'SAISIE HOTEL RESTAURANT'!BPX5</f>
        <v>0</v>
      </c>
      <c r="BPO6" s="366">
        <f>'SAISIE HOTEL RESTAURANT'!BPY5</f>
        <v>0</v>
      </c>
      <c r="BPP6" s="366">
        <f>'SAISIE HOTEL RESTAURANT'!BPZ5</f>
        <v>0</v>
      </c>
      <c r="BPQ6" s="366">
        <f>'SAISIE HOTEL RESTAURANT'!BQA5</f>
        <v>0</v>
      </c>
      <c r="BPR6" s="366">
        <f>'SAISIE HOTEL RESTAURANT'!BQB5</f>
        <v>0</v>
      </c>
      <c r="BPS6" s="366">
        <f>'SAISIE HOTEL RESTAURANT'!BQC5</f>
        <v>0</v>
      </c>
      <c r="BPT6" s="366">
        <f>'SAISIE HOTEL RESTAURANT'!BQD5</f>
        <v>0</v>
      </c>
      <c r="BPU6" s="366">
        <f>'SAISIE HOTEL RESTAURANT'!BQE5</f>
        <v>0</v>
      </c>
      <c r="BPV6" s="366">
        <f>'SAISIE HOTEL RESTAURANT'!BQF5</f>
        <v>0</v>
      </c>
      <c r="BPW6" s="366">
        <f>'SAISIE HOTEL RESTAURANT'!BQG5</f>
        <v>0</v>
      </c>
      <c r="BPX6" s="366">
        <f>'SAISIE HOTEL RESTAURANT'!BQH5</f>
        <v>0</v>
      </c>
      <c r="BPY6" s="366">
        <f>'SAISIE HOTEL RESTAURANT'!BQI5</f>
        <v>0</v>
      </c>
      <c r="BPZ6" s="366">
        <f>'SAISIE HOTEL RESTAURANT'!BQJ5</f>
        <v>0</v>
      </c>
      <c r="BQA6" s="366">
        <f>'SAISIE HOTEL RESTAURANT'!BQK5</f>
        <v>0</v>
      </c>
      <c r="BQB6" s="366">
        <f>'SAISIE HOTEL RESTAURANT'!BQL5</f>
        <v>0</v>
      </c>
      <c r="BQC6" s="366">
        <f>'SAISIE HOTEL RESTAURANT'!BQM5</f>
        <v>0</v>
      </c>
      <c r="BQD6" s="366">
        <f>'SAISIE HOTEL RESTAURANT'!BQN5</f>
        <v>0</v>
      </c>
      <c r="BQE6" s="366">
        <f>'SAISIE HOTEL RESTAURANT'!BQO5</f>
        <v>0</v>
      </c>
      <c r="BQF6" s="366">
        <f>'SAISIE HOTEL RESTAURANT'!BQP5</f>
        <v>0</v>
      </c>
      <c r="BQG6" s="366">
        <f>'SAISIE HOTEL RESTAURANT'!BQQ5</f>
        <v>0</v>
      </c>
      <c r="BQH6" s="366">
        <f>'SAISIE HOTEL RESTAURANT'!BQR5</f>
        <v>0</v>
      </c>
      <c r="BQI6" s="366">
        <f>'SAISIE HOTEL RESTAURANT'!BQS5</f>
        <v>0</v>
      </c>
      <c r="BQJ6" s="366">
        <f>'SAISIE HOTEL RESTAURANT'!BQT5</f>
        <v>0</v>
      </c>
      <c r="BQK6" s="366">
        <f>'SAISIE HOTEL RESTAURANT'!BQU5</f>
        <v>0</v>
      </c>
      <c r="BQL6" s="366">
        <f>'SAISIE HOTEL RESTAURANT'!BQV5</f>
        <v>0</v>
      </c>
      <c r="BQM6" s="366">
        <f>'SAISIE HOTEL RESTAURANT'!BQW5</f>
        <v>0</v>
      </c>
      <c r="BQN6" s="366">
        <f>'SAISIE HOTEL RESTAURANT'!BQX5</f>
        <v>0</v>
      </c>
      <c r="BQO6" s="366">
        <f>'SAISIE HOTEL RESTAURANT'!BQY5</f>
        <v>0</v>
      </c>
      <c r="BQP6" s="366">
        <f>'SAISIE HOTEL RESTAURANT'!BQZ5</f>
        <v>0</v>
      </c>
      <c r="BQQ6" s="366">
        <f>'SAISIE HOTEL RESTAURANT'!BRA5</f>
        <v>0</v>
      </c>
      <c r="BQR6" s="366">
        <f>'SAISIE HOTEL RESTAURANT'!BRB5</f>
        <v>0</v>
      </c>
      <c r="BQS6" s="366">
        <f>'SAISIE HOTEL RESTAURANT'!BRC5</f>
        <v>0</v>
      </c>
      <c r="BQT6" s="366">
        <f>'SAISIE HOTEL RESTAURANT'!BRD5</f>
        <v>0</v>
      </c>
      <c r="BQU6" s="366">
        <f>'SAISIE HOTEL RESTAURANT'!BRE5</f>
        <v>0</v>
      </c>
      <c r="BQV6" s="366">
        <f>'SAISIE HOTEL RESTAURANT'!BRF5</f>
        <v>0</v>
      </c>
      <c r="BQW6" s="366">
        <f>'SAISIE HOTEL RESTAURANT'!BRG5</f>
        <v>0</v>
      </c>
      <c r="BQX6" s="366">
        <f>'SAISIE HOTEL RESTAURANT'!BRH5</f>
        <v>0</v>
      </c>
      <c r="BQY6" s="366">
        <f>'SAISIE HOTEL RESTAURANT'!BRI5</f>
        <v>0</v>
      </c>
      <c r="BQZ6" s="366">
        <f>'SAISIE HOTEL RESTAURANT'!BRJ5</f>
        <v>0</v>
      </c>
      <c r="BRA6" s="366">
        <f>'SAISIE HOTEL RESTAURANT'!BRK5</f>
        <v>0</v>
      </c>
      <c r="BRB6" s="366">
        <f>'SAISIE HOTEL RESTAURANT'!BRL5</f>
        <v>0</v>
      </c>
      <c r="BRC6" s="366">
        <f>'SAISIE HOTEL RESTAURANT'!BRM5</f>
        <v>0</v>
      </c>
      <c r="BRD6" s="366">
        <f>'SAISIE HOTEL RESTAURANT'!BRN5</f>
        <v>0</v>
      </c>
      <c r="BRE6" s="366">
        <f>'SAISIE HOTEL RESTAURANT'!BRO5</f>
        <v>0</v>
      </c>
      <c r="BRF6" s="366">
        <f>'SAISIE HOTEL RESTAURANT'!BRP5</f>
        <v>0</v>
      </c>
      <c r="BRG6" s="366">
        <f>'SAISIE HOTEL RESTAURANT'!BRQ5</f>
        <v>0</v>
      </c>
      <c r="BRH6" s="366">
        <f>'SAISIE HOTEL RESTAURANT'!BRR5</f>
        <v>0</v>
      </c>
      <c r="BRI6" s="366">
        <f>'SAISIE HOTEL RESTAURANT'!BRS5</f>
        <v>0</v>
      </c>
      <c r="BRJ6" s="366">
        <f>'SAISIE HOTEL RESTAURANT'!BRT5</f>
        <v>0</v>
      </c>
      <c r="BRK6" s="366">
        <f>'SAISIE HOTEL RESTAURANT'!BRU5</f>
        <v>0</v>
      </c>
      <c r="BRL6" s="366">
        <f>'SAISIE HOTEL RESTAURANT'!BRV5</f>
        <v>0</v>
      </c>
      <c r="BRM6" s="366">
        <f>'SAISIE HOTEL RESTAURANT'!BRW5</f>
        <v>0</v>
      </c>
      <c r="BRN6" s="366">
        <f>'SAISIE HOTEL RESTAURANT'!BRX5</f>
        <v>0</v>
      </c>
      <c r="BRO6" s="366">
        <f>'SAISIE HOTEL RESTAURANT'!BRY5</f>
        <v>0</v>
      </c>
      <c r="BRP6" s="366">
        <f>'SAISIE HOTEL RESTAURANT'!BRZ5</f>
        <v>0</v>
      </c>
      <c r="BRQ6" s="366">
        <f>'SAISIE HOTEL RESTAURANT'!BSA5</f>
        <v>0</v>
      </c>
      <c r="BRR6" s="366">
        <f>'SAISIE HOTEL RESTAURANT'!BSB5</f>
        <v>0</v>
      </c>
      <c r="BRS6" s="366">
        <f>'SAISIE HOTEL RESTAURANT'!BSC5</f>
        <v>0</v>
      </c>
      <c r="BRT6" s="366">
        <f>'SAISIE HOTEL RESTAURANT'!BSD5</f>
        <v>0</v>
      </c>
      <c r="BRU6" s="366">
        <f>'SAISIE HOTEL RESTAURANT'!BSE5</f>
        <v>0</v>
      </c>
      <c r="BRV6" s="366">
        <f>'SAISIE HOTEL RESTAURANT'!BSF5</f>
        <v>0</v>
      </c>
      <c r="BRW6" s="366">
        <f>'SAISIE HOTEL RESTAURANT'!BSG5</f>
        <v>0</v>
      </c>
      <c r="BRX6" s="366">
        <f>'SAISIE HOTEL RESTAURANT'!BSH5</f>
        <v>0</v>
      </c>
      <c r="BRY6" s="366">
        <f>'SAISIE HOTEL RESTAURANT'!BSI5</f>
        <v>0</v>
      </c>
      <c r="BRZ6" s="366">
        <f>'SAISIE HOTEL RESTAURANT'!BSJ5</f>
        <v>0</v>
      </c>
      <c r="BSA6" s="366">
        <f>'SAISIE HOTEL RESTAURANT'!BSK5</f>
        <v>0</v>
      </c>
      <c r="BSB6" s="366">
        <f>'SAISIE HOTEL RESTAURANT'!BSL5</f>
        <v>0</v>
      </c>
      <c r="BSC6" s="366">
        <f>'SAISIE HOTEL RESTAURANT'!BSM5</f>
        <v>0</v>
      </c>
      <c r="BSD6" s="366">
        <f>'SAISIE HOTEL RESTAURANT'!BSN5</f>
        <v>0</v>
      </c>
      <c r="BSE6" s="366">
        <f>'SAISIE HOTEL RESTAURANT'!BSO5</f>
        <v>0</v>
      </c>
      <c r="BSF6" s="366">
        <f>'SAISIE HOTEL RESTAURANT'!BSP5</f>
        <v>0</v>
      </c>
      <c r="BSG6" s="366">
        <f>'SAISIE HOTEL RESTAURANT'!BSQ5</f>
        <v>0</v>
      </c>
      <c r="BSH6" s="366">
        <f>'SAISIE HOTEL RESTAURANT'!BSR5</f>
        <v>0</v>
      </c>
      <c r="BSI6" s="366">
        <f>'SAISIE HOTEL RESTAURANT'!BSS5</f>
        <v>0</v>
      </c>
      <c r="BSJ6" s="366">
        <f>'SAISIE HOTEL RESTAURANT'!BST5</f>
        <v>0</v>
      </c>
      <c r="BSK6" s="366">
        <f>'SAISIE HOTEL RESTAURANT'!BSU5</f>
        <v>0</v>
      </c>
      <c r="BSL6" s="366">
        <f>'SAISIE HOTEL RESTAURANT'!BSV5</f>
        <v>0</v>
      </c>
      <c r="BSM6" s="366">
        <f>'SAISIE HOTEL RESTAURANT'!BSW5</f>
        <v>0</v>
      </c>
      <c r="BSN6" s="366">
        <f>'SAISIE HOTEL RESTAURANT'!BSX5</f>
        <v>0</v>
      </c>
      <c r="BSO6" s="366">
        <f>'SAISIE HOTEL RESTAURANT'!BSY5</f>
        <v>0</v>
      </c>
      <c r="BSP6" s="366">
        <f>'SAISIE HOTEL RESTAURANT'!BSZ5</f>
        <v>0</v>
      </c>
      <c r="BSQ6" s="366">
        <f>'SAISIE HOTEL RESTAURANT'!BTA5</f>
        <v>0</v>
      </c>
      <c r="BSR6" s="366">
        <f>'SAISIE HOTEL RESTAURANT'!BTB5</f>
        <v>0</v>
      </c>
      <c r="BSS6" s="366">
        <f>'SAISIE HOTEL RESTAURANT'!BTC5</f>
        <v>0</v>
      </c>
      <c r="BST6" s="366">
        <f>'SAISIE HOTEL RESTAURANT'!BTD5</f>
        <v>0</v>
      </c>
      <c r="BSU6" s="366">
        <f>'SAISIE HOTEL RESTAURANT'!BTE5</f>
        <v>0</v>
      </c>
      <c r="BSV6" s="366">
        <f>'SAISIE HOTEL RESTAURANT'!BTF5</f>
        <v>0</v>
      </c>
      <c r="BSW6" s="366">
        <f>'SAISIE HOTEL RESTAURANT'!BTG5</f>
        <v>0</v>
      </c>
      <c r="BSX6" s="366">
        <f>'SAISIE HOTEL RESTAURANT'!BTH5</f>
        <v>0</v>
      </c>
      <c r="BSY6" s="366">
        <f>'SAISIE HOTEL RESTAURANT'!BTI5</f>
        <v>0</v>
      </c>
      <c r="BSZ6" s="366">
        <f>'SAISIE HOTEL RESTAURANT'!BTJ5</f>
        <v>0</v>
      </c>
      <c r="BTA6" s="366">
        <f>'SAISIE HOTEL RESTAURANT'!BTK5</f>
        <v>0</v>
      </c>
      <c r="BTB6" s="366">
        <f>'SAISIE HOTEL RESTAURANT'!BTL5</f>
        <v>0</v>
      </c>
      <c r="BTC6" s="366">
        <f>'SAISIE HOTEL RESTAURANT'!BTM5</f>
        <v>0</v>
      </c>
      <c r="BTD6" s="366">
        <f>'SAISIE HOTEL RESTAURANT'!BTN5</f>
        <v>0</v>
      </c>
      <c r="BTE6" s="366">
        <f>'SAISIE HOTEL RESTAURANT'!BTO5</f>
        <v>0</v>
      </c>
      <c r="BTF6" s="366">
        <f>'SAISIE HOTEL RESTAURANT'!BTP5</f>
        <v>0</v>
      </c>
      <c r="BTG6" s="366">
        <f>'SAISIE HOTEL RESTAURANT'!BTQ5</f>
        <v>0</v>
      </c>
      <c r="BTH6" s="366">
        <f>'SAISIE HOTEL RESTAURANT'!BTR5</f>
        <v>0</v>
      </c>
      <c r="BTI6" s="366">
        <f>'SAISIE HOTEL RESTAURANT'!BTS5</f>
        <v>0</v>
      </c>
      <c r="BTJ6" s="366">
        <f>'SAISIE HOTEL RESTAURANT'!BTT5</f>
        <v>0</v>
      </c>
      <c r="BTK6" s="366">
        <f>'SAISIE HOTEL RESTAURANT'!BTU5</f>
        <v>0</v>
      </c>
      <c r="BTL6" s="366">
        <f>'SAISIE HOTEL RESTAURANT'!BTV5</f>
        <v>0</v>
      </c>
      <c r="BTM6" s="366">
        <f>'SAISIE HOTEL RESTAURANT'!BTW5</f>
        <v>0</v>
      </c>
      <c r="BTN6" s="366">
        <f>'SAISIE HOTEL RESTAURANT'!BTX5</f>
        <v>0</v>
      </c>
      <c r="BTO6" s="366">
        <f>'SAISIE HOTEL RESTAURANT'!BTY5</f>
        <v>0</v>
      </c>
      <c r="BTP6" s="366">
        <f>'SAISIE HOTEL RESTAURANT'!BTZ5</f>
        <v>0</v>
      </c>
      <c r="BTQ6" s="366">
        <f>'SAISIE HOTEL RESTAURANT'!BUA5</f>
        <v>0</v>
      </c>
      <c r="BTR6" s="366">
        <f>'SAISIE HOTEL RESTAURANT'!BUB5</f>
        <v>0</v>
      </c>
      <c r="BTS6" s="366">
        <f>'SAISIE HOTEL RESTAURANT'!BUC5</f>
        <v>0</v>
      </c>
      <c r="BTT6" s="366">
        <f>'SAISIE HOTEL RESTAURANT'!BUD5</f>
        <v>0</v>
      </c>
      <c r="BTU6" s="366">
        <f>'SAISIE HOTEL RESTAURANT'!BUE5</f>
        <v>0</v>
      </c>
      <c r="BTV6" s="366">
        <f>'SAISIE HOTEL RESTAURANT'!BUF5</f>
        <v>0</v>
      </c>
      <c r="BTW6" s="366">
        <f>'SAISIE HOTEL RESTAURANT'!BUG5</f>
        <v>0</v>
      </c>
      <c r="BTX6" s="366">
        <f>'SAISIE HOTEL RESTAURANT'!BUH5</f>
        <v>0</v>
      </c>
      <c r="BTY6" s="366">
        <f>'SAISIE HOTEL RESTAURANT'!BUI5</f>
        <v>0</v>
      </c>
      <c r="BTZ6" s="366">
        <f>'SAISIE HOTEL RESTAURANT'!BUJ5</f>
        <v>0</v>
      </c>
      <c r="BUA6" s="366">
        <f>'SAISIE HOTEL RESTAURANT'!BUK5</f>
        <v>0</v>
      </c>
      <c r="BUB6" s="366">
        <f>'SAISIE HOTEL RESTAURANT'!BUL5</f>
        <v>0</v>
      </c>
      <c r="BUC6" s="366">
        <f>'SAISIE HOTEL RESTAURANT'!BUM5</f>
        <v>0</v>
      </c>
      <c r="BUD6" s="366">
        <f>'SAISIE HOTEL RESTAURANT'!BUN5</f>
        <v>0</v>
      </c>
      <c r="BUE6" s="366">
        <f>'SAISIE HOTEL RESTAURANT'!BUO5</f>
        <v>0</v>
      </c>
      <c r="BUF6" s="366">
        <f>'SAISIE HOTEL RESTAURANT'!BUP5</f>
        <v>0</v>
      </c>
      <c r="BUG6" s="366">
        <f>'SAISIE HOTEL RESTAURANT'!BUQ5</f>
        <v>0</v>
      </c>
      <c r="BUH6" s="366">
        <f>'SAISIE HOTEL RESTAURANT'!BUR5</f>
        <v>0</v>
      </c>
      <c r="BUI6" s="366">
        <f>'SAISIE HOTEL RESTAURANT'!BUS5</f>
        <v>0</v>
      </c>
      <c r="BUJ6" s="366">
        <f>'SAISIE HOTEL RESTAURANT'!BUT5</f>
        <v>0</v>
      </c>
      <c r="BUK6" s="366">
        <f>'SAISIE HOTEL RESTAURANT'!BUU5</f>
        <v>0</v>
      </c>
      <c r="BUL6" s="366">
        <f>'SAISIE HOTEL RESTAURANT'!BUV5</f>
        <v>0</v>
      </c>
      <c r="BUM6" s="366">
        <f>'SAISIE HOTEL RESTAURANT'!BUW5</f>
        <v>0</v>
      </c>
      <c r="BUN6" s="366">
        <f>'SAISIE HOTEL RESTAURANT'!BUX5</f>
        <v>0</v>
      </c>
      <c r="BUO6" s="366">
        <f>'SAISIE HOTEL RESTAURANT'!BUY5</f>
        <v>0</v>
      </c>
      <c r="BUP6" s="366">
        <f>'SAISIE HOTEL RESTAURANT'!BUZ5</f>
        <v>0</v>
      </c>
      <c r="BUQ6" s="366">
        <f>'SAISIE HOTEL RESTAURANT'!BVA5</f>
        <v>0</v>
      </c>
      <c r="BUR6" s="366">
        <f>'SAISIE HOTEL RESTAURANT'!BVB5</f>
        <v>0</v>
      </c>
      <c r="BUS6" s="366">
        <f>'SAISIE HOTEL RESTAURANT'!BVC5</f>
        <v>0</v>
      </c>
      <c r="BUT6" s="366">
        <f>'SAISIE HOTEL RESTAURANT'!BVD5</f>
        <v>0</v>
      </c>
      <c r="BUU6" s="366">
        <f>'SAISIE HOTEL RESTAURANT'!BVE5</f>
        <v>0</v>
      </c>
      <c r="BUV6" s="366">
        <f>'SAISIE HOTEL RESTAURANT'!BVF5</f>
        <v>0</v>
      </c>
      <c r="BUW6" s="366">
        <f>'SAISIE HOTEL RESTAURANT'!BVG5</f>
        <v>0</v>
      </c>
      <c r="BUX6" s="366">
        <f>'SAISIE HOTEL RESTAURANT'!BVH5</f>
        <v>0</v>
      </c>
      <c r="BUY6" s="366">
        <f>'SAISIE HOTEL RESTAURANT'!BVI5</f>
        <v>0</v>
      </c>
      <c r="BUZ6" s="366">
        <f>'SAISIE HOTEL RESTAURANT'!BVJ5</f>
        <v>0</v>
      </c>
      <c r="BVA6" s="366">
        <f>'SAISIE HOTEL RESTAURANT'!BVK5</f>
        <v>0</v>
      </c>
      <c r="BVB6" s="366">
        <f>'SAISIE HOTEL RESTAURANT'!BVL5</f>
        <v>0</v>
      </c>
      <c r="BVC6" s="366">
        <f>'SAISIE HOTEL RESTAURANT'!BVM5</f>
        <v>0</v>
      </c>
      <c r="BVD6" s="366">
        <f>'SAISIE HOTEL RESTAURANT'!BVN5</f>
        <v>0</v>
      </c>
      <c r="BVE6" s="366">
        <f>'SAISIE HOTEL RESTAURANT'!BVO5</f>
        <v>0</v>
      </c>
      <c r="BVF6" s="366">
        <f>'SAISIE HOTEL RESTAURANT'!BVP5</f>
        <v>0</v>
      </c>
      <c r="BVG6" s="366">
        <f>'SAISIE HOTEL RESTAURANT'!BVQ5</f>
        <v>0</v>
      </c>
      <c r="BVH6" s="366">
        <f>'SAISIE HOTEL RESTAURANT'!BVR5</f>
        <v>0</v>
      </c>
      <c r="BVI6" s="366">
        <f>'SAISIE HOTEL RESTAURANT'!BVS5</f>
        <v>0</v>
      </c>
      <c r="BVJ6" s="366">
        <f>'SAISIE HOTEL RESTAURANT'!BVT5</f>
        <v>0</v>
      </c>
      <c r="BVK6" s="366">
        <f>'SAISIE HOTEL RESTAURANT'!BVU5</f>
        <v>0</v>
      </c>
      <c r="BVL6" s="366">
        <f>'SAISIE HOTEL RESTAURANT'!BVV5</f>
        <v>0</v>
      </c>
      <c r="BVM6" s="366">
        <f>'SAISIE HOTEL RESTAURANT'!BVW5</f>
        <v>0</v>
      </c>
      <c r="BVN6" s="366">
        <f>'SAISIE HOTEL RESTAURANT'!BVX5</f>
        <v>0</v>
      </c>
      <c r="BVO6" s="366">
        <f>'SAISIE HOTEL RESTAURANT'!BVY5</f>
        <v>0</v>
      </c>
      <c r="BVP6" s="366">
        <f>'SAISIE HOTEL RESTAURANT'!BVZ5</f>
        <v>0</v>
      </c>
      <c r="BVQ6" s="366">
        <f>'SAISIE HOTEL RESTAURANT'!BWA5</f>
        <v>0</v>
      </c>
      <c r="BVR6" s="366">
        <f>'SAISIE HOTEL RESTAURANT'!BWB5</f>
        <v>0</v>
      </c>
      <c r="BVS6" s="366">
        <f>'SAISIE HOTEL RESTAURANT'!BWC5</f>
        <v>0</v>
      </c>
      <c r="BVT6" s="366">
        <f>'SAISIE HOTEL RESTAURANT'!BWD5</f>
        <v>0</v>
      </c>
      <c r="BVU6" s="366">
        <f>'SAISIE HOTEL RESTAURANT'!BWE5</f>
        <v>0</v>
      </c>
      <c r="BVV6" s="366">
        <f>'SAISIE HOTEL RESTAURANT'!BWF5</f>
        <v>0</v>
      </c>
      <c r="BVW6" s="366">
        <f>'SAISIE HOTEL RESTAURANT'!BWG5</f>
        <v>0</v>
      </c>
      <c r="BVX6" s="366">
        <f>'SAISIE HOTEL RESTAURANT'!BWH5</f>
        <v>0</v>
      </c>
      <c r="BVY6" s="366">
        <f>'SAISIE HOTEL RESTAURANT'!BWI5</f>
        <v>0</v>
      </c>
      <c r="BVZ6" s="366">
        <f>'SAISIE HOTEL RESTAURANT'!BWJ5</f>
        <v>0</v>
      </c>
      <c r="BWA6" s="366">
        <f>'SAISIE HOTEL RESTAURANT'!BWK5</f>
        <v>0</v>
      </c>
      <c r="BWB6" s="366">
        <f>'SAISIE HOTEL RESTAURANT'!BWL5</f>
        <v>0</v>
      </c>
      <c r="BWC6" s="366">
        <f>'SAISIE HOTEL RESTAURANT'!BWM5</f>
        <v>0</v>
      </c>
      <c r="BWD6" s="366">
        <f>'SAISIE HOTEL RESTAURANT'!BWN5</f>
        <v>0</v>
      </c>
      <c r="BWE6" s="366">
        <f>'SAISIE HOTEL RESTAURANT'!BWO5</f>
        <v>0</v>
      </c>
      <c r="BWF6" s="366">
        <f>'SAISIE HOTEL RESTAURANT'!BWP5</f>
        <v>0</v>
      </c>
      <c r="BWG6" s="366">
        <f>'SAISIE HOTEL RESTAURANT'!BWQ5</f>
        <v>0</v>
      </c>
      <c r="BWH6" s="366">
        <f>'SAISIE HOTEL RESTAURANT'!BWR5</f>
        <v>0</v>
      </c>
      <c r="BWI6" s="366">
        <f>'SAISIE HOTEL RESTAURANT'!BWS5</f>
        <v>0</v>
      </c>
      <c r="BWJ6" s="366">
        <f>'SAISIE HOTEL RESTAURANT'!BWT5</f>
        <v>0</v>
      </c>
      <c r="BWK6" s="366">
        <f>'SAISIE HOTEL RESTAURANT'!BWU5</f>
        <v>0</v>
      </c>
      <c r="BWL6" s="366">
        <f>'SAISIE HOTEL RESTAURANT'!BWV5</f>
        <v>0</v>
      </c>
      <c r="BWM6" s="366">
        <f>'SAISIE HOTEL RESTAURANT'!BWW5</f>
        <v>0</v>
      </c>
      <c r="BWN6" s="366">
        <f>'SAISIE HOTEL RESTAURANT'!BWX5</f>
        <v>0</v>
      </c>
      <c r="BWO6" s="366">
        <f>'SAISIE HOTEL RESTAURANT'!BWY5</f>
        <v>0</v>
      </c>
      <c r="BWP6" s="366">
        <f>'SAISIE HOTEL RESTAURANT'!BWZ5</f>
        <v>0</v>
      </c>
      <c r="BWQ6" s="366">
        <f>'SAISIE HOTEL RESTAURANT'!BXA5</f>
        <v>0</v>
      </c>
      <c r="BWR6" s="366">
        <f>'SAISIE HOTEL RESTAURANT'!BXB5</f>
        <v>0</v>
      </c>
      <c r="BWS6" s="366">
        <f>'SAISIE HOTEL RESTAURANT'!BXC5</f>
        <v>0</v>
      </c>
      <c r="BWT6" s="366">
        <f>'SAISIE HOTEL RESTAURANT'!BXD5</f>
        <v>0</v>
      </c>
      <c r="BWU6" s="366">
        <f>'SAISIE HOTEL RESTAURANT'!BXE5</f>
        <v>0</v>
      </c>
      <c r="BWV6" s="366">
        <f>'SAISIE HOTEL RESTAURANT'!BXF5</f>
        <v>0</v>
      </c>
      <c r="BWW6" s="366">
        <f>'SAISIE HOTEL RESTAURANT'!BXG5</f>
        <v>0</v>
      </c>
      <c r="BWX6" s="366">
        <f>'SAISIE HOTEL RESTAURANT'!BXH5</f>
        <v>0</v>
      </c>
      <c r="BWY6" s="366">
        <f>'SAISIE HOTEL RESTAURANT'!BXI5</f>
        <v>0</v>
      </c>
      <c r="BWZ6" s="366">
        <f>'SAISIE HOTEL RESTAURANT'!BXJ5</f>
        <v>0</v>
      </c>
      <c r="BXA6" s="366">
        <f>'SAISIE HOTEL RESTAURANT'!BXK5</f>
        <v>0</v>
      </c>
      <c r="BXB6" s="366">
        <f>'SAISIE HOTEL RESTAURANT'!BXL5</f>
        <v>0</v>
      </c>
      <c r="BXC6" s="366">
        <f>'SAISIE HOTEL RESTAURANT'!BXM5</f>
        <v>0</v>
      </c>
      <c r="BXD6" s="366">
        <f>'SAISIE HOTEL RESTAURANT'!BXN5</f>
        <v>0</v>
      </c>
      <c r="BXE6" s="366">
        <f>'SAISIE HOTEL RESTAURANT'!BXO5</f>
        <v>0</v>
      </c>
      <c r="BXF6" s="366">
        <f>'SAISIE HOTEL RESTAURANT'!BXP5</f>
        <v>0</v>
      </c>
      <c r="BXG6" s="366">
        <f>'SAISIE HOTEL RESTAURANT'!BXQ5</f>
        <v>0</v>
      </c>
      <c r="BXH6" s="366">
        <f>'SAISIE HOTEL RESTAURANT'!BXR5</f>
        <v>0</v>
      </c>
      <c r="BXI6" s="366">
        <f>'SAISIE HOTEL RESTAURANT'!BXS5</f>
        <v>0</v>
      </c>
      <c r="BXJ6" s="366">
        <f>'SAISIE HOTEL RESTAURANT'!BXT5</f>
        <v>0</v>
      </c>
      <c r="BXK6" s="366">
        <f>'SAISIE HOTEL RESTAURANT'!BXU5</f>
        <v>0</v>
      </c>
      <c r="BXL6" s="366">
        <f>'SAISIE HOTEL RESTAURANT'!BXV5</f>
        <v>0</v>
      </c>
      <c r="BXM6" s="366">
        <f>'SAISIE HOTEL RESTAURANT'!BXW5</f>
        <v>0</v>
      </c>
      <c r="BXN6" s="366">
        <f>'SAISIE HOTEL RESTAURANT'!BXX5</f>
        <v>0</v>
      </c>
      <c r="BXO6" s="366">
        <f>'SAISIE HOTEL RESTAURANT'!BXY5</f>
        <v>0</v>
      </c>
      <c r="BXP6" s="366">
        <f>'SAISIE HOTEL RESTAURANT'!BXZ5</f>
        <v>0</v>
      </c>
      <c r="BXQ6" s="366">
        <f>'SAISIE HOTEL RESTAURANT'!BYA5</f>
        <v>0</v>
      </c>
      <c r="BXR6" s="366">
        <f>'SAISIE HOTEL RESTAURANT'!BYB5</f>
        <v>0</v>
      </c>
      <c r="BXS6" s="366">
        <f>'SAISIE HOTEL RESTAURANT'!BYC5</f>
        <v>0</v>
      </c>
      <c r="BXT6" s="366">
        <f>'SAISIE HOTEL RESTAURANT'!BYD5</f>
        <v>0</v>
      </c>
      <c r="BXU6" s="366">
        <f>'SAISIE HOTEL RESTAURANT'!BYE5</f>
        <v>0</v>
      </c>
      <c r="BXV6" s="366">
        <f>'SAISIE HOTEL RESTAURANT'!BYF5</f>
        <v>0</v>
      </c>
      <c r="BXW6" s="366">
        <f>'SAISIE HOTEL RESTAURANT'!BYG5</f>
        <v>0</v>
      </c>
      <c r="BXX6" s="366">
        <f>'SAISIE HOTEL RESTAURANT'!BYH5</f>
        <v>0</v>
      </c>
      <c r="BXY6" s="366">
        <f>'SAISIE HOTEL RESTAURANT'!BYI5</f>
        <v>0</v>
      </c>
      <c r="BXZ6" s="366">
        <f>'SAISIE HOTEL RESTAURANT'!BYJ5</f>
        <v>0</v>
      </c>
      <c r="BYA6" s="366">
        <f>'SAISIE HOTEL RESTAURANT'!BYK5</f>
        <v>0</v>
      </c>
      <c r="BYB6" s="366">
        <f>'SAISIE HOTEL RESTAURANT'!BYL5</f>
        <v>0</v>
      </c>
      <c r="BYC6" s="366">
        <f>'SAISIE HOTEL RESTAURANT'!BYM5</f>
        <v>0</v>
      </c>
      <c r="BYD6" s="366">
        <f>'SAISIE HOTEL RESTAURANT'!BYN5</f>
        <v>0</v>
      </c>
      <c r="BYE6" s="366">
        <f>'SAISIE HOTEL RESTAURANT'!BYO5</f>
        <v>0</v>
      </c>
      <c r="BYF6" s="366">
        <f>'SAISIE HOTEL RESTAURANT'!BYP5</f>
        <v>0</v>
      </c>
      <c r="BYG6" s="366">
        <f>'SAISIE HOTEL RESTAURANT'!BYQ5</f>
        <v>0</v>
      </c>
      <c r="BYH6" s="366">
        <f>'SAISIE HOTEL RESTAURANT'!BYR5</f>
        <v>0</v>
      </c>
      <c r="BYI6" s="366">
        <f>'SAISIE HOTEL RESTAURANT'!BYS5</f>
        <v>0</v>
      </c>
      <c r="BYJ6" s="366">
        <f>'SAISIE HOTEL RESTAURANT'!BYT5</f>
        <v>0</v>
      </c>
      <c r="BYK6" s="366">
        <f>'SAISIE HOTEL RESTAURANT'!BYU5</f>
        <v>0</v>
      </c>
      <c r="BYL6" s="366">
        <f>'SAISIE HOTEL RESTAURANT'!BYV5</f>
        <v>0</v>
      </c>
      <c r="BYM6" s="366">
        <f>'SAISIE HOTEL RESTAURANT'!BYW5</f>
        <v>0</v>
      </c>
      <c r="BYN6" s="366">
        <f>'SAISIE HOTEL RESTAURANT'!BYX5</f>
        <v>0</v>
      </c>
      <c r="BYO6" s="366">
        <f>'SAISIE HOTEL RESTAURANT'!BYY5</f>
        <v>0</v>
      </c>
      <c r="BYP6" s="366">
        <f>'SAISIE HOTEL RESTAURANT'!BYZ5</f>
        <v>0</v>
      </c>
      <c r="BYQ6" s="366">
        <f>'SAISIE HOTEL RESTAURANT'!BZA5</f>
        <v>0</v>
      </c>
      <c r="BYR6" s="366">
        <f>'SAISIE HOTEL RESTAURANT'!BZB5</f>
        <v>0</v>
      </c>
      <c r="BYS6" s="366">
        <f>'SAISIE HOTEL RESTAURANT'!BZC5</f>
        <v>0</v>
      </c>
      <c r="BYT6" s="366">
        <f>'SAISIE HOTEL RESTAURANT'!BZD5</f>
        <v>0</v>
      </c>
      <c r="BYU6" s="366">
        <f>'SAISIE HOTEL RESTAURANT'!BZE5</f>
        <v>0</v>
      </c>
      <c r="BYV6" s="366">
        <f>'SAISIE HOTEL RESTAURANT'!BZF5</f>
        <v>0</v>
      </c>
      <c r="BYW6" s="366">
        <f>'SAISIE HOTEL RESTAURANT'!BZG5</f>
        <v>0</v>
      </c>
      <c r="BYX6" s="366">
        <f>'SAISIE HOTEL RESTAURANT'!BZH5</f>
        <v>0</v>
      </c>
      <c r="BYY6" s="366">
        <f>'SAISIE HOTEL RESTAURANT'!BZI5</f>
        <v>0</v>
      </c>
      <c r="BYZ6" s="366">
        <f>'SAISIE HOTEL RESTAURANT'!BZJ5</f>
        <v>0</v>
      </c>
      <c r="BZA6" s="366">
        <f>'SAISIE HOTEL RESTAURANT'!BZK5</f>
        <v>0</v>
      </c>
      <c r="BZB6" s="366">
        <f>'SAISIE HOTEL RESTAURANT'!BZL5</f>
        <v>0</v>
      </c>
      <c r="BZC6" s="366">
        <f>'SAISIE HOTEL RESTAURANT'!BZM5</f>
        <v>0</v>
      </c>
      <c r="BZD6" s="366">
        <f>'SAISIE HOTEL RESTAURANT'!BZN5</f>
        <v>0</v>
      </c>
      <c r="BZE6" s="366">
        <f>'SAISIE HOTEL RESTAURANT'!BZO5</f>
        <v>0</v>
      </c>
      <c r="BZF6" s="366">
        <f>'SAISIE HOTEL RESTAURANT'!BZP5</f>
        <v>0</v>
      </c>
      <c r="BZG6" s="366">
        <f>'SAISIE HOTEL RESTAURANT'!BZQ5</f>
        <v>0</v>
      </c>
      <c r="BZH6" s="366">
        <f>'SAISIE HOTEL RESTAURANT'!BZR5</f>
        <v>0</v>
      </c>
      <c r="BZI6" s="366">
        <f>'SAISIE HOTEL RESTAURANT'!BZS5</f>
        <v>0</v>
      </c>
      <c r="BZJ6" s="366">
        <f>'SAISIE HOTEL RESTAURANT'!BZT5</f>
        <v>0</v>
      </c>
      <c r="BZK6" s="366">
        <f>'SAISIE HOTEL RESTAURANT'!BZU5</f>
        <v>0</v>
      </c>
      <c r="BZL6" s="366">
        <f>'SAISIE HOTEL RESTAURANT'!BZV5</f>
        <v>0</v>
      </c>
      <c r="BZM6" s="366">
        <f>'SAISIE HOTEL RESTAURANT'!BZW5</f>
        <v>0</v>
      </c>
      <c r="BZN6" s="366">
        <f>'SAISIE HOTEL RESTAURANT'!BZX5</f>
        <v>0</v>
      </c>
      <c r="BZO6" s="366">
        <f>'SAISIE HOTEL RESTAURANT'!BZY5</f>
        <v>0</v>
      </c>
      <c r="BZP6" s="366">
        <f>'SAISIE HOTEL RESTAURANT'!BZZ5</f>
        <v>0</v>
      </c>
      <c r="BZQ6" s="366">
        <f>'SAISIE HOTEL RESTAURANT'!CAA5</f>
        <v>0</v>
      </c>
      <c r="BZR6" s="366">
        <f>'SAISIE HOTEL RESTAURANT'!CAB5</f>
        <v>0</v>
      </c>
      <c r="BZS6" s="366">
        <f>'SAISIE HOTEL RESTAURANT'!CAC5</f>
        <v>0</v>
      </c>
      <c r="BZT6" s="366">
        <f>'SAISIE HOTEL RESTAURANT'!CAD5</f>
        <v>0</v>
      </c>
      <c r="BZU6" s="366">
        <f>'SAISIE HOTEL RESTAURANT'!CAE5</f>
        <v>0</v>
      </c>
      <c r="BZV6" s="366">
        <f>'SAISIE HOTEL RESTAURANT'!CAF5</f>
        <v>0</v>
      </c>
      <c r="BZW6" s="366">
        <f>'SAISIE HOTEL RESTAURANT'!CAG5</f>
        <v>0</v>
      </c>
      <c r="BZX6" s="366">
        <f>'SAISIE HOTEL RESTAURANT'!CAH5</f>
        <v>0</v>
      </c>
      <c r="BZY6" s="366">
        <f>'SAISIE HOTEL RESTAURANT'!CAI5</f>
        <v>0</v>
      </c>
      <c r="BZZ6" s="366">
        <f>'SAISIE HOTEL RESTAURANT'!CAJ5</f>
        <v>0</v>
      </c>
      <c r="CAA6" s="366">
        <f>'SAISIE HOTEL RESTAURANT'!CAK5</f>
        <v>0</v>
      </c>
      <c r="CAB6" s="366">
        <f>'SAISIE HOTEL RESTAURANT'!CAL5</f>
        <v>0</v>
      </c>
      <c r="CAC6" s="366">
        <f>'SAISIE HOTEL RESTAURANT'!CAM5</f>
        <v>0</v>
      </c>
      <c r="CAD6" s="366">
        <f>'SAISIE HOTEL RESTAURANT'!CAN5</f>
        <v>0</v>
      </c>
      <c r="CAE6" s="366">
        <f>'SAISIE HOTEL RESTAURANT'!CAO5</f>
        <v>0</v>
      </c>
      <c r="CAF6" s="366">
        <f>'SAISIE HOTEL RESTAURANT'!CAP5</f>
        <v>0</v>
      </c>
      <c r="CAG6" s="366">
        <f>'SAISIE HOTEL RESTAURANT'!CAQ5</f>
        <v>0</v>
      </c>
      <c r="CAH6" s="366">
        <f>'SAISIE HOTEL RESTAURANT'!CAR5</f>
        <v>0</v>
      </c>
      <c r="CAI6" s="366">
        <f>'SAISIE HOTEL RESTAURANT'!CAS5</f>
        <v>0</v>
      </c>
      <c r="CAJ6" s="366">
        <f>'SAISIE HOTEL RESTAURANT'!CAT5</f>
        <v>0</v>
      </c>
      <c r="CAK6" s="366">
        <f>'SAISIE HOTEL RESTAURANT'!CAU5</f>
        <v>0</v>
      </c>
      <c r="CAL6" s="366">
        <f>'SAISIE HOTEL RESTAURANT'!CAV5</f>
        <v>0</v>
      </c>
      <c r="CAM6" s="366">
        <f>'SAISIE HOTEL RESTAURANT'!CAW5</f>
        <v>0</v>
      </c>
      <c r="CAN6" s="366">
        <f>'SAISIE HOTEL RESTAURANT'!CAX5</f>
        <v>0</v>
      </c>
      <c r="CAO6" s="366">
        <f>'SAISIE HOTEL RESTAURANT'!CAY5</f>
        <v>0</v>
      </c>
      <c r="CAP6" s="366">
        <f>'SAISIE HOTEL RESTAURANT'!CAZ5</f>
        <v>0</v>
      </c>
      <c r="CAQ6" s="366">
        <f>'SAISIE HOTEL RESTAURANT'!CBA5</f>
        <v>0</v>
      </c>
      <c r="CAR6" s="366">
        <f>'SAISIE HOTEL RESTAURANT'!CBB5</f>
        <v>0</v>
      </c>
      <c r="CAS6" s="366">
        <f>'SAISIE HOTEL RESTAURANT'!CBC5</f>
        <v>0</v>
      </c>
      <c r="CAT6" s="366">
        <f>'SAISIE HOTEL RESTAURANT'!CBD5</f>
        <v>0</v>
      </c>
      <c r="CAU6" s="366">
        <f>'SAISIE HOTEL RESTAURANT'!CBE5</f>
        <v>0</v>
      </c>
      <c r="CAV6" s="366">
        <f>'SAISIE HOTEL RESTAURANT'!CBF5</f>
        <v>0</v>
      </c>
      <c r="CAW6" s="366">
        <f>'SAISIE HOTEL RESTAURANT'!CBG5</f>
        <v>0</v>
      </c>
      <c r="CAX6" s="366">
        <f>'SAISIE HOTEL RESTAURANT'!CBH5</f>
        <v>0</v>
      </c>
      <c r="CAY6" s="366">
        <f>'SAISIE HOTEL RESTAURANT'!CBI5</f>
        <v>0</v>
      </c>
      <c r="CAZ6" s="366">
        <f>'SAISIE HOTEL RESTAURANT'!CBJ5</f>
        <v>0</v>
      </c>
      <c r="CBA6" s="366">
        <f>'SAISIE HOTEL RESTAURANT'!CBK5</f>
        <v>0</v>
      </c>
      <c r="CBB6" s="366">
        <f>'SAISIE HOTEL RESTAURANT'!CBL5</f>
        <v>0</v>
      </c>
      <c r="CBC6" s="366">
        <f>'SAISIE HOTEL RESTAURANT'!CBM5</f>
        <v>0</v>
      </c>
      <c r="CBD6" s="366">
        <f>'SAISIE HOTEL RESTAURANT'!CBN5</f>
        <v>0</v>
      </c>
      <c r="CBE6" s="366">
        <f>'SAISIE HOTEL RESTAURANT'!CBO5</f>
        <v>0</v>
      </c>
      <c r="CBF6" s="366">
        <f>'SAISIE HOTEL RESTAURANT'!CBP5</f>
        <v>0</v>
      </c>
      <c r="CBG6" s="366">
        <f>'SAISIE HOTEL RESTAURANT'!CBQ5</f>
        <v>0</v>
      </c>
      <c r="CBH6" s="366">
        <f>'SAISIE HOTEL RESTAURANT'!CBR5</f>
        <v>0</v>
      </c>
      <c r="CBI6" s="366">
        <f>'SAISIE HOTEL RESTAURANT'!CBS5</f>
        <v>0</v>
      </c>
      <c r="CBJ6" s="366">
        <f>'SAISIE HOTEL RESTAURANT'!CBT5</f>
        <v>0</v>
      </c>
      <c r="CBK6" s="366">
        <f>'SAISIE HOTEL RESTAURANT'!CBU5</f>
        <v>0</v>
      </c>
      <c r="CBL6" s="366">
        <f>'SAISIE HOTEL RESTAURANT'!CBV5</f>
        <v>0</v>
      </c>
      <c r="CBM6" s="366">
        <f>'SAISIE HOTEL RESTAURANT'!CBW5</f>
        <v>0</v>
      </c>
      <c r="CBN6" s="366">
        <f>'SAISIE HOTEL RESTAURANT'!CBX5</f>
        <v>0</v>
      </c>
      <c r="CBO6" s="366">
        <f>'SAISIE HOTEL RESTAURANT'!CBY5</f>
        <v>0</v>
      </c>
      <c r="CBP6" s="366">
        <f>'SAISIE HOTEL RESTAURANT'!CBZ5</f>
        <v>0</v>
      </c>
      <c r="CBQ6" s="366">
        <f>'SAISIE HOTEL RESTAURANT'!CCA5</f>
        <v>0</v>
      </c>
      <c r="CBR6" s="366">
        <f>'SAISIE HOTEL RESTAURANT'!CCB5</f>
        <v>0</v>
      </c>
      <c r="CBS6" s="366">
        <f>'SAISIE HOTEL RESTAURANT'!CCC5</f>
        <v>0</v>
      </c>
      <c r="CBT6" s="366">
        <f>'SAISIE HOTEL RESTAURANT'!CCD5</f>
        <v>0</v>
      </c>
      <c r="CBU6" s="366">
        <f>'SAISIE HOTEL RESTAURANT'!CCE5</f>
        <v>0</v>
      </c>
      <c r="CBV6" s="366">
        <f>'SAISIE HOTEL RESTAURANT'!CCF5</f>
        <v>0</v>
      </c>
      <c r="CBW6" s="366">
        <f>'SAISIE HOTEL RESTAURANT'!CCG5</f>
        <v>0</v>
      </c>
      <c r="CBX6" s="366">
        <f>'SAISIE HOTEL RESTAURANT'!CCH5</f>
        <v>0</v>
      </c>
      <c r="CBY6" s="366">
        <f>'SAISIE HOTEL RESTAURANT'!CCI5</f>
        <v>0</v>
      </c>
      <c r="CBZ6" s="366">
        <f>'SAISIE HOTEL RESTAURANT'!CCJ5</f>
        <v>0</v>
      </c>
      <c r="CCA6" s="366">
        <f>'SAISIE HOTEL RESTAURANT'!CCK5</f>
        <v>0</v>
      </c>
      <c r="CCB6" s="366">
        <f>'SAISIE HOTEL RESTAURANT'!CCL5</f>
        <v>0</v>
      </c>
      <c r="CCC6" s="366">
        <f>'SAISIE HOTEL RESTAURANT'!CCM5</f>
        <v>0</v>
      </c>
      <c r="CCD6" s="366">
        <f>'SAISIE HOTEL RESTAURANT'!CCN5</f>
        <v>0</v>
      </c>
      <c r="CCE6" s="366">
        <f>'SAISIE HOTEL RESTAURANT'!CCO5</f>
        <v>0</v>
      </c>
      <c r="CCF6" s="366">
        <f>'SAISIE HOTEL RESTAURANT'!CCP5</f>
        <v>0</v>
      </c>
      <c r="CCG6" s="366">
        <f>'SAISIE HOTEL RESTAURANT'!CCQ5</f>
        <v>0</v>
      </c>
      <c r="CCH6" s="366">
        <f>'SAISIE HOTEL RESTAURANT'!CCR5</f>
        <v>0</v>
      </c>
      <c r="CCI6" s="366">
        <f>'SAISIE HOTEL RESTAURANT'!CCS5</f>
        <v>0</v>
      </c>
      <c r="CCJ6" s="366">
        <f>'SAISIE HOTEL RESTAURANT'!CCT5</f>
        <v>0</v>
      </c>
      <c r="CCK6" s="366">
        <f>'SAISIE HOTEL RESTAURANT'!CCU5</f>
        <v>0</v>
      </c>
      <c r="CCL6" s="366">
        <f>'SAISIE HOTEL RESTAURANT'!CCV5</f>
        <v>0</v>
      </c>
      <c r="CCM6" s="366">
        <f>'SAISIE HOTEL RESTAURANT'!CCW5</f>
        <v>0</v>
      </c>
      <c r="CCN6" s="366">
        <f>'SAISIE HOTEL RESTAURANT'!CCX5</f>
        <v>0</v>
      </c>
      <c r="CCO6" s="366">
        <f>'SAISIE HOTEL RESTAURANT'!CCY5</f>
        <v>0</v>
      </c>
      <c r="CCP6" s="366">
        <f>'SAISIE HOTEL RESTAURANT'!CCZ5</f>
        <v>0</v>
      </c>
      <c r="CCQ6" s="366">
        <f>'SAISIE HOTEL RESTAURANT'!CDA5</f>
        <v>0</v>
      </c>
      <c r="CCR6" s="366">
        <f>'SAISIE HOTEL RESTAURANT'!CDB5</f>
        <v>0</v>
      </c>
      <c r="CCS6" s="366">
        <f>'SAISIE HOTEL RESTAURANT'!CDC5</f>
        <v>0</v>
      </c>
      <c r="CCT6" s="366">
        <f>'SAISIE HOTEL RESTAURANT'!CDD5</f>
        <v>0</v>
      </c>
      <c r="CCU6" s="366">
        <f>'SAISIE HOTEL RESTAURANT'!CDE5</f>
        <v>0</v>
      </c>
      <c r="CCV6" s="366">
        <f>'SAISIE HOTEL RESTAURANT'!CDF5</f>
        <v>0</v>
      </c>
      <c r="CCW6" s="366">
        <f>'SAISIE HOTEL RESTAURANT'!CDG5</f>
        <v>0</v>
      </c>
      <c r="CCX6" s="366">
        <f>'SAISIE HOTEL RESTAURANT'!CDH5</f>
        <v>0</v>
      </c>
      <c r="CCY6" s="366">
        <f>'SAISIE HOTEL RESTAURANT'!CDI5</f>
        <v>0</v>
      </c>
      <c r="CCZ6" s="366">
        <f>'SAISIE HOTEL RESTAURANT'!CDJ5</f>
        <v>0</v>
      </c>
      <c r="CDA6" s="366">
        <f>'SAISIE HOTEL RESTAURANT'!CDK5</f>
        <v>0</v>
      </c>
      <c r="CDB6" s="366">
        <f>'SAISIE HOTEL RESTAURANT'!CDL5</f>
        <v>0</v>
      </c>
      <c r="CDC6" s="366">
        <f>'SAISIE HOTEL RESTAURANT'!CDM5</f>
        <v>0</v>
      </c>
      <c r="CDD6" s="366">
        <f>'SAISIE HOTEL RESTAURANT'!CDN5</f>
        <v>0</v>
      </c>
      <c r="CDE6" s="366">
        <f>'SAISIE HOTEL RESTAURANT'!CDO5</f>
        <v>0</v>
      </c>
      <c r="CDF6" s="366">
        <f>'SAISIE HOTEL RESTAURANT'!CDP5</f>
        <v>0</v>
      </c>
      <c r="CDG6" s="366">
        <f>'SAISIE HOTEL RESTAURANT'!CDQ5</f>
        <v>0</v>
      </c>
      <c r="CDH6" s="366">
        <f>'SAISIE HOTEL RESTAURANT'!CDR5</f>
        <v>0</v>
      </c>
      <c r="CDI6" s="366">
        <f>'SAISIE HOTEL RESTAURANT'!CDS5</f>
        <v>0</v>
      </c>
      <c r="CDJ6" s="366">
        <f>'SAISIE HOTEL RESTAURANT'!CDT5</f>
        <v>0</v>
      </c>
      <c r="CDK6" s="366">
        <f>'SAISIE HOTEL RESTAURANT'!CDU5</f>
        <v>0</v>
      </c>
      <c r="CDL6" s="366">
        <f>'SAISIE HOTEL RESTAURANT'!CDV5</f>
        <v>0</v>
      </c>
      <c r="CDM6" s="366">
        <f>'SAISIE HOTEL RESTAURANT'!CDW5</f>
        <v>0</v>
      </c>
      <c r="CDN6" s="366">
        <f>'SAISIE HOTEL RESTAURANT'!CDX5</f>
        <v>0</v>
      </c>
      <c r="CDO6" s="366">
        <f>'SAISIE HOTEL RESTAURANT'!CDY5</f>
        <v>0</v>
      </c>
      <c r="CDP6" s="366">
        <f>'SAISIE HOTEL RESTAURANT'!CDZ5</f>
        <v>0</v>
      </c>
      <c r="CDQ6" s="366">
        <f>'SAISIE HOTEL RESTAURANT'!CEA5</f>
        <v>0</v>
      </c>
      <c r="CDR6" s="366">
        <f>'SAISIE HOTEL RESTAURANT'!CEB5</f>
        <v>0</v>
      </c>
      <c r="CDS6" s="366">
        <f>'SAISIE HOTEL RESTAURANT'!CEC5</f>
        <v>0</v>
      </c>
      <c r="CDT6" s="366">
        <f>'SAISIE HOTEL RESTAURANT'!CED5</f>
        <v>0</v>
      </c>
      <c r="CDU6" s="366">
        <f>'SAISIE HOTEL RESTAURANT'!CEE5</f>
        <v>0</v>
      </c>
      <c r="CDV6" s="366">
        <f>'SAISIE HOTEL RESTAURANT'!CEF5</f>
        <v>0</v>
      </c>
      <c r="CDW6" s="366">
        <f>'SAISIE HOTEL RESTAURANT'!CEG5</f>
        <v>0</v>
      </c>
      <c r="CDX6" s="366">
        <f>'SAISIE HOTEL RESTAURANT'!CEH5</f>
        <v>0</v>
      </c>
      <c r="CDY6" s="366">
        <f>'SAISIE HOTEL RESTAURANT'!CEI5</f>
        <v>0</v>
      </c>
      <c r="CDZ6" s="366">
        <f>'SAISIE HOTEL RESTAURANT'!CEJ5</f>
        <v>0</v>
      </c>
      <c r="CEA6" s="366">
        <f>'SAISIE HOTEL RESTAURANT'!CEK5</f>
        <v>0</v>
      </c>
      <c r="CEB6" s="366">
        <f>'SAISIE HOTEL RESTAURANT'!CEL5</f>
        <v>0</v>
      </c>
      <c r="CEC6" s="366">
        <f>'SAISIE HOTEL RESTAURANT'!CEM5</f>
        <v>0</v>
      </c>
      <c r="CED6" s="366">
        <f>'SAISIE HOTEL RESTAURANT'!CEN5</f>
        <v>0</v>
      </c>
      <c r="CEE6" s="366">
        <f>'SAISIE HOTEL RESTAURANT'!CEO5</f>
        <v>0</v>
      </c>
      <c r="CEF6" s="366">
        <f>'SAISIE HOTEL RESTAURANT'!CEP5</f>
        <v>0</v>
      </c>
      <c r="CEG6" s="366">
        <f>'SAISIE HOTEL RESTAURANT'!CEQ5</f>
        <v>0</v>
      </c>
      <c r="CEH6" s="366">
        <f>'SAISIE HOTEL RESTAURANT'!CER5</f>
        <v>0</v>
      </c>
      <c r="CEI6" s="366">
        <f>'SAISIE HOTEL RESTAURANT'!CES5</f>
        <v>0</v>
      </c>
      <c r="CEJ6" s="366">
        <f>'SAISIE HOTEL RESTAURANT'!CET5</f>
        <v>0</v>
      </c>
      <c r="CEK6" s="366">
        <f>'SAISIE HOTEL RESTAURANT'!CEU5</f>
        <v>0</v>
      </c>
      <c r="CEL6" s="366">
        <f>'SAISIE HOTEL RESTAURANT'!CEV5</f>
        <v>0</v>
      </c>
      <c r="CEM6" s="366">
        <f>'SAISIE HOTEL RESTAURANT'!CEW5</f>
        <v>0</v>
      </c>
      <c r="CEN6" s="366">
        <f>'SAISIE HOTEL RESTAURANT'!CEX5</f>
        <v>0</v>
      </c>
      <c r="CEO6" s="366">
        <f>'SAISIE HOTEL RESTAURANT'!CEY5</f>
        <v>0</v>
      </c>
      <c r="CEP6" s="366">
        <f>'SAISIE HOTEL RESTAURANT'!CEZ5</f>
        <v>0</v>
      </c>
      <c r="CEQ6" s="366">
        <f>'SAISIE HOTEL RESTAURANT'!CFA5</f>
        <v>0</v>
      </c>
      <c r="CER6" s="366">
        <f>'SAISIE HOTEL RESTAURANT'!CFB5</f>
        <v>0</v>
      </c>
      <c r="CES6" s="366">
        <f>'SAISIE HOTEL RESTAURANT'!CFC5</f>
        <v>0</v>
      </c>
      <c r="CET6" s="366">
        <f>'SAISIE HOTEL RESTAURANT'!CFD5</f>
        <v>0</v>
      </c>
      <c r="CEU6" s="366">
        <f>'SAISIE HOTEL RESTAURANT'!CFE5</f>
        <v>0</v>
      </c>
      <c r="CEV6" s="366">
        <f>'SAISIE HOTEL RESTAURANT'!CFF5</f>
        <v>0</v>
      </c>
      <c r="CEW6" s="366">
        <f>'SAISIE HOTEL RESTAURANT'!CFG5</f>
        <v>0</v>
      </c>
      <c r="CEX6" s="366">
        <f>'SAISIE HOTEL RESTAURANT'!CFH5</f>
        <v>0</v>
      </c>
      <c r="CEY6" s="366">
        <f>'SAISIE HOTEL RESTAURANT'!CFI5</f>
        <v>0</v>
      </c>
      <c r="CEZ6" s="366">
        <f>'SAISIE HOTEL RESTAURANT'!CFJ5</f>
        <v>0</v>
      </c>
      <c r="CFA6" s="366">
        <f>'SAISIE HOTEL RESTAURANT'!CFK5</f>
        <v>0</v>
      </c>
      <c r="CFB6" s="366">
        <f>'SAISIE HOTEL RESTAURANT'!CFL5</f>
        <v>0</v>
      </c>
      <c r="CFC6" s="366">
        <f>'SAISIE HOTEL RESTAURANT'!CFM5</f>
        <v>0</v>
      </c>
      <c r="CFD6" s="366">
        <f>'SAISIE HOTEL RESTAURANT'!CFN5</f>
        <v>0</v>
      </c>
      <c r="CFE6" s="366">
        <f>'SAISIE HOTEL RESTAURANT'!CFO5</f>
        <v>0</v>
      </c>
      <c r="CFF6" s="366">
        <f>'SAISIE HOTEL RESTAURANT'!CFP5</f>
        <v>0</v>
      </c>
      <c r="CFG6" s="366">
        <f>'SAISIE HOTEL RESTAURANT'!CFQ5</f>
        <v>0</v>
      </c>
      <c r="CFH6" s="366">
        <f>'SAISIE HOTEL RESTAURANT'!CFR5</f>
        <v>0</v>
      </c>
      <c r="CFI6" s="366">
        <f>'SAISIE HOTEL RESTAURANT'!CFS5</f>
        <v>0</v>
      </c>
      <c r="CFJ6" s="366">
        <f>'SAISIE HOTEL RESTAURANT'!CFT5</f>
        <v>0</v>
      </c>
      <c r="CFK6" s="366">
        <f>'SAISIE HOTEL RESTAURANT'!CFU5</f>
        <v>0</v>
      </c>
      <c r="CFL6" s="366">
        <f>'SAISIE HOTEL RESTAURANT'!CFV5</f>
        <v>0</v>
      </c>
      <c r="CFM6" s="366">
        <f>'SAISIE HOTEL RESTAURANT'!CFW5</f>
        <v>0</v>
      </c>
      <c r="CFN6" s="366">
        <f>'SAISIE HOTEL RESTAURANT'!CFX5</f>
        <v>0</v>
      </c>
      <c r="CFO6" s="366">
        <f>'SAISIE HOTEL RESTAURANT'!CFY5</f>
        <v>0</v>
      </c>
      <c r="CFP6" s="366">
        <f>'SAISIE HOTEL RESTAURANT'!CFZ5</f>
        <v>0</v>
      </c>
      <c r="CFQ6" s="366">
        <f>'SAISIE HOTEL RESTAURANT'!CGA5</f>
        <v>0</v>
      </c>
      <c r="CFR6" s="366">
        <f>'SAISIE HOTEL RESTAURANT'!CGB5</f>
        <v>0</v>
      </c>
      <c r="CFS6" s="366">
        <f>'SAISIE HOTEL RESTAURANT'!CGC5</f>
        <v>0</v>
      </c>
      <c r="CFT6" s="366">
        <f>'SAISIE HOTEL RESTAURANT'!CGD5</f>
        <v>0</v>
      </c>
      <c r="CFU6" s="366">
        <f>'SAISIE HOTEL RESTAURANT'!CGE5</f>
        <v>0</v>
      </c>
      <c r="CFV6" s="366">
        <f>'SAISIE HOTEL RESTAURANT'!CGF5</f>
        <v>0</v>
      </c>
      <c r="CFW6" s="366">
        <f>'SAISIE HOTEL RESTAURANT'!CGG5</f>
        <v>0</v>
      </c>
      <c r="CFX6" s="366">
        <f>'SAISIE HOTEL RESTAURANT'!CGH5</f>
        <v>0</v>
      </c>
      <c r="CFY6" s="366">
        <f>'SAISIE HOTEL RESTAURANT'!CGI5</f>
        <v>0</v>
      </c>
      <c r="CFZ6" s="366">
        <f>'SAISIE HOTEL RESTAURANT'!CGJ5</f>
        <v>0</v>
      </c>
      <c r="CGA6" s="366">
        <f>'SAISIE HOTEL RESTAURANT'!CGK5</f>
        <v>0</v>
      </c>
      <c r="CGB6" s="366">
        <f>'SAISIE HOTEL RESTAURANT'!CGL5</f>
        <v>0</v>
      </c>
      <c r="CGC6" s="366">
        <f>'SAISIE HOTEL RESTAURANT'!CGM5</f>
        <v>0</v>
      </c>
      <c r="CGD6" s="366">
        <f>'SAISIE HOTEL RESTAURANT'!CGN5</f>
        <v>0</v>
      </c>
      <c r="CGE6" s="366">
        <f>'SAISIE HOTEL RESTAURANT'!CGO5</f>
        <v>0</v>
      </c>
      <c r="CGF6" s="366">
        <f>'SAISIE HOTEL RESTAURANT'!CGP5</f>
        <v>0</v>
      </c>
      <c r="CGG6" s="366">
        <f>'SAISIE HOTEL RESTAURANT'!CGQ5</f>
        <v>0</v>
      </c>
      <c r="CGH6" s="366">
        <f>'SAISIE HOTEL RESTAURANT'!CGR5</f>
        <v>0</v>
      </c>
      <c r="CGI6" s="366">
        <f>'SAISIE HOTEL RESTAURANT'!CGS5</f>
        <v>0</v>
      </c>
      <c r="CGJ6" s="366">
        <f>'SAISIE HOTEL RESTAURANT'!CGT5</f>
        <v>0</v>
      </c>
      <c r="CGK6" s="366">
        <f>'SAISIE HOTEL RESTAURANT'!CGU5</f>
        <v>0</v>
      </c>
      <c r="CGL6" s="366">
        <f>'SAISIE HOTEL RESTAURANT'!CGV5</f>
        <v>0</v>
      </c>
      <c r="CGM6" s="366">
        <f>'SAISIE HOTEL RESTAURANT'!CGW5</f>
        <v>0</v>
      </c>
      <c r="CGN6" s="366">
        <f>'SAISIE HOTEL RESTAURANT'!CGX5</f>
        <v>0</v>
      </c>
      <c r="CGO6" s="366">
        <f>'SAISIE HOTEL RESTAURANT'!CGY5</f>
        <v>0</v>
      </c>
      <c r="CGP6" s="366">
        <f>'SAISIE HOTEL RESTAURANT'!CGZ5</f>
        <v>0</v>
      </c>
      <c r="CGQ6" s="366">
        <f>'SAISIE HOTEL RESTAURANT'!CHA5</f>
        <v>0</v>
      </c>
      <c r="CGR6" s="366">
        <f>'SAISIE HOTEL RESTAURANT'!CHB5</f>
        <v>0</v>
      </c>
      <c r="CGS6" s="366">
        <f>'SAISIE HOTEL RESTAURANT'!CHC5</f>
        <v>0</v>
      </c>
      <c r="CGT6" s="366">
        <f>'SAISIE HOTEL RESTAURANT'!CHD5</f>
        <v>0</v>
      </c>
      <c r="CGU6" s="366">
        <f>'SAISIE HOTEL RESTAURANT'!CHE5</f>
        <v>0</v>
      </c>
      <c r="CGV6" s="366">
        <f>'SAISIE HOTEL RESTAURANT'!CHF5</f>
        <v>0</v>
      </c>
      <c r="CGW6" s="366">
        <f>'SAISIE HOTEL RESTAURANT'!CHG5</f>
        <v>0</v>
      </c>
      <c r="CGX6" s="366">
        <f>'SAISIE HOTEL RESTAURANT'!CHH5</f>
        <v>0</v>
      </c>
      <c r="CGY6" s="366">
        <f>'SAISIE HOTEL RESTAURANT'!CHI5</f>
        <v>0</v>
      </c>
      <c r="CGZ6" s="366">
        <f>'SAISIE HOTEL RESTAURANT'!CHJ5</f>
        <v>0</v>
      </c>
      <c r="CHA6" s="366">
        <f>'SAISIE HOTEL RESTAURANT'!CHK5</f>
        <v>0</v>
      </c>
      <c r="CHB6" s="366">
        <f>'SAISIE HOTEL RESTAURANT'!CHL5</f>
        <v>0</v>
      </c>
      <c r="CHC6" s="366">
        <f>'SAISIE HOTEL RESTAURANT'!CHM5</f>
        <v>0</v>
      </c>
      <c r="CHD6" s="366">
        <f>'SAISIE HOTEL RESTAURANT'!CHN5</f>
        <v>0</v>
      </c>
      <c r="CHE6" s="366">
        <f>'SAISIE HOTEL RESTAURANT'!CHO5</f>
        <v>0</v>
      </c>
      <c r="CHF6" s="366">
        <f>'SAISIE HOTEL RESTAURANT'!CHP5</f>
        <v>0</v>
      </c>
      <c r="CHG6" s="366">
        <f>'SAISIE HOTEL RESTAURANT'!CHQ5</f>
        <v>0</v>
      </c>
      <c r="CHH6" s="366">
        <f>'SAISIE HOTEL RESTAURANT'!CHR5</f>
        <v>0</v>
      </c>
      <c r="CHI6" s="366">
        <f>'SAISIE HOTEL RESTAURANT'!CHS5</f>
        <v>0</v>
      </c>
      <c r="CHJ6" s="366">
        <f>'SAISIE HOTEL RESTAURANT'!CHT5</f>
        <v>0</v>
      </c>
      <c r="CHK6" s="366">
        <f>'SAISIE HOTEL RESTAURANT'!CHU5</f>
        <v>0</v>
      </c>
      <c r="CHL6" s="366">
        <f>'SAISIE HOTEL RESTAURANT'!CHV5</f>
        <v>0</v>
      </c>
      <c r="CHM6" s="366">
        <f>'SAISIE HOTEL RESTAURANT'!CHW5</f>
        <v>0</v>
      </c>
      <c r="CHN6" s="366">
        <f>'SAISIE HOTEL RESTAURANT'!CHX5</f>
        <v>0</v>
      </c>
      <c r="CHO6" s="366">
        <f>'SAISIE HOTEL RESTAURANT'!CHY5</f>
        <v>0</v>
      </c>
      <c r="CHP6" s="366">
        <f>'SAISIE HOTEL RESTAURANT'!CHZ5</f>
        <v>0</v>
      </c>
      <c r="CHQ6" s="366">
        <f>'SAISIE HOTEL RESTAURANT'!CIA5</f>
        <v>0</v>
      </c>
      <c r="CHR6" s="366">
        <f>'SAISIE HOTEL RESTAURANT'!CIB5</f>
        <v>0</v>
      </c>
      <c r="CHS6" s="366">
        <f>'SAISIE HOTEL RESTAURANT'!CIC5</f>
        <v>0</v>
      </c>
      <c r="CHT6" s="366">
        <f>'SAISIE HOTEL RESTAURANT'!CID5</f>
        <v>0</v>
      </c>
      <c r="CHU6" s="366">
        <f>'SAISIE HOTEL RESTAURANT'!CIE5</f>
        <v>0</v>
      </c>
      <c r="CHV6" s="366">
        <f>'SAISIE HOTEL RESTAURANT'!CIF5</f>
        <v>0</v>
      </c>
      <c r="CHW6" s="366">
        <f>'SAISIE HOTEL RESTAURANT'!CIG5</f>
        <v>0</v>
      </c>
      <c r="CHX6" s="366">
        <f>'SAISIE HOTEL RESTAURANT'!CIH5</f>
        <v>0</v>
      </c>
      <c r="CHY6" s="366">
        <f>'SAISIE HOTEL RESTAURANT'!CII5</f>
        <v>0</v>
      </c>
      <c r="CHZ6" s="366">
        <f>'SAISIE HOTEL RESTAURANT'!CIJ5</f>
        <v>0</v>
      </c>
      <c r="CIA6" s="366">
        <f>'SAISIE HOTEL RESTAURANT'!CIK5</f>
        <v>0</v>
      </c>
      <c r="CIB6" s="366">
        <f>'SAISIE HOTEL RESTAURANT'!CIL5</f>
        <v>0</v>
      </c>
      <c r="CIC6" s="366">
        <f>'SAISIE HOTEL RESTAURANT'!CIM5</f>
        <v>0</v>
      </c>
      <c r="CID6" s="366">
        <f>'SAISIE HOTEL RESTAURANT'!CIN5</f>
        <v>0</v>
      </c>
      <c r="CIE6" s="366">
        <f>'SAISIE HOTEL RESTAURANT'!CIO5</f>
        <v>0</v>
      </c>
      <c r="CIF6" s="366">
        <f>'SAISIE HOTEL RESTAURANT'!CIP5</f>
        <v>0</v>
      </c>
      <c r="CIG6" s="366">
        <f>'SAISIE HOTEL RESTAURANT'!CIQ5</f>
        <v>0</v>
      </c>
      <c r="CIH6" s="366">
        <f>'SAISIE HOTEL RESTAURANT'!CIR5</f>
        <v>0</v>
      </c>
      <c r="CII6" s="366">
        <f>'SAISIE HOTEL RESTAURANT'!CIS5</f>
        <v>0</v>
      </c>
      <c r="CIJ6" s="366">
        <f>'SAISIE HOTEL RESTAURANT'!CIT5</f>
        <v>0</v>
      </c>
      <c r="CIK6" s="366">
        <f>'SAISIE HOTEL RESTAURANT'!CIU5</f>
        <v>0</v>
      </c>
      <c r="CIL6" s="366">
        <f>'SAISIE HOTEL RESTAURANT'!CIV5</f>
        <v>0</v>
      </c>
      <c r="CIM6" s="366">
        <f>'SAISIE HOTEL RESTAURANT'!CIW5</f>
        <v>0</v>
      </c>
      <c r="CIN6" s="366">
        <f>'SAISIE HOTEL RESTAURANT'!CIX5</f>
        <v>0</v>
      </c>
      <c r="CIO6" s="366">
        <f>'SAISIE HOTEL RESTAURANT'!CIY5</f>
        <v>0</v>
      </c>
      <c r="CIP6" s="366">
        <f>'SAISIE HOTEL RESTAURANT'!CIZ5</f>
        <v>0</v>
      </c>
      <c r="CIQ6" s="366">
        <f>'SAISIE HOTEL RESTAURANT'!CJA5</f>
        <v>0</v>
      </c>
      <c r="CIR6" s="366">
        <f>'SAISIE HOTEL RESTAURANT'!CJB5</f>
        <v>0</v>
      </c>
      <c r="CIS6" s="366">
        <f>'SAISIE HOTEL RESTAURANT'!CJC5</f>
        <v>0</v>
      </c>
      <c r="CIT6" s="366">
        <f>'SAISIE HOTEL RESTAURANT'!CJD5</f>
        <v>0</v>
      </c>
      <c r="CIU6" s="366">
        <f>'SAISIE HOTEL RESTAURANT'!CJE5</f>
        <v>0</v>
      </c>
      <c r="CIV6" s="366">
        <f>'SAISIE HOTEL RESTAURANT'!CJF5</f>
        <v>0</v>
      </c>
      <c r="CIW6" s="366">
        <f>'SAISIE HOTEL RESTAURANT'!CJG5</f>
        <v>0</v>
      </c>
      <c r="CIX6" s="366">
        <f>'SAISIE HOTEL RESTAURANT'!CJH5</f>
        <v>0</v>
      </c>
      <c r="CIY6" s="366">
        <f>'SAISIE HOTEL RESTAURANT'!CJI5</f>
        <v>0</v>
      </c>
      <c r="CIZ6" s="366">
        <f>'SAISIE HOTEL RESTAURANT'!CJJ5</f>
        <v>0</v>
      </c>
      <c r="CJA6" s="366">
        <f>'SAISIE HOTEL RESTAURANT'!CJK5</f>
        <v>0</v>
      </c>
      <c r="CJB6" s="366">
        <f>'SAISIE HOTEL RESTAURANT'!CJL5</f>
        <v>0</v>
      </c>
      <c r="CJC6" s="366">
        <f>'SAISIE HOTEL RESTAURANT'!CJM5</f>
        <v>0</v>
      </c>
      <c r="CJD6" s="366">
        <f>'SAISIE HOTEL RESTAURANT'!CJN5</f>
        <v>0</v>
      </c>
      <c r="CJE6" s="366">
        <f>'SAISIE HOTEL RESTAURANT'!CJO5</f>
        <v>0</v>
      </c>
      <c r="CJF6" s="366">
        <f>'SAISIE HOTEL RESTAURANT'!CJP5</f>
        <v>0</v>
      </c>
      <c r="CJG6" s="366">
        <f>'SAISIE HOTEL RESTAURANT'!CJQ5</f>
        <v>0</v>
      </c>
      <c r="CJH6" s="366">
        <f>'SAISIE HOTEL RESTAURANT'!CJR5</f>
        <v>0</v>
      </c>
      <c r="CJI6" s="366">
        <f>'SAISIE HOTEL RESTAURANT'!CJS5</f>
        <v>0</v>
      </c>
      <c r="CJJ6" s="366">
        <f>'SAISIE HOTEL RESTAURANT'!CJT5</f>
        <v>0</v>
      </c>
      <c r="CJK6" s="366">
        <f>'SAISIE HOTEL RESTAURANT'!CJU5</f>
        <v>0</v>
      </c>
      <c r="CJL6" s="366">
        <f>'SAISIE HOTEL RESTAURANT'!CJV5</f>
        <v>0</v>
      </c>
      <c r="CJM6" s="366">
        <f>'SAISIE HOTEL RESTAURANT'!CJW5</f>
        <v>0</v>
      </c>
      <c r="CJN6" s="366">
        <f>'SAISIE HOTEL RESTAURANT'!CJX5</f>
        <v>0</v>
      </c>
      <c r="CJO6" s="366">
        <f>'SAISIE HOTEL RESTAURANT'!CJY5</f>
        <v>0</v>
      </c>
      <c r="CJP6" s="366">
        <f>'SAISIE HOTEL RESTAURANT'!CJZ5</f>
        <v>0</v>
      </c>
      <c r="CJQ6" s="366">
        <f>'SAISIE HOTEL RESTAURANT'!CKA5</f>
        <v>0</v>
      </c>
      <c r="CJR6" s="366">
        <f>'SAISIE HOTEL RESTAURANT'!CKB5</f>
        <v>0</v>
      </c>
      <c r="CJS6" s="366">
        <f>'SAISIE HOTEL RESTAURANT'!CKC5</f>
        <v>0</v>
      </c>
      <c r="CJT6" s="366">
        <f>'SAISIE HOTEL RESTAURANT'!CKD5</f>
        <v>0</v>
      </c>
      <c r="CJU6" s="366">
        <f>'SAISIE HOTEL RESTAURANT'!CKE5</f>
        <v>0</v>
      </c>
      <c r="CJV6" s="366">
        <f>'SAISIE HOTEL RESTAURANT'!CKF5</f>
        <v>0</v>
      </c>
      <c r="CJW6" s="366">
        <f>'SAISIE HOTEL RESTAURANT'!CKG5</f>
        <v>0</v>
      </c>
      <c r="CJX6" s="366">
        <f>'SAISIE HOTEL RESTAURANT'!CKH5</f>
        <v>0</v>
      </c>
      <c r="CJY6" s="366">
        <f>'SAISIE HOTEL RESTAURANT'!CKI5</f>
        <v>0</v>
      </c>
      <c r="CJZ6" s="366">
        <f>'SAISIE HOTEL RESTAURANT'!CKJ5</f>
        <v>0</v>
      </c>
      <c r="CKA6" s="366">
        <f>'SAISIE HOTEL RESTAURANT'!CKK5</f>
        <v>0</v>
      </c>
      <c r="CKB6" s="366">
        <f>'SAISIE HOTEL RESTAURANT'!CKL5</f>
        <v>0</v>
      </c>
      <c r="CKC6" s="366">
        <f>'SAISIE HOTEL RESTAURANT'!CKM5</f>
        <v>0</v>
      </c>
      <c r="CKD6" s="366">
        <f>'SAISIE HOTEL RESTAURANT'!CKN5</f>
        <v>0</v>
      </c>
      <c r="CKE6" s="366">
        <f>'SAISIE HOTEL RESTAURANT'!CKO5</f>
        <v>0</v>
      </c>
      <c r="CKF6" s="366">
        <f>'SAISIE HOTEL RESTAURANT'!CKP5</f>
        <v>0</v>
      </c>
      <c r="CKG6" s="366">
        <f>'SAISIE HOTEL RESTAURANT'!CKQ5</f>
        <v>0</v>
      </c>
      <c r="CKH6" s="366">
        <f>'SAISIE HOTEL RESTAURANT'!CKR5</f>
        <v>0</v>
      </c>
      <c r="CKI6" s="366">
        <f>'SAISIE HOTEL RESTAURANT'!CKS5</f>
        <v>0</v>
      </c>
      <c r="CKJ6" s="366">
        <f>'SAISIE HOTEL RESTAURANT'!CKT5</f>
        <v>0</v>
      </c>
      <c r="CKK6" s="366">
        <f>'SAISIE HOTEL RESTAURANT'!CKU5</f>
        <v>0</v>
      </c>
      <c r="CKL6" s="366">
        <f>'SAISIE HOTEL RESTAURANT'!CKV5</f>
        <v>0</v>
      </c>
      <c r="CKM6" s="366">
        <f>'SAISIE HOTEL RESTAURANT'!CKW5</f>
        <v>0</v>
      </c>
      <c r="CKN6" s="366">
        <f>'SAISIE HOTEL RESTAURANT'!CKX5</f>
        <v>0</v>
      </c>
      <c r="CKO6" s="366">
        <f>'SAISIE HOTEL RESTAURANT'!CKY5</f>
        <v>0</v>
      </c>
      <c r="CKP6" s="366">
        <f>'SAISIE HOTEL RESTAURANT'!CKZ5</f>
        <v>0</v>
      </c>
      <c r="CKQ6" s="366">
        <f>'SAISIE HOTEL RESTAURANT'!CLA5</f>
        <v>0</v>
      </c>
      <c r="CKR6" s="366">
        <f>'SAISIE HOTEL RESTAURANT'!CLB5</f>
        <v>0</v>
      </c>
      <c r="CKS6" s="366">
        <f>'SAISIE HOTEL RESTAURANT'!CLC5</f>
        <v>0</v>
      </c>
      <c r="CKT6" s="366">
        <f>'SAISIE HOTEL RESTAURANT'!CLD5</f>
        <v>0</v>
      </c>
      <c r="CKU6" s="366">
        <f>'SAISIE HOTEL RESTAURANT'!CLE5</f>
        <v>0</v>
      </c>
      <c r="CKV6" s="366">
        <f>'SAISIE HOTEL RESTAURANT'!CLF5</f>
        <v>0</v>
      </c>
      <c r="CKW6" s="366">
        <f>'SAISIE HOTEL RESTAURANT'!CLG5</f>
        <v>0</v>
      </c>
      <c r="CKX6" s="366">
        <f>'SAISIE HOTEL RESTAURANT'!CLH5</f>
        <v>0</v>
      </c>
      <c r="CKY6" s="366">
        <f>'SAISIE HOTEL RESTAURANT'!CLI5</f>
        <v>0</v>
      </c>
      <c r="CKZ6" s="366">
        <f>'SAISIE HOTEL RESTAURANT'!CLJ5</f>
        <v>0</v>
      </c>
      <c r="CLA6" s="366">
        <f>'SAISIE HOTEL RESTAURANT'!CLK5</f>
        <v>0</v>
      </c>
      <c r="CLB6" s="366">
        <f>'SAISIE HOTEL RESTAURANT'!CLL5</f>
        <v>0</v>
      </c>
      <c r="CLC6" s="366">
        <f>'SAISIE HOTEL RESTAURANT'!CLM5</f>
        <v>0</v>
      </c>
      <c r="CLD6" s="366">
        <f>'SAISIE HOTEL RESTAURANT'!CLN5</f>
        <v>0</v>
      </c>
      <c r="CLE6" s="366">
        <f>'SAISIE HOTEL RESTAURANT'!CLO5</f>
        <v>0</v>
      </c>
      <c r="CLF6" s="366">
        <f>'SAISIE HOTEL RESTAURANT'!CLP5</f>
        <v>0</v>
      </c>
      <c r="CLG6" s="366">
        <f>'SAISIE HOTEL RESTAURANT'!CLQ5</f>
        <v>0</v>
      </c>
      <c r="CLH6" s="366">
        <f>'SAISIE HOTEL RESTAURANT'!CLR5</f>
        <v>0</v>
      </c>
      <c r="CLI6" s="366">
        <f>'SAISIE HOTEL RESTAURANT'!CLS5</f>
        <v>0</v>
      </c>
      <c r="CLJ6" s="366">
        <f>'SAISIE HOTEL RESTAURANT'!CLT5</f>
        <v>0</v>
      </c>
      <c r="CLK6" s="366">
        <f>'SAISIE HOTEL RESTAURANT'!CLU5</f>
        <v>0</v>
      </c>
      <c r="CLL6" s="366">
        <f>'SAISIE HOTEL RESTAURANT'!CLV5</f>
        <v>0</v>
      </c>
      <c r="CLM6" s="366">
        <f>'SAISIE HOTEL RESTAURANT'!CLW5</f>
        <v>0</v>
      </c>
      <c r="CLN6" s="366">
        <f>'SAISIE HOTEL RESTAURANT'!CLX5</f>
        <v>0</v>
      </c>
      <c r="CLO6" s="366">
        <f>'SAISIE HOTEL RESTAURANT'!CLY5</f>
        <v>0</v>
      </c>
      <c r="CLP6" s="366">
        <f>'SAISIE HOTEL RESTAURANT'!CLZ5</f>
        <v>0</v>
      </c>
      <c r="CLQ6" s="366">
        <f>'SAISIE HOTEL RESTAURANT'!CMA5</f>
        <v>0</v>
      </c>
      <c r="CLR6" s="366">
        <f>'SAISIE HOTEL RESTAURANT'!CMB5</f>
        <v>0</v>
      </c>
      <c r="CLS6" s="366">
        <f>'SAISIE HOTEL RESTAURANT'!CMC5</f>
        <v>0</v>
      </c>
      <c r="CLT6" s="366">
        <f>'SAISIE HOTEL RESTAURANT'!CMD5</f>
        <v>0</v>
      </c>
      <c r="CLU6" s="366">
        <f>'SAISIE HOTEL RESTAURANT'!CME5</f>
        <v>0</v>
      </c>
      <c r="CLV6" s="366">
        <f>'SAISIE HOTEL RESTAURANT'!CMF5</f>
        <v>0</v>
      </c>
      <c r="CLW6" s="366">
        <f>'SAISIE HOTEL RESTAURANT'!CMG5</f>
        <v>0</v>
      </c>
      <c r="CLX6" s="366">
        <f>'SAISIE HOTEL RESTAURANT'!CMH5</f>
        <v>0</v>
      </c>
      <c r="CLY6" s="366">
        <f>'SAISIE HOTEL RESTAURANT'!CMI5</f>
        <v>0</v>
      </c>
      <c r="CLZ6" s="366">
        <f>'SAISIE HOTEL RESTAURANT'!CMJ5</f>
        <v>0</v>
      </c>
      <c r="CMA6" s="366">
        <f>'SAISIE HOTEL RESTAURANT'!CMK5</f>
        <v>0</v>
      </c>
      <c r="CMB6" s="366">
        <f>'SAISIE HOTEL RESTAURANT'!CML5</f>
        <v>0</v>
      </c>
      <c r="CMC6" s="366">
        <f>'SAISIE HOTEL RESTAURANT'!CMM5</f>
        <v>0</v>
      </c>
      <c r="CMD6" s="366">
        <f>'SAISIE HOTEL RESTAURANT'!CMN5</f>
        <v>0</v>
      </c>
      <c r="CME6" s="366">
        <f>'SAISIE HOTEL RESTAURANT'!CMO5</f>
        <v>0</v>
      </c>
      <c r="CMF6" s="366">
        <f>'SAISIE HOTEL RESTAURANT'!CMP5</f>
        <v>0</v>
      </c>
      <c r="CMG6" s="366">
        <f>'SAISIE HOTEL RESTAURANT'!CMQ5</f>
        <v>0</v>
      </c>
      <c r="CMH6" s="366">
        <f>'SAISIE HOTEL RESTAURANT'!CMR5</f>
        <v>0</v>
      </c>
      <c r="CMI6" s="366">
        <f>'SAISIE HOTEL RESTAURANT'!CMS5</f>
        <v>0</v>
      </c>
      <c r="CMJ6" s="366">
        <f>'SAISIE HOTEL RESTAURANT'!CMT5</f>
        <v>0</v>
      </c>
      <c r="CMK6" s="366">
        <f>'SAISIE HOTEL RESTAURANT'!CMU5</f>
        <v>0</v>
      </c>
      <c r="CML6" s="366">
        <f>'SAISIE HOTEL RESTAURANT'!CMV5</f>
        <v>0</v>
      </c>
      <c r="CMM6" s="366">
        <f>'SAISIE HOTEL RESTAURANT'!CMW5</f>
        <v>0</v>
      </c>
      <c r="CMN6" s="366">
        <f>'SAISIE HOTEL RESTAURANT'!CMX5</f>
        <v>0</v>
      </c>
      <c r="CMO6" s="366">
        <f>'SAISIE HOTEL RESTAURANT'!CMY5</f>
        <v>0</v>
      </c>
      <c r="CMP6" s="366">
        <f>'SAISIE HOTEL RESTAURANT'!CMZ5</f>
        <v>0</v>
      </c>
      <c r="CMQ6" s="366">
        <f>'SAISIE HOTEL RESTAURANT'!CNA5</f>
        <v>0</v>
      </c>
      <c r="CMR6" s="366">
        <f>'SAISIE HOTEL RESTAURANT'!CNB5</f>
        <v>0</v>
      </c>
      <c r="CMS6" s="366">
        <f>'SAISIE HOTEL RESTAURANT'!CNC5</f>
        <v>0</v>
      </c>
      <c r="CMT6" s="366">
        <f>'SAISIE HOTEL RESTAURANT'!CND5</f>
        <v>0</v>
      </c>
      <c r="CMU6" s="366">
        <f>'SAISIE HOTEL RESTAURANT'!CNE5</f>
        <v>0</v>
      </c>
      <c r="CMV6" s="366">
        <f>'SAISIE HOTEL RESTAURANT'!CNF5</f>
        <v>0</v>
      </c>
      <c r="CMW6" s="366">
        <f>'SAISIE HOTEL RESTAURANT'!CNG5</f>
        <v>0</v>
      </c>
      <c r="CMX6" s="366">
        <f>'SAISIE HOTEL RESTAURANT'!CNH5</f>
        <v>0</v>
      </c>
      <c r="CMY6" s="366">
        <f>'SAISIE HOTEL RESTAURANT'!CNI5</f>
        <v>0</v>
      </c>
      <c r="CMZ6" s="366">
        <f>'SAISIE HOTEL RESTAURANT'!CNJ5</f>
        <v>0</v>
      </c>
      <c r="CNA6" s="366">
        <f>'SAISIE HOTEL RESTAURANT'!CNK5</f>
        <v>0</v>
      </c>
      <c r="CNB6" s="366">
        <f>'SAISIE HOTEL RESTAURANT'!CNL5</f>
        <v>0</v>
      </c>
      <c r="CNC6" s="366">
        <f>'SAISIE HOTEL RESTAURANT'!CNM5</f>
        <v>0</v>
      </c>
      <c r="CND6" s="366">
        <f>'SAISIE HOTEL RESTAURANT'!CNN5</f>
        <v>0</v>
      </c>
      <c r="CNE6" s="366">
        <f>'SAISIE HOTEL RESTAURANT'!CNO5</f>
        <v>0</v>
      </c>
      <c r="CNF6" s="366">
        <f>'SAISIE HOTEL RESTAURANT'!CNP5</f>
        <v>0</v>
      </c>
      <c r="CNG6" s="366">
        <f>'SAISIE HOTEL RESTAURANT'!CNQ5</f>
        <v>0</v>
      </c>
      <c r="CNH6" s="366">
        <f>'SAISIE HOTEL RESTAURANT'!CNR5</f>
        <v>0</v>
      </c>
      <c r="CNI6" s="366">
        <f>'SAISIE HOTEL RESTAURANT'!CNS5</f>
        <v>0</v>
      </c>
      <c r="CNJ6" s="366">
        <f>'SAISIE HOTEL RESTAURANT'!CNT5</f>
        <v>0</v>
      </c>
      <c r="CNK6" s="366">
        <f>'SAISIE HOTEL RESTAURANT'!CNU5</f>
        <v>0</v>
      </c>
      <c r="CNL6" s="366">
        <f>'SAISIE HOTEL RESTAURANT'!CNV5</f>
        <v>0</v>
      </c>
      <c r="CNM6" s="366">
        <f>'SAISIE HOTEL RESTAURANT'!CNW5</f>
        <v>0</v>
      </c>
      <c r="CNN6" s="366">
        <f>'SAISIE HOTEL RESTAURANT'!CNX5</f>
        <v>0</v>
      </c>
      <c r="CNO6" s="366">
        <f>'SAISIE HOTEL RESTAURANT'!CNY5</f>
        <v>0</v>
      </c>
      <c r="CNP6" s="366">
        <f>'SAISIE HOTEL RESTAURANT'!CNZ5</f>
        <v>0</v>
      </c>
      <c r="CNQ6" s="366">
        <f>'SAISIE HOTEL RESTAURANT'!COA5</f>
        <v>0</v>
      </c>
      <c r="CNR6" s="366">
        <f>'SAISIE HOTEL RESTAURANT'!COB5</f>
        <v>0</v>
      </c>
      <c r="CNS6" s="366">
        <f>'SAISIE HOTEL RESTAURANT'!COC5</f>
        <v>0</v>
      </c>
      <c r="CNT6" s="366">
        <f>'SAISIE HOTEL RESTAURANT'!COD5</f>
        <v>0</v>
      </c>
      <c r="CNU6" s="366">
        <f>'SAISIE HOTEL RESTAURANT'!COE5</f>
        <v>0</v>
      </c>
      <c r="CNV6" s="366">
        <f>'SAISIE HOTEL RESTAURANT'!COF5</f>
        <v>0</v>
      </c>
      <c r="CNW6" s="366">
        <f>'SAISIE HOTEL RESTAURANT'!COG5</f>
        <v>0</v>
      </c>
      <c r="CNX6" s="366">
        <f>'SAISIE HOTEL RESTAURANT'!COH5</f>
        <v>0</v>
      </c>
      <c r="CNY6" s="366">
        <f>'SAISIE HOTEL RESTAURANT'!COI5</f>
        <v>0</v>
      </c>
      <c r="CNZ6" s="366">
        <f>'SAISIE HOTEL RESTAURANT'!COJ5</f>
        <v>0</v>
      </c>
      <c r="COA6" s="366">
        <f>'SAISIE HOTEL RESTAURANT'!COK5</f>
        <v>0</v>
      </c>
      <c r="COB6" s="366">
        <f>'SAISIE HOTEL RESTAURANT'!COL5</f>
        <v>0</v>
      </c>
      <c r="COC6" s="366">
        <f>'SAISIE HOTEL RESTAURANT'!COM5</f>
        <v>0</v>
      </c>
      <c r="COD6" s="366">
        <f>'SAISIE HOTEL RESTAURANT'!CON5</f>
        <v>0</v>
      </c>
      <c r="COE6" s="366">
        <f>'SAISIE HOTEL RESTAURANT'!COO5</f>
        <v>0</v>
      </c>
      <c r="COF6" s="366">
        <f>'SAISIE HOTEL RESTAURANT'!COP5</f>
        <v>0</v>
      </c>
      <c r="COG6" s="366">
        <f>'SAISIE HOTEL RESTAURANT'!COQ5</f>
        <v>0</v>
      </c>
      <c r="COH6" s="366">
        <f>'SAISIE HOTEL RESTAURANT'!COR5</f>
        <v>0</v>
      </c>
      <c r="COI6" s="366">
        <f>'SAISIE HOTEL RESTAURANT'!COS5</f>
        <v>0</v>
      </c>
      <c r="COJ6" s="366">
        <f>'SAISIE HOTEL RESTAURANT'!COT5</f>
        <v>0</v>
      </c>
      <c r="COK6" s="366">
        <f>'SAISIE HOTEL RESTAURANT'!COU5</f>
        <v>0</v>
      </c>
      <c r="COL6" s="366">
        <f>'SAISIE HOTEL RESTAURANT'!COV5</f>
        <v>0</v>
      </c>
      <c r="COM6" s="366">
        <f>'SAISIE HOTEL RESTAURANT'!COW5</f>
        <v>0</v>
      </c>
      <c r="CON6" s="366">
        <f>'SAISIE HOTEL RESTAURANT'!COX5</f>
        <v>0</v>
      </c>
      <c r="COO6" s="366">
        <f>'SAISIE HOTEL RESTAURANT'!COY5</f>
        <v>0</v>
      </c>
      <c r="COP6" s="366">
        <f>'SAISIE HOTEL RESTAURANT'!COZ5</f>
        <v>0</v>
      </c>
      <c r="COQ6" s="366">
        <f>'SAISIE HOTEL RESTAURANT'!CPA5</f>
        <v>0</v>
      </c>
      <c r="COR6" s="366">
        <f>'SAISIE HOTEL RESTAURANT'!CPB5</f>
        <v>0</v>
      </c>
      <c r="COS6" s="366">
        <f>'SAISIE HOTEL RESTAURANT'!CPC5</f>
        <v>0</v>
      </c>
      <c r="COT6" s="366">
        <f>'SAISIE HOTEL RESTAURANT'!CPD5</f>
        <v>0</v>
      </c>
      <c r="COU6" s="366">
        <f>'SAISIE HOTEL RESTAURANT'!CPE5</f>
        <v>0</v>
      </c>
      <c r="COV6" s="366">
        <f>'SAISIE HOTEL RESTAURANT'!CPF5</f>
        <v>0</v>
      </c>
      <c r="COW6" s="366">
        <f>'SAISIE HOTEL RESTAURANT'!CPG5</f>
        <v>0</v>
      </c>
      <c r="COX6" s="366">
        <f>'SAISIE HOTEL RESTAURANT'!CPH5</f>
        <v>0</v>
      </c>
      <c r="COY6" s="366">
        <f>'SAISIE HOTEL RESTAURANT'!CPI5</f>
        <v>0</v>
      </c>
      <c r="COZ6" s="366">
        <f>'SAISIE HOTEL RESTAURANT'!CPJ5</f>
        <v>0</v>
      </c>
      <c r="CPA6" s="366">
        <f>'SAISIE HOTEL RESTAURANT'!CPK5</f>
        <v>0</v>
      </c>
      <c r="CPB6" s="366">
        <f>'SAISIE HOTEL RESTAURANT'!CPL5</f>
        <v>0</v>
      </c>
      <c r="CPC6" s="366">
        <f>'SAISIE HOTEL RESTAURANT'!CPM5</f>
        <v>0</v>
      </c>
      <c r="CPD6" s="366">
        <f>'SAISIE HOTEL RESTAURANT'!CPN5</f>
        <v>0</v>
      </c>
      <c r="CPE6" s="366">
        <f>'SAISIE HOTEL RESTAURANT'!CPO5</f>
        <v>0</v>
      </c>
      <c r="CPF6" s="366">
        <f>'SAISIE HOTEL RESTAURANT'!CPP5</f>
        <v>0</v>
      </c>
      <c r="CPG6" s="366">
        <f>'SAISIE HOTEL RESTAURANT'!CPQ5</f>
        <v>0</v>
      </c>
      <c r="CPH6" s="366">
        <f>'SAISIE HOTEL RESTAURANT'!CPR5</f>
        <v>0</v>
      </c>
      <c r="CPI6" s="366">
        <f>'SAISIE HOTEL RESTAURANT'!CPS5</f>
        <v>0</v>
      </c>
      <c r="CPJ6" s="366">
        <f>'SAISIE HOTEL RESTAURANT'!CPT5</f>
        <v>0</v>
      </c>
      <c r="CPK6" s="366">
        <f>'SAISIE HOTEL RESTAURANT'!CPU5</f>
        <v>0</v>
      </c>
      <c r="CPL6" s="366">
        <f>'SAISIE HOTEL RESTAURANT'!CPV5</f>
        <v>0</v>
      </c>
      <c r="CPM6" s="366">
        <f>'SAISIE HOTEL RESTAURANT'!CPW5</f>
        <v>0</v>
      </c>
      <c r="CPN6" s="366">
        <f>'SAISIE HOTEL RESTAURANT'!CPX5</f>
        <v>0</v>
      </c>
      <c r="CPO6" s="366">
        <f>'SAISIE HOTEL RESTAURANT'!CPY5</f>
        <v>0</v>
      </c>
      <c r="CPP6" s="366">
        <f>'SAISIE HOTEL RESTAURANT'!CPZ5</f>
        <v>0</v>
      </c>
      <c r="CPQ6" s="366">
        <f>'SAISIE HOTEL RESTAURANT'!CQA5</f>
        <v>0</v>
      </c>
      <c r="CPR6" s="366">
        <f>'SAISIE HOTEL RESTAURANT'!CQB5</f>
        <v>0</v>
      </c>
      <c r="CPS6" s="366">
        <f>'SAISIE HOTEL RESTAURANT'!CQC5</f>
        <v>0</v>
      </c>
      <c r="CPT6" s="366">
        <f>'SAISIE HOTEL RESTAURANT'!CQD5</f>
        <v>0</v>
      </c>
      <c r="CPU6" s="366">
        <f>'SAISIE HOTEL RESTAURANT'!CQE5</f>
        <v>0</v>
      </c>
      <c r="CPV6" s="366">
        <f>'SAISIE HOTEL RESTAURANT'!CQF5</f>
        <v>0</v>
      </c>
      <c r="CPW6" s="366">
        <f>'SAISIE HOTEL RESTAURANT'!CQG5</f>
        <v>0</v>
      </c>
      <c r="CPX6" s="366">
        <f>'SAISIE HOTEL RESTAURANT'!CQH5</f>
        <v>0</v>
      </c>
      <c r="CPY6" s="366">
        <f>'SAISIE HOTEL RESTAURANT'!CQI5</f>
        <v>0</v>
      </c>
      <c r="CPZ6" s="366">
        <f>'SAISIE HOTEL RESTAURANT'!CQJ5</f>
        <v>0</v>
      </c>
      <c r="CQA6" s="366">
        <f>'SAISIE HOTEL RESTAURANT'!CQK5</f>
        <v>0</v>
      </c>
      <c r="CQB6" s="366">
        <f>'SAISIE HOTEL RESTAURANT'!CQL5</f>
        <v>0</v>
      </c>
      <c r="CQC6" s="366">
        <f>'SAISIE HOTEL RESTAURANT'!CQM5</f>
        <v>0</v>
      </c>
      <c r="CQD6" s="366">
        <f>'SAISIE HOTEL RESTAURANT'!CQN5</f>
        <v>0</v>
      </c>
      <c r="CQE6" s="366">
        <f>'SAISIE HOTEL RESTAURANT'!CQO5</f>
        <v>0</v>
      </c>
      <c r="CQF6" s="366">
        <f>'SAISIE HOTEL RESTAURANT'!CQP5</f>
        <v>0</v>
      </c>
      <c r="CQG6" s="366">
        <f>'SAISIE HOTEL RESTAURANT'!CQQ5</f>
        <v>0</v>
      </c>
      <c r="CQH6" s="366">
        <f>'SAISIE HOTEL RESTAURANT'!CQR5</f>
        <v>0</v>
      </c>
      <c r="CQI6" s="366">
        <f>'SAISIE HOTEL RESTAURANT'!CQS5</f>
        <v>0</v>
      </c>
      <c r="CQJ6" s="366">
        <f>'SAISIE HOTEL RESTAURANT'!CQT5</f>
        <v>0</v>
      </c>
      <c r="CQK6" s="366">
        <f>'SAISIE HOTEL RESTAURANT'!CQU5</f>
        <v>0</v>
      </c>
      <c r="CQL6" s="366">
        <f>'SAISIE HOTEL RESTAURANT'!CQV5</f>
        <v>0</v>
      </c>
      <c r="CQM6" s="366">
        <f>'SAISIE HOTEL RESTAURANT'!CQW5</f>
        <v>0</v>
      </c>
      <c r="CQN6" s="366">
        <f>'SAISIE HOTEL RESTAURANT'!CQX5</f>
        <v>0</v>
      </c>
      <c r="CQO6" s="366">
        <f>'SAISIE HOTEL RESTAURANT'!CQY5</f>
        <v>0</v>
      </c>
      <c r="CQP6" s="366">
        <f>'SAISIE HOTEL RESTAURANT'!CQZ5</f>
        <v>0</v>
      </c>
      <c r="CQQ6" s="366">
        <f>'SAISIE HOTEL RESTAURANT'!CRA5</f>
        <v>0</v>
      </c>
      <c r="CQR6" s="366">
        <f>'SAISIE HOTEL RESTAURANT'!CRB5</f>
        <v>0</v>
      </c>
      <c r="CQS6" s="366">
        <f>'SAISIE HOTEL RESTAURANT'!CRC5</f>
        <v>0</v>
      </c>
      <c r="CQT6" s="366">
        <f>'SAISIE HOTEL RESTAURANT'!CRD5</f>
        <v>0</v>
      </c>
      <c r="CQU6" s="366">
        <f>'SAISIE HOTEL RESTAURANT'!CRE5</f>
        <v>0</v>
      </c>
      <c r="CQV6" s="366">
        <f>'SAISIE HOTEL RESTAURANT'!CRF5</f>
        <v>0</v>
      </c>
      <c r="CQW6" s="366">
        <f>'SAISIE HOTEL RESTAURANT'!CRG5</f>
        <v>0</v>
      </c>
      <c r="CQX6" s="366">
        <f>'SAISIE HOTEL RESTAURANT'!CRH5</f>
        <v>0</v>
      </c>
      <c r="CQY6" s="366">
        <f>'SAISIE HOTEL RESTAURANT'!CRI5</f>
        <v>0</v>
      </c>
      <c r="CQZ6" s="366">
        <f>'SAISIE HOTEL RESTAURANT'!CRJ5</f>
        <v>0</v>
      </c>
      <c r="CRA6" s="366">
        <f>'SAISIE HOTEL RESTAURANT'!CRK5</f>
        <v>0</v>
      </c>
      <c r="CRB6" s="366">
        <f>'SAISIE HOTEL RESTAURANT'!CRL5</f>
        <v>0</v>
      </c>
      <c r="CRC6" s="366">
        <f>'SAISIE HOTEL RESTAURANT'!CRM5</f>
        <v>0</v>
      </c>
      <c r="CRD6" s="366">
        <f>'SAISIE HOTEL RESTAURANT'!CRN5</f>
        <v>0</v>
      </c>
      <c r="CRE6" s="366">
        <f>'SAISIE HOTEL RESTAURANT'!CRO5</f>
        <v>0</v>
      </c>
      <c r="CRF6" s="366">
        <f>'SAISIE HOTEL RESTAURANT'!CRP5</f>
        <v>0</v>
      </c>
      <c r="CRG6" s="366">
        <f>'SAISIE HOTEL RESTAURANT'!CRQ5</f>
        <v>0</v>
      </c>
      <c r="CRH6" s="366">
        <f>'SAISIE HOTEL RESTAURANT'!CRR5</f>
        <v>0</v>
      </c>
      <c r="CRI6" s="366">
        <f>'SAISIE HOTEL RESTAURANT'!CRS5</f>
        <v>0</v>
      </c>
      <c r="CRJ6" s="366">
        <f>'SAISIE HOTEL RESTAURANT'!CRT5</f>
        <v>0</v>
      </c>
      <c r="CRK6" s="366">
        <f>'SAISIE HOTEL RESTAURANT'!CRU5</f>
        <v>0</v>
      </c>
      <c r="CRL6" s="366">
        <f>'SAISIE HOTEL RESTAURANT'!CRV5</f>
        <v>0</v>
      </c>
      <c r="CRM6" s="366">
        <f>'SAISIE HOTEL RESTAURANT'!CRW5</f>
        <v>0</v>
      </c>
      <c r="CRN6" s="366">
        <f>'SAISIE HOTEL RESTAURANT'!CRX5</f>
        <v>0</v>
      </c>
      <c r="CRO6" s="366">
        <f>'SAISIE HOTEL RESTAURANT'!CRY5</f>
        <v>0</v>
      </c>
      <c r="CRP6" s="366">
        <f>'SAISIE HOTEL RESTAURANT'!CRZ5</f>
        <v>0</v>
      </c>
      <c r="CRQ6" s="366">
        <f>'SAISIE HOTEL RESTAURANT'!CSA5</f>
        <v>0</v>
      </c>
      <c r="CRR6" s="366">
        <f>'SAISIE HOTEL RESTAURANT'!CSB5</f>
        <v>0</v>
      </c>
      <c r="CRS6" s="366">
        <f>'SAISIE HOTEL RESTAURANT'!CSC5</f>
        <v>0</v>
      </c>
      <c r="CRT6" s="366">
        <f>'SAISIE HOTEL RESTAURANT'!CSD5</f>
        <v>0</v>
      </c>
      <c r="CRU6" s="366">
        <f>'SAISIE HOTEL RESTAURANT'!CSE5</f>
        <v>0</v>
      </c>
      <c r="CRV6" s="366">
        <f>'SAISIE HOTEL RESTAURANT'!CSF5</f>
        <v>0</v>
      </c>
      <c r="CRW6" s="366">
        <f>'SAISIE HOTEL RESTAURANT'!CSG5</f>
        <v>0</v>
      </c>
      <c r="CRX6" s="366">
        <f>'SAISIE HOTEL RESTAURANT'!CSH5</f>
        <v>0</v>
      </c>
      <c r="CRY6" s="366">
        <f>'SAISIE HOTEL RESTAURANT'!CSI5</f>
        <v>0</v>
      </c>
      <c r="CRZ6" s="366">
        <f>'SAISIE HOTEL RESTAURANT'!CSJ5</f>
        <v>0</v>
      </c>
      <c r="CSA6" s="366">
        <f>'SAISIE HOTEL RESTAURANT'!CSK5</f>
        <v>0</v>
      </c>
      <c r="CSB6" s="366">
        <f>'SAISIE HOTEL RESTAURANT'!CSL5</f>
        <v>0</v>
      </c>
      <c r="CSC6" s="366">
        <f>'SAISIE HOTEL RESTAURANT'!CSM5</f>
        <v>0</v>
      </c>
      <c r="CSD6" s="366">
        <f>'SAISIE HOTEL RESTAURANT'!CSN5</f>
        <v>0</v>
      </c>
      <c r="CSE6" s="366">
        <f>'SAISIE HOTEL RESTAURANT'!CSO5</f>
        <v>0</v>
      </c>
      <c r="CSF6" s="366">
        <f>'SAISIE HOTEL RESTAURANT'!CSP5</f>
        <v>0</v>
      </c>
      <c r="CSG6" s="366">
        <f>'SAISIE HOTEL RESTAURANT'!CSQ5</f>
        <v>0</v>
      </c>
      <c r="CSH6" s="366">
        <f>'SAISIE HOTEL RESTAURANT'!CSR5</f>
        <v>0</v>
      </c>
      <c r="CSI6" s="366">
        <f>'SAISIE HOTEL RESTAURANT'!CSS5</f>
        <v>0</v>
      </c>
      <c r="CSJ6" s="366">
        <f>'SAISIE HOTEL RESTAURANT'!CST5</f>
        <v>0</v>
      </c>
      <c r="CSK6" s="366">
        <f>'SAISIE HOTEL RESTAURANT'!CSU5</f>
        <v>0</v>
      </c>
      <c r="CSL6" s="366">
        <f>'SAISIE HOTEL RESTAURANT'!CSV5</f>
        <v>0</v>
      </c>
      <c r="CSM6" s="366">
        <f>'SAISIE HOTEL RESTAURANT'!CSW5</f>
        <v>0</v>
      </c>
      <c r="CSN6" s="366">
        <f>'SAISIE HOTEL RESTAURANT'!CSX5</f>
        <v>0</v>
      </c>
      <c r="CSO6" s="366">
        <f>'SAISIE HOTEL RESTAURANT'!CSY5</f>
        <v>0</v>
      </c>
      <c r="CSP6" s="366">
        <f>'SAISIE HOTEL RESTAURANT'!CSZ5</f>
        <v>0</v>
      </c>
      <c r="CSQ6" s="366">
        <f>'SAISIE HOTEL RESTAURANT'!CTA5</f>
        <v>0</v>
      </c>
      <c r="CSR6" s="366">
        <f>'SAISIE HOTEL RESTAURANT'!CTB5</f>
        <v>0</v>
      </c>
      <c r="CSS6" s="366">
        <f>'SAISIE HOTEL RESTAURANT'!CTC5</f>
        <v>0</v>
      </c>
      <c r="CST6" s="366">
        <f>'SAISIE HOTEL RESTAURANT'!CTD5</f>
        <v>0</v>
      </c>
      <c r="CSU6" s="366">
        <f>'SAISIE HOTEL RESTAURANT'!CTE5</f>
        <v>0</v>
      </c>
      <c r="CSV6" s="366">
        <f>'SAISIE HOTEL RESTAURANT'!CTF5</f>
        <v>0</v>
      </c>
      <c r="CSW6" s="366">
        <f>'SAISIE HOTEL RESTAURANT'!CTG5</f>
        <v>0</v>
      </c>
      <c r="CSX6" s="366">
        <f>'SAISIE HOTEL RESTAURANT'!CTH5</f>
        <v>0</v>
      </c>
      <c r="CSY6" s="366">
        <f>'SAISIE HOTEL RESTAURANT'!CTI5</f>
        <v>0</v>
      </c>
      <c r="CSZ6" s="366">
        <f>'SAISIE HOTEL RESTAURANT'!CTJ5</f>
        <v>0</v>
      </c>
      <c r="CTA6" s="366">
        <f>'SAISIE HOTEL RESTAURANT'!CTK5</f>
        <v>0</v>
      </c>
      <c r="CTB6" s="366">
        <f>'SAISIE HOTEL RESTAURANT'!CTL5</f>
        <v>0</v>
      </c>
      <c r="CTC6" s="366">
        <f>'SAISIE HOTEL RESTAURANT'!CTM5</f>
        <v>0</v>
      </c>
      <c r="CTD6" s="366">
        <f>'SAISIE HOTEL RESTAURANT'!CTN5</f>
        <v>0</v>
      </c>
      <c r="CTE6" s="366">
        <f>'SAISIE HOTEL RESTAURANT'!CTO5</f>
        <v>0</v>
      </c>
      <c r="CTF6" s="366">
        <f>'SAISIE HOTEL RESTAURANT'!CTP5</f>
        <v>0</v>
      </c>
      <c r="CTG6" s="366">
        <f>'SAISIE HOTEL RESTAURANT'!CTQ5</f>
        <v>0</v>
      </c>
      <c r="CTH6" s="366">
        <f>'SAISIE HOTEL RESTAURANT'!CTR5</f>
        <v>0</v>
      </c>
      <c r="CTI6" s="366">
        <f>'SAISIE HOTEL RESTAURANT'!CTS5</f>
        <v>0</v>
      </c>
      <c r="CTJ6" s="366">
        <f>'SAISIE HOTEL RESTAURANT'!CTT5</f>
        <v>0</v>
      </c>
      <c r="CTK6" s="366">
        <f>'SAISIE HOTEL RESTAURANT'!CTU5</f>
        <v>0</v>
      </c>
      <c r="CTL6" s="366">
        <f>'SAISIE HOTEL RESTAURANT'!CTV5</f>
        <v>0</v>
      </c>
      <c r="CTM6" s="366">
        <f>'SAISIE HOTEL RESTAURANT'!CTW5</f>
        <v>0</v>
      </c>
      <c r="CTN6" s="366">
        <f>'SAISIE HOTEL RESTAURANT'!CTX5</f>
        <v>0</v>
      </c>
      <c r="CTO6" s="366">
        <f>'SAISIE HOTEL RESTAURANT'!CTY5</f>
        <v>0</v>
      </c>
      <c r="CTP6" s="366">
        <f>'SAISIE HOTEL RESTAURANT'!CTZ5</f>
        <v>0</v>
      </c>
      <c r="CTQ6" s="366">
        <f>'SAISIE HOTEL RESTAURANT'!CUA5</f>
        <v>0</v>
      </c>
      <c r="CTR6" s="366">
        <f>'SAISIE HOTEL RESTAURANT'!CUB5</f>
        <v>0</v>
      </c>
      <c r="CTS6" s="366">
        <f>'SAISIE HOTEL RESTAURANT'!CUC5</f>
        <v>0</v>
      </c>
      <c r="CTT6" s="366">
        <f>'SAISIE HOTEL RESTAURANT'!CUD5</f>
        <v>0</v>
      </c>
      <c r="CTU6" s="366">
        <f>'SAISIE HOTEL RESTAURANT'!CUE5</f>
        <v>0</v>
      </c>
      <c r="CTV6" s="366">
        <f>'SAISIE HOTEL RESTAURANT'!CUF5</f>
        <v>0</v>
      </c>
      <c r="CTW6" s="366">
        <f>'SAISIE HOTEL RESTAURANT'!CUG5</f>
        <v>0</v>
      </c>
      <c r="CTX6" s="366">
        <f>'SAISIE HOTEL RESTAURANT'!CUH5</f>
        <v>0</v>
      </c>
      <c r="CTY6" s="366">
        <f>'SAISIE HOTEL RESTAURANT'!CUI5</f>
        <v>0</v>
      </c>
      <c r="CTZ6" s="366">
        <f>'SAISIE HOTEL RESTAURANT'!CUJ5</f>
        <v>0</v>
      </c>
      <c r="CUA6" s="366">
        <f>'SAISIE HOTEL RESTAURANT'!CUK5</f>
        <v>0</v>
      </c>
      <c r="CUB6" s="366">
        <f>'SAISIE HOTEL RESTAURANT'!CUL5</f>
        <v>0</v>
      </c>
      <c r="CUC6" s="366">
        <f>'SAISIE HOTEL RESTAURANT'!CUM5</f>
        <v>0</v>
      </c>
      <c r="CUD6" s="366">
        <f>'SAISIE HOTEL RESTAURANT'!CUN5</f>
        <v>0</v>
      </c>
      <c r="CUE6" s="366">
        <f>'SAISIE HOTEL RESTAURANT'!CUO5</f>
        <v>0</v>
      </c>
      <c r="CUF6" s="366">
        <f>'SAISIE HOTEL RESTAURANT'!CUP5</f>
        <v>0</v>
      </c>
      <c r="CUG6" s="366">
        <f>'SAISIE HOTEL RESTAURANT'!CUQ5</f>
        <v>0</v>
      </c>
      <c r="CUH6" s="366">
        <f>'SAISIE HOTEL RESTAURANT'!CUR5</f>
        <v>0</v>
      </c>
      <c r="CUI6" s="366">
        <f>'SAISIE HOTEL RESTAURANT'!CUS5</f>
        <v>0</v>
      </c>
      <c r="CUJ6" s="366">
        <f>'SAISIE HOTEL RESTAURANT'!CUT5</f>
        <v>0</v>
      </c>
      <c r="CUK6" s="366">
        <f>'SAISIE HOTEL RESTAURANT'!CUU5</f>
        <v>0</v>
      </c>
      <c r="CUL6" s="366">
        <f>'SAISIE HOTEL RESTAURANT'!CUV5</f>
        <v>0</v>
      </c>
      <c r="CUM6" s="366">
        <f>'SAISIE HOTEL RESTAURANT'!CUW5</f>
        <v>0</v>
      </c>
      <c r="CUN6" s="366">
        <f>'SAISIE HOTEL RESTAURANT'!CUX5</f>
        <v>0</v>
      </c>
      <c r="CUO6" s="366">
        <f>'SAISIE HOTEL RESTAURANT'!CUY5</f>
        <v>0</v>
      </c>
      <c r="CUP6" s="366">
        <f>'SAISIE HOTEL RESTAURANT'!CUZ5</f>
        <v>0</v>
      </c>
      <c r="CUQ6" s="366">
        <f>'SAISIE HOTEL RESTAURANT'!CVA5</f>
        <v>0</v>
      </c>
      <c r="CUR6" s="366">
        <f>'SAISIE HOTEL RESTAURANT'!CVB5</f>
        <v>0</v>
      </c>
      <c r="CUS6" s="366">
        <f>'SAISIE HOTEL RESTAURANT'!CVC5</f>
        <v>0</v>
      </c>
      <c r="CUT6" s="366">
        <f>'SAISIE HOTEL RESTAURANT'!CVD5</f>
        <v>0</v>
      </c>
      <c r="CUU6" s="366">
        <f>'SAISIE HOTEL RESTAURANT'!CVE5</f>
        <v>0</v>
      </c>
      <c r="CUV6" s="366">
        <f>'SAISIE HOTEL RESTAURANT'!CVF5</f>
        <v>0</v>
      </c>
      <c r="CUW6" s="366">
        <f>'SAISIE HOTEL RESTAURANT'!CVG5</f>
        <v>0</v>
      </c>
      <c r="CUX6" s="366">
        <f>'SAISIE HOTEL RESTAURANT'!CVH5</f>
        <v>0</v>
      </c>
      <c r="CUY6" s="366">
        <f>'SAISIE HOTEL RESTAURANT'!CVI5</f>
        <v>0</v>
      </c>
      <c r="CUZ6" s="366">
        <f>'SAISIE HOTEL RESTAURANT'!CVJ5</f>
        <v>0</v>
      </c>
      <c r="CVA6" s="366">
        <f>'SAISIE HOTEL RESTAURANT'!CVK5</f>
        <v>0</v>
      </c>
      <c r="CVB6" s="366">
        <f>'SAISIE HOTEL RESTAURANT'!CVL5</f>
        <v>0</v>
      </c>
      <c r="CVC6" s="366">
        <f>'SAISIE HOTEL RESTAURANT'!CVM5</f>
        <v>0</v>
      </c>
      <c r="CVD6" s="366">
        <f>'SAISIE HOTEL RESTAURANT'!CVN5</f>
        <v>0</v>
      </c>
      <c r="CVE6" s="366">
        <f>'SAISIE HOTEL RESTAURANT'!CVO5</f>
        <v>0</v>
      </c>
      <c r="CVF6" s="366">
        <f>'SAISIE HOTEL RESTAURANT'!CVP5</f>
        <v>0</v>
      </c>
      <c r="CVG6" s="366">
        <f>'SAISIE HOTEL RESTAURANT'!CVQ5</f>
        <v>0</v>
      </c>
      <c r="CVH6" s="366">
        <f>'SAISIE HOTEL RESTAURANT'!CVR5</f>
        <v>0</v>
      </c>
      <c r="CVI6" s="366">
        <f>'SAISIE HOTEL RESTAURANT'!CVS5</f>
        <v>0</v>
      </c>
      <c r="CVJ6" s="366">
        <f>'SAISIE HOTEL RESTAURANT'!CVT5</f>
        <v>0</v>
      </c>
      <c r="CVK6" s="366">
        <f>'SAISIE HOTEL RESTAURANT'!CVU5</f>
        <v>0</v>
      </c>
      <c r="CVL6" s="366">
        <f>'SAISIE HOTEL RESTAURANT'!CVV5</f>
        <v>0</v>
      </c>
      <c r="CVM6" s="366">
        <f>'SAISIE HOTEL RESTAURANT'!CVW5</f>
        <v>0</v>
      </c>
      <c r="CVN6" s="366">
        <f>'SAISIE HOTEL RESTAURANT'!CVX5</f>
        <v>0</v>
      </c>
      <c r="CVO6" s="366">
        <f>'SAISIE HOTEL RESTAURANT'!CVY5</f>
        <v>0</v>
      </c>
      <c r="CVP6" s="366">
        <f>'SAISIE HOTEL RESTAURANT'!CVZ5</f>
        <v>0</v>
      </c>
      <c r="CVQ6" s="366">
        <f>'SAISIE HOTEL RESTAURANT'!CWA5</f>
        <v>0</v>
      </c>
      <c r="CVR6" s="366">
        <f>'SAISIE HOTEL RESTAURANT'!CWB5</f>
        <v>0</v>
      </c>
      <c r="CVS6" s="366">
        <f>'SAISIE HOTEL RESTAURANT'!CWC5</f>
        <v>0</v>
      </c>
      <c r="CVT6" s="366">
        <f>'SAISIE HOTEL RESTAURANT'!CWD5</f>
        <v>0</v>
      </c>
      <c r="CVU6" s="366">
        <f>'SAISIE HOTEL RESTAURANT'!CWE5</f>
        <v>0</v>
      </c>
      <c r="CVV6" s="366">
        <f>'SAISIE HOTEL RESTAURANT'!CWF5</f>
        <v>0</v>
      </c>
      <c r="CVW6" s="366">
        <f>'SAISIE HOTEL RESTAURANT'!CWG5</f>
        <v>0</v>
      </c>
      <c r="CVX6" s="366">
        <f>'SAISIE HOTEL RESTAURANT'!CWH5</f>
        <v>0</v>
      </c>
      <c r="CVY6" s="366">
        <f>'SAISIE HOTEL RESTAURANT'!CWI5</f>
        <v>0</v>
      </c>
      <c r="CVZ6" s="366">
        <f>'SAISIE HOTEL RESTAURANT'!CWJ5</f>
        <v>0</v>
      </c>
      <c r="CWA6" s="366">
        <f>'SAISIE HOTEL RESTAURANT'!CWK5</f>
        <v>0</v>
      </c>
      <c r="CWB6" s="366">
        <f>'SAISIE HOTEL RESTAURANT'!CWL5</f>
        <v>0</v>
      </c>
      <c r="CWC6" s="366">
        <f>'SAISIE HOTEL RESTAURANT'!CWM5</f>
        <v>0</v>
      </c>
      <c r="CWD6" s="366">
        <f>'SAISIE HOTEL RESTAURANT'!CWN5</f>
        <v>0</v>
      </c>
      <c r="CWE6" s="366">
        <f>'SAISIE HOTEL RESTAURANT'!CWO5</f>
        <v>0</v>
      </c>
      <c r="CWF6" s="366">
        <f>'SAISIE HOTEL RESTAURANT'!CWP5</f>
        <v>0</v>
      </c>
      <c r="CWG6" s="366">
        <f>'SAISIE HOTEL RESTAURANT'!CWQ5</f>
        <v>0</v>
      </c>
      <c r="CWH6" s="366">
        <f>'SAISIE HOTEL RESTAURANT'!CWR5</f>
        <v>0</v>
      </c>
      <c r="CWI6" s="366">
        <f>'SAISIE HOTEL RESTAURANT'!CWS5</f>
        <v>0</v>
      </c>
      <c r="CWJ6" s="366">
        <f>'SAISIE HOTEL RESTAURANT'!CWT5</f>
        <v>0</v>
      </c>
      <c r="CWK6" s="366">
        <f>'SAISIE HOTEL RESTAURANT'!CWU5</f>
        <v>0</v>
      </c>
      <c r="CWL6" s="366">
        <f>'SAISIE HOTEL RESTAURANT'!CWV5</f>
        <v>0</v>
      </c>
      <c r="CWM6" s="366">
        <f>'SAISIE HOTEL RESTAURANT'!CWW5</f>
        <v>0</v>
      </c>
      <c r="CWN6" s="366">
        <f>'SAISIE HOTEL RESTAURANT'!CWX5</f>
        <v>0</v>
      </c>
      <c r="CWO6" s="366">
        <f>'SAISIE HOTEL RESTAURANT'!CWY5</f>
        <v>0</v>
      </c>
      <c r="CWP6" s="366">
        <f>'SAISIE HOTEL RESTAURANT'!CWZ5</f>
        <v>0</v>
      </c>
      <c r="CWQ6" s="366">
        <f>'SAISIE HOTEL RESTAURANT'!CXA5</f>
        <v>0</v>
      </c>
      <c r="CWR6" s="366">
        <f>'SAISIE HOTEL RESTAURANT'!CXB5</f>
        <v>0</v>
      </c>
      <c r="CWS6" s="366">
        <f>'SAISIE HOTEL RESTAURANT'!CXC5</f>
        <v>0</v>
      </c>
      <c r="CWT6" s="366">
        <f>'SAISIE HOTEL RESTAURANT'!CXD5</f>
        <v>0</v>
      </c>
      <c r="CWU6" s="366">
        <f>'SAISIE HOTEL RESTAURANT'!CXE5</f>
        <v>0</v>
      </c>
      <c r="CWV6" s="366">
        <f>'SAISIE HOTEL RESTAURANT'!CXF5</f>
        <v>0</v>
      </c>
      <c r="CWW6" s="366">
        <f>'SAISIE HOTEL RESTAURANT'!CXG5</f>
        <v>0</v>
      </c>
      <c r="CWX6" s="366">
        <f>'SAISIE HOTEL RESTAURANT'!CXH5</f>
        <v>0</v>
      </c>
      <c r="CWY6" s="366">
        <f>'SAISIE HOTEL RESTAURANT'!CXI5</f>
        <v>0</v>
      </c>
      <c r="CWZ6" s="366">
        <f>'SAISIE HOTEL RESTAURANT'!CXJ5</f>
        <v>0</v>
      </c>
      <c r="CXA6" s="366">
        <f>'SAISIE HOTEL RESTAURANT'!CXK5</f>
        <v>0</v>
      </c>
      <c r="CXB6" s="366">
        <f>'SAISIE HOTEL RESTAURANT'!CXL5</f>
        <v>0</v>
      </c>
      <c r="CXC6" s="366">
        <f>'SAISIE HOTEL RESTAURANT'!CXM5</f>
        <v>0</v>
      </c>
      <c r="CXD6" s="366">
        <f>'SAISIE HOTEL RESTAURANT'!CXN5</f>
        <v>0</v>
      </c>
      <c r="CXE6" s="366">
        <f>'SAISIE HOTEL RESTAURANT'!CXO5</f>
        <v>0</v>
      </c>
      <c r="CXF6" s="366">
        <f>'SAISIE HOTEL RESTAURANT'!CXP5</f>
        <v>0</v>
      </c>
      <c r="CXG6" s="366">
        <f>'SAISIE HOTEL RESTAURANT'!CXQ5</f>
        <v>0</v>
      </c>
      <c r="CXH6" s="366">
        <f>'SAISIE HOTEL RESTAURANT'!CXR5</f>
        <v>0</v>
      </c>
      <c r="CXI6" s="366">
        <f>'SAISIE HOTEL RESTAURANT'!CXS5</f>
        <v>0</v>
      </c>
      <c r="CXJ6" s="366">
        <f>'SAISIE HOTEL RESTAURANT'!CXT5</f>
        <v>0</v>
      </c>
      <c r="CXK6" s="366">
        <f>'SAISIE HOTEL RESTAURANT'!CXU5</f>
        <v>0</v>
      </c>
      <c r="CXL6" s="366">
        <f>'SAISIE HOTEL RESTAURANT'!CXV5</f>
        <v>0</v>
      </c>
      <c r="CXM6" s="366">
        <f>'SAISIE HOTEL RESTAURANT'!CXW5</f>
        <v>0</v>
      </c>
      <c r="CXN6" s="366">
        <f>'SAISIE HOTEL RESTAURANT'!CXX5</f>
        <v>0</v>
      </c>
      <c r="CXO6" s="366">
        <f>'SAISIE HOTEL RESTAURANT'!CXY5</f>
        <v>0</v>
      </c>
      <c r="CXP6" s="366">
        <f>'SAISIE HOTEL RESTAURANT'!CXZ5</f>
        <v>0</v>
      </c>
      <c r="CXQ6" s="366">
        <f>'SAISIE HOTEL RESTAURANT'!CYA5</f>
        <v>0</v>
      </c>
      <c r="CXR6" s="366">
        <f>'SAISIE HOTEL RESTAURANT'!CYB5</f>
        <v>0</v>
      </c>
      <c r="CXS6" s="366">
        <f>'SAISIE HOTEL RESTAURANT'!CYC5</f>
        <v>0</v>
      </c>
      <c r="CXT6" s="366">
        <f>'SAISIE HOTEL RESTAURANT'!CYD5</f>
        <v>0</v>
      </c>
      <c r="CXU6" s="366">
        <f>'SAISIE HOTEL RESTAURANT'!CYE5</f>
        <v>0</v>
      </c>
      <c r="CXV6" s="366">
        <f>'SAISIE HOTEL RESTAURANT'!CYF5</f>
        <v>0</v>
      </c>
      <c r="CXW6" s="366">
        <f>'SAISIE HOTEL RESTAURANT'!CYG5</f>
        <v>0</v>
      </c>
      <c r="CXX6" s="366">
        <f>'SAISIE HOTEL RESTAURANT'!CYH5</f>
        <v>0</v>
      </c>
      <c r="CXY6" s="366">
        <f>'SAISIE HOTEL RESTAURANT'!CYI5</f>
        <v>0</v>
      </c>
      <c r="CXZ6" s="366">
        <f>'SAISIE HOTEL RESTAURANT'!CYJ5</f>
        <v>0</v>
      </c>
      <c r="CYA6" s="366">
        <f>'SAISIE HOTEL RESTAURANT'!CYK5</f>
        <v>0</v>
      </c>
      <c r="CYB6" s="366">
        <f>'SAISIE HOTEL RESTAURANT'!CYL5</f>
        <v>0</v>
      </c>
      <c r="CYC6" s="366">
        <f>'SAISIE HOTEL RESTAURANT'!CYM5</f>
        <v>0</v>
      </c>
      <c r="CYD6" s="366">
        <f>'SAISIE HOTEL RESTAURANT'!CYN5</f>
        <v>0</v>
      </c>
      <c r="CYE6" s="366">
        <f>'SAISIE HOTEL RESTAURANT'!CYO5</f>
        <v>0</v>
      </c>
      <c r="CYF6" s="366">
        <f>'SAISIE HOTEL RESTAURANT'!CYP5</f>
        <v>0</v>
      </c>
      <c r="CYG6" s="366">
        <f>'SAISIE HOTEL RESTAURANT'!CYQ5</f>
        <v>0</v>
      </c>
      <c r="CYH6" s="366">
        <f>'SAISIE HOTEL RESTAURANT'!CYR5</f>
        <v>0</v>
      </c>
      <c r="CYI6" s="366">
        <f>'SAISIE HOTEL RESTAURANT'!CYS5</f>
        <v>0</v>
      </c>
      <c r="CYJ6" s="366">
        <f>'SAISIE HOTEL RESTAURANT'!CYT5</f>
        <v>0</v>
      </c>
      <c r="CYK6" s="366">
        <f>'SAISIE HOTEL RESTAURANT'!CYU5</f>
        <v>0</v>
      </c>
      <c r="CYL6" s="366">
        <f>'SAISIE HOTEL RESTAURANT'!CYV5</f>
        <v>0</v>
      </c>
      <c r="CYM6" s="366">
        <f>'SAISIE HOTEL RESTAURANT'!CYW5</f>
        <v>0</v>
      </c>
      <c r="CYN6" s="366">
        <f>'SAISIE HOTEL RESTAURANT'!CYX5</f>
        <v>0</v>
      </c>
      <c r="CYO6" s="366">
        <f>'SAISIE HOTEL RESTAURANT'!CYY5</f>
        <v>0</v>
      </c>
      <c r="CYP6" s="366">
        <f>'SAISIE HOTEL RESTAURANT'!CYZ5</f>
        <v>0</v>
      </c>
      <c r="CYQ6" s="366">
        <f>'SAISIE HOTEL RESTAURANT'!CZA5</f>
        <v>0</v>
      </c>
      <c r="CYR6" s="366">
        <f>'SAISIE HOTEL RESTAURANT'!CZB5</f>
        <v>0</v>
      </c>
      <c r="CYS6" s="366">
        <f>'SAISIE HOTEL RESTAURANT'!CZC5</f>
        <v>0</v>
      </c>
      <c r="CYT6" s="366">
        <f>'SAISIE HOTEL RESTAURANT'!CZD5</f>
        <v>0</v>
      </c>
      <c r="CYU6" s="366">
        <f>'SAISIE HOTEL RESTAURANT'!CZE5</f>
        <v>0</v>
      </c>
      <c r="CYV6" s="366">
        <f>'SAISIE HOTEL RESTAURANT'!CZF5</f>
        <v>0</v>
      </c>
      <c r="CYW6" s="366">
        <f>'SAISIE HOTEL RESTAURANT'!CZG5</f>
        <v>0</v>
      </c>
      <c r="CYX6" s="366">
        <f>'SAISIE HOTEL RESTAURANT'!CZH5</f>
        <v>0</v>
      </c>
      <c r="CYY6" s="366">
        <f>'SAISIE HOTEL RESTAURANT'!CZI5</f>
        <v>0</v>
      </c>
      <c r="CYZ6" s="366">
        <f>'SAISIE HOTEL RESTAURANT'!CZJ5</f>
        <v>0</v>
      </c>
      <c r="CZA6" s="366">
        <f>'SAISIE HOTEL RESTAURANT'!CZK5</f>
        <v>0</v>
      </c>
      <c r="CZB6" s="366">
        <f>'SAISIE HOTEL RESTAURANT'!CZL5</f>
        <v>0</v>
      </c>
      <c r="CZC6" s="366">
        <f>'SAISIE HOTEL RESTAURANT'!CZM5</f>
        <v>0</v>
      </c>
      <c r="CZD6" s="366">
        <f>'SAISIE HOTEL RESTAURANT'!CZN5</f>
        <v>0</v>
      </c>
      <c r="CZE6" s="366">
        <f>'SAISIE HOTEL RESTAURANT'!CZO5</f>
        <v>0</v>
      </c>
      <c r="CZF6" s="366">
        <f>'SAISIE HOTEL RESTAURANT'!CZP5</f>
        <v>0</v>
      </c>
      <c r="CZG6" s="366">
        <f>'SAISIE HOTEL RESTAURANT'!CZQ5</f>
        <v>0</v>
      </c>
      <c r="CZH6" s="366">
        <f>'SAISIE HOTEL RESTAURANT'!CZR5</f>
        <v>0</v>
      </c>
      <c r="CZI6" s="366">
        <f>'SAISIE HOTEL RESTAURANT'!CZS5</f>
        <v>0</v>
      </c>
      <c r="CZJ6" s="366">
        <f>'SAISIE HOTEL RESTAURANT'!CZT5</f>
        <v>0</v>
      </c>
      <c r="CZK6" s="366">
        <f>'SAISIE HOTEL RESTAURANT'!CZU5</f>
        <v>0</v>
      </c>
      <c r="CZL6" s="366">
        <f>'SAISIE HOTEL RESTAURANT'!CZV5</f>
        <v>0</v>
      </c>
      <c r="CZM6" s="366">
        <f>'SAISIE HOTEL RESTAURANT'!CZW5</f>
        <v>0</v>
      </c>
      <c r="CZN6" s="366">
        <f>'SAISIE HOTEL RESTAURANT'!CZX5</f>
        <v>0</v>
      </c>
      <c r="CZO6" s="366">
        <f>'SAISIE HOTEL RESTAURANT'!CZY5</f>
        <v>0</v>
      </c>
      <c r="CZP6" s="366">
        <f>'SAISIE HOTEL RESTAURANT'!CZZ5</f>
        <v>0</v>
      </c>
      <c r="CZQ6" s="366">
        <f>'SAISIE HOTEL RESTAURANT'!DAA5</f>
        <v>0</v>
      </c>
      <c r="CZR6" s="366">
        <f>'SAISIE HOTEL RESTAURANT'!DAB5</f>
        <v>0</v>
      </c>
      <c r="CZS6" s="366">
        <f>'SAISIE HOTEL RESTAURANT'!DAC5</f>
        <v>0</v>
      </c>
      <c r="CZT6" s="366">
        <f>'SAISIE HOTEL RESTAURANT'!DAD5</f>
        <v>0</v>
      </c>
      <c r="CZU6" s="366">
        <f>'SAISIE HOTEL RESTAURANT'!DAE5</f>
        <v>0</v>
      </c>
      <c r="CZV6" s="366">
        <f>'SAISIE HOTEL RESTAURANT'!DAF5</f>
        <v>0</v>
      </c>
      <c r="CZW6" s="366">
        <f>'SAISIE HOTEL RESTAURANT'!DAG5</f>
        <v>0</v>
      </c>
      <c r="CZX6" s="366">
        <f>'SAISIE HOTEL RESTAURANT'!DAH5</f>
        <v>0</v>
      </c>
      <c r="CZY6" s="366">
        <f>'SAISIE HOTEL RESTAURANT'!DAI5</f>
        <v>0</v>
      </c>
      <c r="CZZ6" s="366">
        <f>'SAISIE HOTEL RESTAURANT'!DAJ5</f>
        <v>0</v>
      </c>
      <c r="DAA6" s="366">
        <f>'SAISIE HOTEL RESTAURANT'!DAK5</f>
        <v>0</v>
      </c>
      <c r="DAB6" s="366">
        <f>'SAISIE HOTEL RESTAURANT'!DAL5</f>
        <v>0</v>
      </c>
      <c r="DAC6" s="366">
        <f>'SAISIE HOTEL RESTAURANT'!DAM5</f>
        <v>0</v>
      </c>
      <c r="DAD6" s="366">
        <f>'SAISIE HOTEL RESTAURANT'!DAN5</f>
        <v>0</v>
      </c>
      <c r="DAE6" s="366">
        <f>'SAISIE HOTEL RESTAURANT'!DAO5</f>
        <v>0</v>
      </c>
      <c r="DAF6" s="366">
        <f>'SAISIE HOTEL RESTAURANT'!DAP5</f>
        <v>0</v>
      </c>
      <c r="DAG6" s="366">
        <f>'SAISIE HOTEL RESTAURANT'!DAQ5</f>
        <v>0</v>
      </c>
      <c r="DAH6" s="366">
        <f>'SAISIE HOTEL RESTAURANT'!DAR5</f>
        <v>0</v>
      </c>
      <c r="DAI6" s="366">
        <f>'SAISIE HOTEL RESTAURANT'!DAS5</f>
        <v>0</v>
      </c>
      <c r="DAJ6" s="366">
        <f>'SAISIE HOTEL RESTAURANT'!DAT5</f>
        <v>0</v>
      </c>
      <c r="DAK6" s="366">
        <f>'SAISIE HOTEL RESTAURANT'!DAU5</f>
        <v>0</v>
      </c>
      <c r="DAL6" s="366">
        <f>'SAISIE HOTEL RESTAURANT'!DAV5</f>
        <v>0</v>
      </c>
      <c r="DAM6" s="366">
        <f>'SAISIE HOTEL RESTAURANT'!DAW5</f>
        <v>0</v>
      </c>
      <c r="DAN6" s="366">
        <f>'SAISIE HOTEL RESTAURANT'!DAX5</f>
        <v>0</v>
      </c>
      <c r="DAO6" s="366">
        <f>'SAISIE HOTEL RESTAURANT'!DAY5</f>
        <v>0</v>
      </c>
      <c r="DAP6" s="366">
        <f>'SAISIE HOTEL RESTAURANT'!DAZ5</f>
        <v>0</v>
      </c>
      <c r="DAQ6" s="366">
        <f>'SAISIE HOTEL RESTAURANT'!DBA5</f>
        <v>0</v>
      </c>
      <c r="DAR6" s="366">
        <f>'SAISIE HOTEL RESTAURANT'!DBB5</f>
        <v>0</v>
      </c>
      <c r="DAS6" s="366">
        <f>'SAISIE HOTEL RESTAURANT'!DBC5</f>
        <v>0</v>
      </c>
      <c r="DAT6" s="366">
        <f>'SAISIE HOTEL RESTAURANT'!DBD5</f>
        <v>0</v>
      </c>
      <c r="DAU6" s="366">
        <f>'SAISIE HOTEL RESTAURANT'!DBE5</f>
        <v>0</v>
      </c>
      <c r="DAV6" s="366">
        <f>'SAISIE HOTEL RESTAURANT'!DBF5</f>
        <v>0</v>
      </c>
      <c r="DAW6" s="366">
        <f>'SAISIE HOTEL RESTAURANT'!DBG5</f>
        <v>0</v>
      </c>
      <c r="DAX6" s="366">
        <f>'SAISIE HOTEL RESTAURANT'!DBH5</f>
        <v>0</v>
      </c>
      <c r="DAY6" s="366">
        <f>'SAISIE HOTEL RESTAURANT'!DBI5</f>
        <v>0</v>
      </c>
      <c r="DAZ6" s="366">
        <f>'SAISIE HOTEL RESTAURANT'!DBJ5</f>
        <v>0</v>
      </c>
      <c r="DBA6" s="366">
        <f>'SAISIE HOTEL RESTAURANT'!DBK5</f>
        <v>0</v>
      </c>
      <c r="DBB6" s="366">
        <f>'SAISIE HOTEL RESTAURANT'!DBL5</f>
        <v>0</v>
      </c>
      <c r="DBC6" s="366">
        <f>'SAISIE HOTEL RESTAURANT'!DBM5</f>
        <v>0</v>
      </c>
      <c r="DBD6" s="366">
        <f>'SAISIE HOTEL RESTAURANT'!DBN5</f>
        <v>0</v>
      </c>
      <c r="DBE6" s="366">
        <f>'SAISIE HOTEL RESTAURANT'!DBO5</f>
        <v>0</v>
      </c>
      <c r="DBF6" s="366">
        <f>'SAISIE HOTEL RESTAURANT'!DBP5</f>
        <v>0</v>
      </c>
      <c r="DBG6" s="366">
        <f>'SAISIE HOTEL RESTAURANT'!DBQ5</f>
        <v>0</v>
      </c>
      <c r="DBH6" s="366">
        <f>'SAISIE HOTEL RESTAURANT'!DBR5</f>
        <v>0</v>
      </c>
      <c r="DBI6" s="366">
        <f>'SAISIE HOTEL RESTAURANT'!DBS5</f>
        <v>0</v>
      </c>
      <c r="DBJ6" s="366">
        <f>'SAISIE HOTEL RESTAURANT'!DBT5</f>
        <v>0</v>
      </c>
      <c r="DBK6" s="366">
        <f>'SAISIE HOTEL RESTAURANT'!DBU5</f>
        <v>0</v>
      </c>
      <c r="DBL6" s="366">
        <f>'SAISIE HOTEL RESTAURANT'!DBV5</f>
        <v>0</v>
      </c>
      <c r="DBM6" s="366">
        <f>'SAISIE HOTEL RESTAURANT'!DBW5</f>
        <v>0</v>
      </c>
      <c r="DBN6" s="366">
        <f>'SAISIE HOTEL RESTAURANT'!DBX5</f>
        <v>0</v>
      </c>
      <c r="DBO6" s="366">
        <f>'SAISIE HOTEL RESTAURANT'!DBY5</f>
        <v>0</v>
      </c>
      <c r="DBP6" s="366">
        <f>'SAISIE HOTEL RESTAURANT'!DBZ5</f>
        <v>0</v>
      </c>
      <c r="DBQ6" s="366">
        <f>'SAISIE HOTEL RESTAURANT'!DCA5</f>
        <v>0</v>
      </c>
      <c r="DBR6" s="366">
        <f>'SAISIE HOTEL RESTAURANT'!DCB5</f>
        <v>0</v>
      </c>
      <c r="DBS6" s="366">
        <f>'SAISIE HOTEL RESTAURANT'!DCC5</f>
        <v>0</v>
      </c>
      <c r="DBT6" s="366">
        <f>'SAISIE HOTEL RESTAURANT'!DCD5</f>
        <v>0</v>
      </c>
      <c r="DBU6" s="366">
        <f>'SAISIE HOTEL RESTAURANT'!DCE5</f>
        <v>0</v>
      </c>
      <c r="DBV6" s="366">
        <f>'SAISIE HOTEL RESTAURANT'!DCF5</f>
        <v>0</v>
      </c>
      <c r="DBW6" s="366">
        <f>'SAISIE HOTEL RESTAURANT'!DCG5</f>
        <v>0</v>
      </c>
      <c r="DBX6" s="366">
        <f>'SAISIE HOTEL RESTAURANT'!DCH5</f>
        <v>0</v>
      </c>
      <c r="DBY6" s="366">
        <f>'SAISIE HOTEL RESTAURANT'!DCI5</f>
        <v>0</v>
      </c>
      <c r="DBZ6" s="366">
        <f>'SAISIE HOTEL RESTAURANT'!DCJ5</f>
        <v>0</v>
      </c>
      <c r="DCA6" s="366">
        <f>'SAISIE HOTEL RESTAURANT'!DCK5</f>
        <v>0</v>
      </c>
      <c r="DCB6" s="366">
        <f>'SAISIE HOTEL RESTAURANT'!DCL5</f>
        <v>0</v>
      </c>
      <c r="DCC6" s="366">
        <f>'SAISIE HOTEL RESTAURANT'!DCM5</f>
        <v>0</v>
      </c>
      <c r="DCD6" s="366">
        <f>'SAISIE HOTEL RESTAURANT'!DCN5</f>
        <v>0</v>
      </c>
      <c r="DCE6" s="366">
        <f>'SAISIE HOTEL RESTAURANT'!DCO5</f>
        <v>0</v>
      </c>
      <c r="DCF6" s="366">
        <f>'SAISIE HOTEL RESTAURANT'!DCP5</f>
        <v>0</v>
      </c>
      <c r="DCG6" s="366">
        <f>'SAISIE HOTEL RESTAURANT'!DCQ5</f>
        <v>0</v>
      </c>
      <c r="DCH6" s="366">
        <f>'SAISIE HOTEL RESTAURANT'!DCR5</f>
        <v>0</v>
      </c>
      <c r="DCI6" s="366">
        <f>'SAISIE HOTEL RESTAURANT'!DCS5</f>
        <v>0</v>
      </c>
      <c r="DCJ6" s="366">
        <f>'SAISIE HOTEL RESTAURANT'!DCT5</f>
        <v>0</v>
      </c>
      <c r="DCK6" s="366">
        <f>'SAISIE HOTEL RESTAURANT'!DCU5</f>
        <v>0</v>
      </c>
      <c r="DCL6" s="366">
        <f>'SAISIE HOTEL RESTAURANT'!DCV5</f>
        <v>0</v>
      </c>
      <c r="DCM6" s="366">
        <f>'SAISIE HOTEL RESTAURANT'!DCW5</f>
        <v>0</v>
      </c>
      <c r="DCN6" s="366">
        <f>'SAISIE HOTEL RESTAURANT'!DCX5</f>
        <v>0</v>
      </c>
      <c r="DCO6" s="366">
        <f>'SAISIE HOTEL RESTAURANT'!DCY5</f>
        <v>0</v>
      </c>
      <c r="DCP6" s="366">
        <f>'SAISIE HOTEL RESTAURANT'!DCZ5</f>
        <v>0</v>
      </c>
      <c r="DCQ6" s="366">
        <f>'SAISIE HOTEL RESTAURANT'!DDA5</f>
        <v>0</v>
      </c>
      <c r="DCR6" s="366">
        <f>'SAISIE HOTEL RESTAURANT'!DDB5</f>
        <v>0</v>
      </c>
      <c r="DCS6" s="366">
        <f>'SAISIE HOTEL RESTAURANT'!DDC5</f>
        <v>0</v>
      </c>
      <c r="DCT6" s="366">
        <f>'SAISIE HOTEL RESTAURANT'!DDD5</f>
        <v>0</v>
      </c>
      <c r="DCU6" s="366">
        <f>'SAISIE HOTEL RESTAURANT'!DDE5</f>
        <v>0</v>
      </c>
      <c r="DCV6" s="366">
        <f>'SAISIE HOTEL RESTAURANT'!DDF5</f>
        <v>0</v>
      </c>
      <c r="DCW6" s="366">
        <f>'SAISIE HOTEL RESTAURANT'!DDG5</f>
        <v>0</v>
      </c>
      <c r="DCX6" s="366">
        <f>'SAISIE HOTEL RESTAURANT'!DDH5</f>
        <v>0</v>
      </c>
      <c r="DCY6" s="366">
        <f>'SAISIE HOTEL RESTAURANT'!DDI5</f>
        <v>0</v>
      </c>
      <c r="DCZ6" s="366">
        <f>'SAISIE HOTEL RESTAURANT'!DDJ5</f>
        <v>0</v>
      </c>
      <c r="DDA6" s="366">
        <f>'SAISIE HOTEL RESTAURANT'!DDK5</f>
        <v>0</v>
      </c>
      <c r="DDB6" s="366">
        <f>'SAISIE HOTEL RESTAURANT'!DDL5</f>
        <v>0</v>
      </c>
      <c r="DDC6" s="366">
        <f>'SAISIE HOTEL RESTAURANT'!DDM5</f>
        <v>0</v>
      </c>
      <c r="DDD6" s="366">
        <f>'SAISIE HOTEL RESTAURANT'!DDN5</f>
        <v>0</v>
      </c>
      <c r="DDE6" s="366">
        <f>'SAISIE HOTEL RESTAURANT'!DDO5</f>
        <v>0</v>
      </c>
      <c r="DDF6" s="366">
        <f>'SAISIE HOTEL RESTAURANT'!DDP5</f>
        <v>0</v>
      </c>
      <c r="DDG6" s="366">
        <f>'SAISIE HOTEL RESTAURANT'!DDQ5</f>
        <v>0</v>
      </c>
      <c r="DDH6" s="366">
        <f>'SAISIE HOTEL RESTAURANT'!DDR5</f>
        <v>0</v>
      </c>
      <c r="DDI6" s="366">
        <f>'SAISIE HOTEL RESTAURANT'!DDS5</f>
        <v>0</v>
      </c>
      <c r="DDJ6" s="366">
        <f>'SAISIE HOTEL RESTAURANT'!DDT5</f>
        <v>0</v>
      </c>
      <c r="DDK6" s="366">
        <f>'SAISIE HOTEL RESTAURANT'!DDU5</f>
        <v>0</v>
      </c>
      <c r="DDL6" s="366">
        <f>'SAISIE HOTEL RESTAURANT'!DDV5</f>
        <v>0</v>
      </c>
      <c r="DDM6" s="366">
        <f>'SAISIE HOTEL RESTAURANT'!DDW5</f>
        <v>0</v>
      </c>
      <c r="DDN6" s="366">
        <f>'SAISIE HOTEL RESTAURANT'!DDX5</f>
        <v>0</v>
      </c>
      <c r="DDO6" s="366">
        <f>'SAISIE HOTEL RESTAURANT'!DDY5</f>
        <v>0</v>
      </c>
      <c r="DDP6" s="366">
        <f>'SAISIE HOTEL RESTAURANT'!DDZ5</f>
        <v>0</v>
      </c>
      <c r="DDQ6" s="366">
        <f>'SAISIE HOTEL RESTAURANT'!DEA5</f>
        <v>0</v>
      </c>
      <c r="DDR6" s="366">
        <f>'SAISIE HOTEL RESTAURANT'!DEB5</f>
        <v>0</v>
      </c>
      <c r="DDS6" s="366">
        <f>'SAISIE HOTEL RESTAURANT'!DEC5</f>
        <v>0</v>
      </c>
      <c r="DDT6" s="366">
        <f>'SAISIE HOTEL RESTAURANT'!DED5</f>
        <v>0</v>
      </c>
      <c r="DDU6" s="366">
        <f>'SAISIE HOTEL RESTAURANT'!DEE5</f>
        <v>0</v>
      </c>
      <c r="DDV6" s="366">
        <f>'SAISIE HOTEL RESTAURANT'!DEF5</f>
        <v>0</v>
      </c>
      <c r="DDW6" s="366">
        <f>'SAISIE HOTEL RESTAURANT'!DEG5</f>
        <v>0</v>
      </c>
      <c r="DDX6" s="366">
        <f>'SAISIE HOTEL RESTAURANT'!DEH5</f>
        <v>0</v>
      </c>
      <c r="DDY6" s="366">
        <f>'SAISIE HOTEL RESTAURANT'!DEI5</f>
        <v>0</v>
      </c>
      <c r="DDZ6" s="366">
        <f>'SAISIE HOTEL RESTAURANT'!DEJ5</f>
        <v>0</v>
      </c>
      <c r="DEA6" s="366">
        <f>'SAISIE HOTEL RESTAURANT'!DEK5</f>
        <v>0</v>
      </c>
      <c r="DEB6" s="366">
        <f>'SAISIE HOTEL RESTAURANT'!DEL5</f>
        <v>0</v>
      </c>
      <c r="DEC6" s="366">
        <f>'SAISIE HOTEL RESTAURANT'!DEM5</f>
        <v>0</v>
      </c>
      <c r="DED6" s="366">
        <f>'SAISIE HOTEL RESTAURANT'!DEN5</f>
        <v>0</v>
      </c>
      <c r="DEE6" s="366">
        <f>'SAISIE HOTEL RESTAURANT'!DEO5</f>
        <v>0</v>
      </c>
      <c r="DEF6" s="366">
        <f>'SAISIE HOTEL RESTAURANT'!DEP5</f>
        <v>0</v>
      </c>
      <c r="DEG6" s="366">
        <f>'SAISIE HOTEL RESTAURANT'!DEQ5</f>
        <v>0</v>
      </c>
      <c r="DEH6" s="366">
        <f>'SAISIE HOTEL RESTAURANT'!DER5</f>
        <v>0</v>
      </c>
      <c r="DEI6" s="366">
        <f>'SAISIE HOTEL RESTAURANT'!DES5</f>
        <v>0</v>
      </c>
      <c r="DEJ6" s="366">
        <f>'SAISIE HOTEL RESTAURANT'!DET5</f>
        <v>0</v>
      </c>
      <c r="DEK6" s="366">
        <f>'SAISIE HOTEL RESTAURANT'!DEU5</f>
        <v>0</v>
      </c>
      <c r="DEL6" s="366">
        <f>'SAISIE HOTEL RESTAURANT'!DEV5</f>
        <v>0</v>
      </c>
      <c r="DEM6" s="366">
        <f>'SAISIE HOTEL RESTAURANT'!DEW5</f>
        <v>0</v>
      </c>
      <c r="DEN6" s="366">
        <f>'SAISIE HOTEL RESTAURANT'!DEX5</f>
        <v>0</v>
      </c>
      <c r="DEO6" s="366">
        <f>'SAISIE HOTEL RESTAURANT'!DEY5</f>
        <v>0</v>
      </c>
      <c r="DEP6" s="366">
        <f>'SAISIE HOTEL RESTAURANT'!DEZ5</f>
        <v>0</v>
      </c>
      <c r="DEQ6" s="366">
        <f>'SAISIE HOTEL RESTAURANT'!DFA5</f>
        <v>0</v>
      </c>
      <c r="DER6" s="366">
        <f>'SAISIE HOTEL RESTAURANT'!DFB5</f>
        <v>0</v>
      </c>
      <c r="DES6" s="366">
        <f>'SAISIE HOTEL RESTAURANT'!DFC5</f>
        <v>0</v>
      </c>
      <c r="DET6" s="366">
        <f>'SAISIE HOTEL RESTAURANT'!DFD5</f>
        <v>0</v>
      </c>
      <c r="DEU6" s="366">
        <f>'SAISIE HOTEL RESTAURANT'!DFE5</f>
        <v>0</v>
      </c>
      <c r="DEV6" s="366">
        <f>'SAISIE HOTEL RESTAURANT'!DFF5</f>
        <v>0</v>
      </c>
      <c r="DEW6" s="366">
        <f>'SAISIE HOTEL RESTAURANT'!DFG5</f>
        <v>0</v>
      </c>
      <c r="DEX6" s="366">
        <f>'SAISIE HOTEL RESTAURANT'!DFH5</f>
        <v>0</v>
      </c>
      <c r="DEY6" s="366">
        <f>'SAISIE HOTEL RESTAURANT'!DFI5</f>
        <v>0</v>
      </c>
      <c r="DEZ6" s="366">
        <f>'SAISIE HOTEL RESTAURANT'!DFJ5</f>
        <v>0</v>
      </c>
      <c r="DFA6" s="366">
        <f>'SAISIE HOTEL RESTAURANT'!DFK5</f>
        <v>0</v>
      </c>
      <c r="DFB6" s="366">
        <f>'SAISIE HOTEL RESTAURANT'!DFL5</f>
        <v>0</v>
      </c>
      <c r="DFC6" s="366">
        <f>'SAISIE HOTEL RESTAURANT'!DFM5</f>
        <v>0</v>
      </c>
      <c r="DFD6" s="366">
        <f>'SAISIE HOTEL RESTAURANT'!DFN5</f>
        <v>0</v>
      </c>
      <c r="DFE6" s="366">
        <f>'SAISIE HOTEL RESTAURANT'!DFO5</f>
        <v>0</v>
      </c>
      <c r="DFF6" s="366">
        <f>'SAISIE HOTEL RESTAURANT'!DFP5</f>
        <v>0</v>
      </c>
      <c r="DFG6" s="366">
        <f>'SAISIE HOTEL RESTAURANT'!DFQ5</f>
        <v>0</v>
      </c>
      <c r="DFH6" s="366">
        <f>'SAISIE HOTEL RESTAURANT'!DFR5</f>
        <v>0</v>
      </c>
      <c r="DFI6" s="366">
        <f>'SAISIE HOTEL RESTAURANT'!DFS5</f>
        <v>0</v>
      </c>
      <c r="DFJ6" s="366">
        <f>'SAISIE HOTEL RESTAURANT'!DFT5</f>
        <v>0</v>
      </c>
      <c r="DFK6" s="366">
        <f>'SAISIE HOTEL RESTAURANT'!DFU5</f>
        <v>0</v>
      </c>
      <c r="DFL6" s="366">
        <f>'SAISIE HOTEL RESTAURANT'!DFV5</f>
        <v>0</v>
      </c>
      <c r="DFM6" s="366">
        <f>'SAISIE HOTEL RESTAURANT'!DFW5</f>
        <v>0</v>
      </c>
      <c r="DFN6" s="366">
        <f>'SAISIE HOTEL RESTAURANT'!DFX5</f>
        <v>0</v>
      </c>
      <c r="DFO6" s="366">
        <f>'SAISIE HOTEL RESTAURANT'!DFY5</f>
        <v>0</v>
      </c>
      <c r="DFP6" s="366">
        <f>'SAISIE HOTEL RESTAURANT'!DFZ5</f>
        <v>0</v>
      </c>
      <c r="DFQ6" s="366">
        <f>'SAISIE HOTEL RESTAURANT'!DGA5</f>
        <v>0</v>
      </c>
      <c r="DFR6" s="366">
        <f>'SAISIE HOTEL RESTAURANT'!DGB5</f>
        <v>0</v>
      </c>
      <c r="DFS6" s="366">
        <f>'SAISIE HOTEL RESTAURANT'!DGC5</f>
        <v>0</v>
      </c>
      <c r="DFT6" s="366">
        <f>'SAISIE HOTEL RESTAURANT'!DGD5</f>
        <v>0</v>
      </c>
      <c r="DFU6" s="366">
        <f>'SAISIE HOTEL RESTAURANT'!DGE5</f>
        <v>0</v>
      </c>
      <c r="DFV6" s="366">
        <f>'SAISIE HOTEL RESTAURANT'!DGF5</f>
        <v>0</v>
      </c>
      <c r="DFW6" s="366">
        <f>'SAISIE HOTEL RESTAURANT'!DGG5</f>
        <v>0</v>
      </c>
      <c r="DFX6" s="366">
        <f>'SAISIE HOTEL RESTAURANT'!DGH5</f>
        <v>0</v>
      </c>
      <c r="DFY6" s="366">
        <f>'SAISIE HOTEL RESTAURANT'!DGI5</f>
        <v>0</v>
      </c>
      <c r="DFZ6" s="366">
        <f>'SAISIE HOTEL RESTAURANT'!DGJ5</f>
        <v>0</v>
      </c>
      <c r="DGA6" s="366">
        <f>'SAISIE HOTEL RESTAURANT'!DGK5</f>
        <v>0</v>
      </c>
      <c r="DGB6" s="366">
        <f>'SAISIE HOTEL RESTAURANT'!DGL5</f>
        <v>0</v>
      </c>
      <c r="DGC6" s="366">
        <f>'SAISIE HOTEL RESTAURANT'!DGM5</f>
        <v>0</v>
      </c>
      <c r="DGD6" s="366">
        <f>'SAISIE HOTEL RESTAURANT'!DGN5</f>
        <v>0</v>
      </c>
      <c r="DGE6" s="366">
        <f>'SAISIE HOTEL RESTAURANT'!DGO5</f>
        <v>0</v>
      </c>
      <c r="DGF6" s="366">
        <f>'SAISIE HOTEL RESTAURANT'!DGP5</f>
        <v>0</v>
      </c>
      <c r="DGG6" s="366">
        <f>'SAISIE HOTEL RESTAURANT'!DGQ5</f>
        <v>0</v>
      </c>
      <c r="DGH6" s="366">
        <f>'SAISIE HOTEL RESTAURANT'!DGR5</f>
        <v>0</v>
      </c>
      <c r="DGI6" s="366">
        <f>'SAISIE HOTEL RESTAURANT'!DGS5</f>
        <v>0</v>
      </c>
      <c r="DGJ6" s="366">
        <f>'SAISIE HOTEL RESTAURANT'!DGT5</f>
        <v>0</v>
      </c>
      <c r="DGK6" s="366">
        <f>'SAISIE HOTEL RESTAURANT'!DGU5</f>
        <v>0</v>
      </c>
      <c r="DGL6" s="366">
        <f>'SAISIE HOTEL RESTAURANT'!DGV5</f>
        <v>0</v>
      </c>
      <c r="DGM6" s="366">
        <f>'SAISIE HOTEL RESTAURANT'!DGW5</f>
        <v>0</v>
      </c>
      <c r="DGN6" s="366">
        <f>'SAISIE HOTEL RESTAURANT'!DGX5</f>
        <v>0</v>
      </c>
      <c r="DGO6" s="366">
        <f>'SAISIE HOTEL RESTAURANT'!DGY5</f>
        <v>0</v>
      </c>
      <c r="DGP6" s="366">
        <f>'SAISIE HOTEL RESTAURANT'!DGZ5</f>
        <v>0</v>
      </c>
      <c r="DGQ6" s="366">
        <f>'SAISIE HOTEL RESTAURANT'!DHA5</f>
        <v>0</v>
      </c>
      <c r="DGR6" s="366">
        <f>'SAISIE HOTEL RESTAURANT'!DHB5</f>
        <v>0</v>
      </c>
      <c r="DGS6" s="366">
        <f>'SAISIE HOTEL RESTAURANT'!DHC5</f>
        <v>0</v>
      </c>
      <c r="DGT6" s="366">
        <f>'SAISIE HOTEL RESTAURANT'!DHD5</f>
        <v>0</v>
      </c>
      <c r="DGU6" s="366">
        <f>'SAISIE HOTEL RESTAURANT'!DHE5</f>
        <v>0</v>
      </c>
      <c r="DGV6" s="366">
        <f>'SAISIE HOTEL RESTAURANT'!DHF5</f>
        <v>0</v>
      </c>
      <c r="DGW6" s="366">
        <f>'SAISIE HOTEL RESTAURANT'!DHG5</f>
        <v>0</v>
      </c>
      <c r="DGX6" s="366">
        <f>'SAISIE HOTEL RESTAURANT'!DHH5</f>
        <v>0</v>
      </c>
      <c r="DGY6" s="366">
        <f>'SAISIE HOTEL RESTAURANT'!DHI5</f>
        <v>0</v>
      </c>
      <c r="DGZ6" s="366">
        <f>'SAISIE HOTEL RESTAURANT'!DHJ5</f>
        <v>0</v>
      </c>
      <c r="DHA6" s="366">
        <f>'SAISIE HOTEL RESTAURANT'!DHK5</f>
        <v>0</v>
      </c>
      <c r="DHB6" s="366">
        <f>'SAISIE HOTEL RESTAURANT'!DHL5</f>
        <v>0</v>
      </c>
      <c r="DHC6" s="366">
        <f>'SAISIE HOTEL RESTAURANT'!DHM5</f>
        <v>0</v>
      </c>
      <c r="DHD6" s="366">
        <f>'SAISIE HOTEL RESTAURANT'!DHN5</f>
        <v>0</v>
      </c>
      <c r="DHE6" s="366">
        <f>'SAISIE HOTEL RESTAURANT'!DHO5</f>
        <v>0</v>
      </c>
      <c r="DHF6" s="366">
        <f>'SAISIE HOTEL RESTAURANT'!DHP5</f>
        <v>0</v>
      </c>
      <c r="DHG6" s="366">
        <f>'SAISIE HOTEL RESTAURANT'!DHQ5</f>
        <v>0</v>
      </c>
      <c r="DHH6" s="366">
        <f>'SAISIE HOTEL RESTAURANT'!DHR5</f>
        <v>0</v>
      </c>
      <c r="DHI6" s="366">
        <f>'SAISIE HOTEL RESTAURANT'!DHS5</f>
        <v>0</v>
      </c>
      <c r="DHJ6" s="366">
        <f>'SAISIE HOTEL RESTAURANT'!DHT5</f>
        <v>0</v>
      </c>
      <c r="DHK6" s="366">
        <f>'SAISIE HOTEL RESTAURANT'!DHU5</f>
        <v>0</v>
      </c>
      <c r="DHL6" s="366">
        <f>'SAISIE HOTEL RESTAURANT'!DHV5</f>
        <v>0</v>
      </c>
      <c r="DHM6" s="366">
        <f>'SAISIE HOTEL RESTAURANT'!DHW5</f>
        <v>0</v>
      </c>
      <c r="DHN6" s="366">
        <f>'SAISIE HOTEL RESTAURANT'!DHX5</f>
        <v>0</v>
      </c>
      <c r="DHO6" s="366">
        <f>'SAISIE HOTEL RESTAURANT'!DHY5</f>
        <v>0</v>
      </c>
      <c r="DHP6" s="366">
        <f>'SAISIE HOTEL RESTAURANT'!DHZ5</f>
        <v>0</v>
      </c>
      <c r="DHQ6" s="366">
        <f>'SAISIE HOTEL RESTAURANT'!DIA5</f>
        <v>0</v>
      </c>
      <c r="DHR6" s="366">
        <f>'SAISIE HOTEL RESTAURANT'!DIB5</f>
        <v>0</v>
      </c>
      <c r="DHS6" s="366">
        <f>'SAISIE HOTEL RESTAURANT'!DIC5</f>
        <v>0</v>
      </c>
      <c r="DHT6" s="366">
        <f>'SAISIE HOTEL RESTAURANT'!DID5</f>
        <v>0</v>
      </c>
      <c r="DHU6" s="366">
        <f>'SAISIE HOTEL RESTAURANT'!DIE5</f>
        <v>0</v>
      </c>
      <c r="DHV6" s="366">
        <f>'SAISIE HOTEL RESTAURANT'!DIF5</f>
        <v>0</v>
      </c>
      <c r="DHW6" s="366">
        <f>'SAISIE HOTEL RESTAURANT'!DIG5</f>
        <v>0</v>
      </c>
      <c r="DHX6" s="366">
        <f>'SAISIE HOTEL RESTAURANT'!DIH5</f>
        <v>0</v>
      </c>
      <c r="DHY6" s="366">
        <f>'SAISIE HOTEL RESTAURANT'!DII5</f>
        <v>0</v>
      </c>
      <c r="DHZ6" s="366">
        <f>'SAISIE HOTEL RESTAURANT'!DIJ5</f>
        <v>0</v>
      </c>
      <c r="DIA6" s="366">
        <f>'SAISIE HOTEL RESTAURANT'!DIK5</f>
        <v>0</v>
      </c>
      <c r="DIB6" s="366">
        <f>'SAISIE HOTEL RESTAURANT'!DIL5</f>
        <v>0</v>
      </c>
      <c r="DIC6" s="366">
        <f>'SAISIE HOTEL RESTAURANT'!DIM5</f>
        <v>0</v>
      </c>
      <c r="DID6" s="366">
        <f>'SAISIE HOTEL RESTAURANT'!DIN5</f>
        <v>0</v>
      </c>
      <c r="DIE6" s="366">
        <f>'SAISIE HOTEL RESTAURANT'!DIO5</f>
        <v>0</v>
      </c>
      <c r="DIF6" s="366">
        <f>'SAISIE HOTEL RESTAURANT'!DIP5</f>
        <v>0</v>
      </c>
      <c r="DIG6" s="366">
        <f>'SAISIE HOTEL RESTAURANT'!DIQ5</f>
        <v>0</v>
      </c>
      <c r="DIH6" s="366">
        <f>'SAISIE HOTEL RESTAURANT'!DIR5</f>
        <v>0</v>
      </c>
      <c r="DII6" s="366">
        <f>'SAISIE HOTEL RESTAURANT'!DIS5</f>
        <v>0</v>
      </c>
      <c r="DIJ6" s="366">
        <f>'SAISIE HOTEL RESTAURANT'!DIT5</f>
        <v>0</v>
      </c>
      <c r="DIK6" s="366">
        <f>'SAISIE HOTEL RESTAURANT'!DIU5</f>
        <v>0</v>
      </c>
      <c r="DIL6" s="366">
        <f>'SAISIE HOTEL RESTAURANT'!DIV5</f>
        <v>0</v>
      </c>
      <c r="DIM6" s="366">
        <f>'SAISIE HOTEL RESTAURANT'!DIW5</f>
        <v>0</v>
      </c>
      <c r="DIN6" s="366">
        <f>'SAISIE HOTEL RESTAURANT'!DIX5</f>
        <v>0</v>
      </c>
      <c r="DIO6" s="366">
        <f>'SAISIE HOTEL RESTAURANT'!DIY5</f>
        <v>0</v>
      </c>
      <c r="DIP6" s="366">
        <f>'SAISIE HOTEL RESTAURANT'!DIZ5</f>
        <v>0</v>
      </c>
      <c r="DIQ6" s="366">
        <f>'SAISIE HOTEL RESTAURANT'!DJA5</f>
        <v>0</v>
      </c>
      <c r="DIR6" s="366">
        <f>'SAISIE HOTEL RESTAURANT'!DJB5</f>
        <v>0</v>
      </c>
      <c r="DIS6" s="366">
        <f>'SAISIE HOTEL RESTAURANT'!DJC5</f>
        <v>0</v>
      </c>
      <c r="DIT6" s="366">
        <f>'SAISIE HOTEL RESTAURANT'!DJD5</f>
        <v>0</v>
      </c>
      <c r="DIU6" s="366">
        <f>'SAISIE HOTEL RESTAURANT'!DJE5</f>
        <v>0</v>
      </c>
      <c r="DIV6" s="366">
        <f>'SAISIE HOTEL RESTAURANT'!DJF5</f>
        <v>0</v>
      </c>
      <c r="DIW6" s="366">
        <f>'SAISIE HOTEL RESTAURANT'!DJG5</f>
        <v>0</v>
      </c>
      <c r="DIX6" s="366">
        <f>'SAISIE HOTEL RESTAURANT'!DJH5</f>
        <v>0</v>
      </c>
      <c r="DIY6" s="366">
        <f>'SAISIE HOTEL RESTAURANT'!DJI5</f>
        <v>0</v>
      </c>
      <c r="DIZ6" s="366">
        <f>'SAISIE HOTEL RESTAURANT'!DJJ5</f>
        <v>0</v>
      </c>
      <c r="DJA6" s="366">
        <f>'SAISIE HOTEL RESTAURANT'!DJK5</f>
        <v>0</v>
      </c>
      <c r="DJB6" s="366">
        <f>'SAISIE HOTEL RESTAURANT'!DJL5</f>
        <v>0</v>
      </c>
      <c r="DJC6" s="366">
        <f>'SAISIE HOTEL RESTAURANT'!DJM5</f>
        <v>0</v>
      </c>
      <c r="DJD6" s="366">
        <f>'SAISIE HOTEL RESTAURANT'!DJN5</f>
        <v>0</v>
      </c>
      <c r="DJE6" s="366">
        <f>'SAISIE HOTEL RESTAURANT'!DJO5</f>
        <v>0</v>
      </c>
      <c r="DJF6" s="366">
        <f>'SAISIE HOTEL RESTAURANT'!DJP5</f>
        <v>0</v>
      </c>
      <c r="DJG6" s="366">
        <f>'SAISIE HOTEL RESTAURANT'!DJQ5</f>
        <v>0</v>
      </c>
      <c r="DJH6" s="366">
        <f>'SAISIE HOTEL RESTAURANT'!DJR5</f>
        <v>0</v>
      </c>
      <c r="DJI6" s="366">
        <f>'SAISIE HOTEL RESTAURANT'!DJS5</f>
        <v>0</v>
      </c>
      <c r="DJJ6" s="366">
        <f>'SAISIE HOTEL RESTAURANT'!DJT5</f>
        <v>0</v>
      </c>
      <c r="DJK6" s="366">
        <f>'SAISIE HOTEL RESTAURANT'!DJU5</f>
        <v>0</v>
      </c>
      <c r="DJL6" s="366">
        <f>'SAISIE HOTEL RESTAURANT'!DJV5</f>
        <v>0</v>
      </c>
      <c r="DJM6" s="366">
        <f>'SAISIE HOTEL RESTAURANT'!DJW5</f>
        <v>0</v>
      </c>
      <c r="DJN6" s="366">
        <f>'SAISIE HOTEL RESTAURANT'!DJX5</f>
        <v>0</v>
      </c>
      <c r="DJO6" s="366">
        <f>'SAISIE HOTEL RESTAURANT'!DJY5</f>
        <v>0</v>
      </c>
      <c r="DJP6" s="366">
        <f>'SAISIE HOTEL RESTAURANT'!DJZ5</f>
        <v>0</v>
      </c>
      <c r="DJQ6" s="366">
        <f>'SAISIE HOTEL RESTAURANT'!DKA5</f>
        <v>0</v>
      </c>
      <c r="DJR6" s="366">
        <f>'SAISIE HOTEL RESTAURANT'!DKB5</f>
        <v>0</v>
      </c>
      <c r="DJS6" s="366">
        <f>'SAISIE HOTEL RESTAURANT'!DKC5</f>
        <v>0</v>
      </c>
      <c r="DJT6" s="366">
        <f>'SAISIE HOTEL RESTAURANT'!DKD5</f>
        <v>0</v>
      </c>
      <c r="DJU6" s="366">
        <f>'SAISIE HOTEL RESTAURANT'!DKE5</f>
        <v>0</v>
      </c>
      <c r="DJV6" s="366">
        <f>'SAISIE HOTEL RESTAURANT'!DKF5</f>
        <v>0</v>
      </c>
      <c r="DJW6" s="366">
        <f>'SAISIE HOTEL RESTAURANT'!DKG5</f>
        <v>0</v>
      </c>
      <c r="DJX6" s="366">
        <f>'SAISIE HOTEL RESTAURANT'!DKH5</f>
        <v>0</v>
      </c>
      <c r="DJY6" s="366">
        <f>'SAISIE HOTEL RESTAURANT'!DKI5</f>
        <v>0</v>
      </c>
      <c r="DJZ6" s="366">
        <f>'SAISIE HOTEL RESTAURANT'!DKJ5</f>
        <v>0</v>
      </c>
      <c r="DKA6" s="366">
        <f>'SAISIE HOTEL RESTAURANT'!DKK5</f>
        <v>0</v>
      </c>
      <c r="DKB6" s="366">
        <f>'SAISIE HOTEL RESTAURANT'!DKL5</f>
        <v>0</v>
      </c>
      <c r="DKC6" s="366">
        <f>'SAISIE HOTEL RESTAURANT'!DKM5</f>
        <v>0</v>
      </c>
      <c r="DKD6" s="366">
        <f>'SAISIE HOTEL RESTAURANT'!DKN5</f>
        <v>0</v>
      </c>
      <c r="DKE6" s="366">
        <f>'SAISIE HOTEL RESTAURANT'!DKO5</f>
        <v>0</v>
      </c>
      <c r="DKF6" s="366">
        <f>'SAISIE HOTEL RESTAURANT'!DKP5</f>
        <v>0</v>
      </c>
      <c r="DKG6" s="366">
        <f>'SAISIE HOTEL RESTAURANT'!DKQ5</f>
        <v>0</v>
      </c>
      <c r="DKH6" s="366">
        <f>'SAISIE HOTEL RESTAURANT'!DKR5</f>
        <v>0</v>
      </c>
      <c r="DKI6" s="366">
        <f>'SAISIE HOTEL RESTAURANT'!DKS5</f>
        <v>0</v>
      </c>
      <c r="DKJ6" s="366">
        <f>'SAISIE HOTEL RESTAURANT'!DKT5</f>
        <v>0</v>
      </c>
      <c r="DKK6" s="366">
        <f>'SAISIE HOTEL RESTAURANT'!DKU5</f>
        <v>0</v>
      </c>
      <c r="DKL6" s="366">
        <f>'SAISIE HOTEL RESTAURANT'!DKV5</f>
        <v>0</v>
      </c>
      <c r="DKM6" s="366">
        <f>'SAISIE HOTEL RESTAURANT'!DKW5</f>
        <v>0</v>
      </c>
      <c r="DKN6" s="366">
        <f>'SAISIE HOTEL RESTAURANT'!DKX5</f>
        <v>0</v>
      </c>
      <c r="DKO6" s="366">
        <f>'SAISIE HOTEL RESTAURANT'!DKY5</f>
        <v>0</v>
      </c>
      <c r="DKP6" s="366">
        <f>'SAISIE HOTEL RESTAURANT'!DKZ5</f>
        <v>0</v>
      </c>
      <c r="DKQ6" s="366">
        <f>'SAISIE HOTEL RESTAURANT'!DLA5</f>
        <v>0</v>
      </c>
      <c r="DKR6" s="366">
        <f>'SAISIE HOTEL RESTAURANT'!DLB5</f>
        <v>0</v>
      </c>
      <c r="DKS6" s="366">
        <f>'SAISIE HOTEL RESTAURANT'!DLC5</f>
        <v>0</v>
      </c>
      <c r="DKT6" s="366">
        <f>'SAISIE HOTEL RESTAURANT'!DLD5</f>
        <v>0</v>
      </c>
      <c r="DKU6" s="366">
        <f>'SAISIE HOTEL RESTAURANT'!DLE5</f>
        <v>0</v>
      </c>
      <c r="DKV6" s="366">
        <f>'SAISIE HOTEL RESTAURANT'!DLF5</f>
        <v>0</v>
      </c>
      <c r="DKW6" s="366">
        <f>'SAISIE HOTEL RESTAURANT'!DLG5</f>
        <v>0</v>
      </c>
      <c r="DKX6" s="366">
        <f>'SAISIE HOTEL RESTAURANT'!DLH5</f>
        <v>0</v>
      </c>
      <c r="DKY6" s="366">
        <f>'SAISIE HOTEL RESTAURANT'!DLI5</f>
        <v>0</v>
      </c>
      <c r="DKZ6" s="366">
        <f>'SAISIE HOTEL RESTAURANT'!DLJ5</f>
        <v>0</v>
      </c>
      <c r="DLA6" s="366">
        <f>'SAISIE HOTEL RESTAURANT'!DLK5</f>
        <v>0</v>
      </c>
      <c r="DLB6" s="366">
        <f>'SAISIE HOTEL RESTAURANT'!DLL5</f>
        <v>0</v>
      </c>
      <c r="DLC6" s="366">
        <f>'SAISIE HOTEL RESTAURANT'!DLM5</f>
        <v>0</v>
      </c>
      <c r="DLD6" s="366">
        <f>'SAISIE HOTEL RESTAURANT'!DLN5</f>
        <v>0</v>
      </c>
      <c r="DLE6" s="366">
        <f>'SAISIE HOTEL RESTAURANT'!DLO5</f>
        <v>0</v>
      </c>
      <c r="DLF6" s="366">
        <f>'SAISIE HOTEL RESTAURANT'!DLP5</f>
        <v>0</v>
      </c>
      <c r="DLG6" s="366">
        <f>'SAISIE HOTEL RESTAURANT'!DLQ5</f>
        <v>0</v>
      </c>
      <c r="DLH6" s="366">
        <f>'SAISIE HOTEL RESTAURANT'!DLR5</f>
        <v>0</v>
      </c>
      <c r="DLI6" s="366">
        <f>'SAISIE HOTEL RESTAURANT'!DLS5</f>
        <v>0</v>
      </c>
      <c r="DLJ6" s="366">
        <f>'SAISIE HOTEL RESTAURANT'!DLT5</f>
        <v>0</v>
      </c>
      <c r="DLK6" s="366">
        <f>'SAISIE HOTEL RESTAURANT'!DLU5</f>
        <v>0</v>
      </c>
      <c r="DLL6" s="366">
        <f>'SAISIE HOTEL RESTAURANT'!DLV5</f>
        <v>0</v>
      </c>
      <c r="DLM6" s="366">
        <f>'SAISIE HOTEL RESTAURANT'!DLW5</f>
        <v>0</v>
      </c>
      <c r="DLN6" s="366">
        <f>'SAISIE HOTEL RESTAURANT'!DLX5</f>
        <v>0</v>
      </c>
      <c r="DLO6" s="366">
        <f>'SAISIE HOTEL RESTAURANT'!DLY5</f>
        <v>0</v>
      </c>
      <c r="DLP6" s="366">
        <f>'SAISIE HOTEL RESTAURANT'!DLZ5</f>
        <v>0</v>
      </c>
      <c r="DLQ6" s="366">
        <f>'SAISIE HOTEL RESTAURANT'!DMA5</f>
        <v>0</v>
      </c>
      <c r="DLR6" s="366">
        <f>'SAISIE HOTEL RESTAURANT'!DMB5</f>
        <v>0</v>
      </c>
      <c r="DLS6" s="366">
        <f>'SAISIE HOTEL RESTAURANT'!DMC5</f>
        <v>0</v>
      </c>
      <c r="DLT6" s="366">
        <f>'SAISIE HOTEL RESTAURANT'!DMD5</f>
        <v>0</v>
      </c>
      <c r="DLU6" s="366">
        <f>'SAISIE HOTEL RESTAURANT'!DME5</f>
        <v>0</v>
      </c>
      <c r="DLV6" s="366">
        <f>'SAISIE HOTEL RESTAURANT'!DMF5</f>
        <v>0</v>
      </c>
      <c r="DLW6" s="366">
        <f>'SAISIE HOTEL RESTAURANT'!DMG5</f>
        <v>0</v>
      </c>
      <c r="DLX6" s="366">
        <f>'SAISIE HOTEL RESTAURANT'!DMH5</f>
        <v>0</v>
      </c>
      <c r="DLY6" s="366">
        <f>'SAISIE HOTEL RESTAURANT'!DMI5</f>
        <v>0</v>
      </c>
      <c r="DLZ6" s="366">
        <f>'SAISIE HOTEL RESTAURANT'!DMJ5</f>
        <v>0</v>
      </c>
      <c r="DMA6" s="366">
        <f>'SAISIE HOTEL RESTAURANT'!DMK5</f>
        <v>0</v>
      </c>
      <c r="DMB6" s="366">
        <f>'SAISIE HOTEL RESTAURANT'!DML5</f>
        <v>0</v>
      </c>
      <c r="DMC6" s="366">
        <f>'SAISIE HOTEL RESTAURANT'!DMM5</f>
        <v>0</v>
      </c>
      <c r="DMD6" s="366">
        <f>'SAISIE HOTEL RESTAURANT'!DMN5</f>
        <v>0</v>
      </c>
      <c r="DME6" s="366">
        <f>'SAISIE HOTEL RESTAURANT'!DMO5</f>
        <v>0</v>
      </c>
      <c r="DMF6" s="366">
        <f>'SAISIE HOTEL RESTAURANT'!DMP5</f>
        <v>0</v>
      </c>
      <c r="DMG6" s="366">
        <f>'SAISIE HOTEL RESTAURANT'!DMQ5</f>
        <v>0</v>
      </c>
      <c r="DMH6" s="366">
        <f>'SAISIE HOTEL RESTAURANT'!DMR5</f>
        <v>0</v>
      </c>
      <c r="DMI6" s="366">
        <f>'SAISIE HOTEL RESTAURANT'!DMS5</f>
        <v>0</v>
      </c>
      <c r="DMJ6" s="366">
        <f>'SAISIE HOTEL RESTAURANT'!DMT5</f>
        <v>0</v>
      </c>
      <c r="DMK6" s="366">
        <f>'SAISIE HOTEL RESTAURANT'!DMU5</f>
        <v>0</v>
      </c>
      <c r="DML6" s="366">
        <f>'SAISIE HOTEL RESTAURANT'!DMV5</f>
        <v>0</v>
      </c>
      <c r="DMM6" s="366">
        <f>'SAISIE HOTEL RESTAURANT'!DMW5</f>
        <v>0</v>
      </c>
      <c r="DMN6" s="366">
        <f>'SAISIE HOTEL RESTAURANT'!DMX5</f>
        <v>0</v>
      </c>
      <c r="DMO6" s="366">
        <f>'SAISIE HOTEL RESTAURANT'!DMY5</f>
        <v>0</v>
      </c>
      <c r="DMP6" s="366">
        <f>'SAISIE HOTEL RESTAURANT'!DMZ5</f>
        <v>0</v>
      </c>
      <c r="DMQ6" s="366">
        <f>'SAISIE HOTEL RESTAURANT'!DNA5</f>
        <v>0</v>
      </c>
      <c r="DMR6" s="366">
        <f>'SAISIE HOTEL RESTAURANT'!DNB5</f>
        <v>0</v>
      </c>
      <c r="DMS6" s="366">
        <f>'SAISIE HOTEL RESTAURANT'!DNC5</f>
        <v>0</v>
      </c>
      <c r="DMT6" s="366">
        <f>'SAISIE HOTEL RESTAURANT'!DND5</f>
        <v>0</v>
      </c>
      <c r="DMU6" s="366">
        <f>'SAISIE HOTEL RESTAURANT'!DNE5</f>
        <v>0</v>
      </c>
      <c r="DMV6" s="366">
        <f>'SAISIE HOTEL RESTAURANT'!DNF5</f>
        <v>0</v>
      </c>
      <c r="DMW6" s="366">
        <f>'SAISIE HOTEL RESTAURANT'!DNG5</f>
        <v>0</v>
      </c>
      <c r="DMX6" s="366">
        <f>'SAISIE HOTEL RESTAURANT'!DNH5</f>
        <v>0</v>
      </c>
      <c r="DMY6" s="366">
        <f>'SAISIE HOTEL RESTAURANT'!DNI5</f>
        <v>0</v>
      </c>
      <c r="DMZ6" s="366">
        <f>'SAISIE HOTEL RESTAURANT'!DNJ5</f>
        <v>0</v>
      </c>
      <c r="DNA6" s="366">
        <f>'SAISIE HOTEL RESTAURANT'!DNK5</f>
        <v>0</v>
      </c>
      <c r="DNB6" s="366">
        <f>'SAISIE HOTEL RESTAURANT'!DNL5</f>
        <v>0</v>
      </c>
      <c r="DNC6" s="366">
        <f>'SAISIE HOTEL RESTAURANT'!DNM5</f>
        <v>0</v>
      </c>
      <c r="DND6" s="366">
        <f>'SAISIE HOTEL RESTAURANT'!DNN5</f>
        <v>0</v>
      </c>
      <c r="DNE6" s="366">
        <f>'SAISIE HOTEL RESTAURANT'!DNO5</f>
        <v>0</v>
      </c>
      <c r="DNF6" s="366">
        <f>'SAISIE HOTEL RESTAURANT'!DNP5</f>
        <v>0</v>
      </c>
      <c r="DNG6" s="366">
        <f>'SAISIE HOTEL RESTAURANT'!DNQ5</f>
        <v>0</v>
      </c>
      <c r="DNH6" s="366">
        <f>'SAISIE HOTEL RESTAURANT'!DNR5</f>
        <v>0</v>
      </c>
      <c r="DNI6" s="366">
        <f>'SAISIE HOTEL RESTAURANT'!DNS5</f>
        <v>0</v>
      </c>
      <c r="DNJ6" s="366">
        <f>'SAISIE HOTEL RESTAURANT'!DNT5</f>
        <v>0</v>
      </c>
      <c r="DNK6" s="366">
        <f>'SAISIE HOTEL RESTAURANT'!DNU5</f>
        <v>0</v>
      </c>
      <c r="DNL6" s="366">
        <f>'SAISIE HOTEL RESTAURANT'!DNV5</f>
        <v>0</v>
      </c>
      <c r="DNM6" s="366">
        <f>'SAISIE HOTEL RESTAURANT'!DNW5</f>
        <v>0</v>
      </c>
      <c r="DNN6" s="366">
        <f>'SAISIE HOTEL RESTAURANT'!DNX5</f>
        <v>0</v>
      </c>
      <c r="DNO6" s="366">
        <f>'SAISIE HOTEL RESTAURANT'!DNY5</f>
        <v>0</v>
      </c>
      <c r="DNP6" s="366">
        <f>'SAISIE HOTEL RESTAURANT'!DNZ5</f>
        <v>0</v>
      </c>
      <c r="DNQ6" s="366">
        <f>'SAISIE HOTEL RESTAURANT'!DOA5</f>
        <v>0</v>
      </c>
      <c r="DNR6" s="366">
        <f>'SAISIE HOTEL RESTAURANT'!DOB5</f>
        <v>0</v>
      </c>
      <c r="DNS6" s="366">
        <f>'SAISIE HOTEL RESTAURANT'!DOC5</f>
        <v>0</v>
      </c>
      <c r="DNT6" s="366">
        <f>'SAISIE HOTEL RESTAURANT'!DOD5</f>
        <v>0</v>
      </c>
      <c r="DNU6" s="366">
        <f>'SAISIE HOTEL RESTAURANT'!DOE5</f>
        <v>0</v>
      </c>
      <c r="DNV6" s="366">
        <f>'SAISIE HOTEL RESTAURANT'!DOF5</f>
        <v>0</v>
      </c>
      <c r="DNW6" s="366">
        <f>'SAISIE HOTEL RESTAURANT'!DOG5</f>
        <v>0</v>
      </c>
      <c r="DNX6" s="366">
        <f>'SAISIE HOTEL RESTAURANT'!DOH5</f>
        <v>0</v>
      </c>
      <c r="DNY6" s="366">
        <f>'SAISIE HOTEL RESTAURANT'!DOI5</f>
        <v>0</v>
      </c>
      <c r="DNZ6" s="366">
        <f>'SAISIE HOTEL RESTAURANT'!DOJ5</f>
        <v>0</v>
      </c>
      <c r="DOA6" s="366">
        <f>'SAISIE HOTEL RESTAURANT'!DOK5</f>
        <v>0</v>
      </c>
      <c r="DOB6" s="366">
        <f>'SAISIE HOTEL RESTAURANT'!DOL5</f>
        <v>0</v>
      </c>
      <c r="DOC6" s="366">
        <f>'SAISIE HOTEL RESTAURANT'!DOM5</f>
        <v>0</v>
      </c>
      <c r="DOD6" s="366">
        <f>'SAISIE HOTEL RESTAURANT'!DON5</f>
        <v>0</v>
      </c>
      <c r="DOE6" s="366">
        <f>'SAISIE HOTEL RESTAURANT'!DOO5</f>
        <v>0</v>
      </c>
      <c r="DOF6" s="366">
        <f>'SAISIE HOTEL RESTAURANT'!DOP5</f>
        <v>0</v>
      </c>
      <c r="DOG6" s="366">
        <f>'SAISIE HOTEL RESTAURANT'!DOQ5</f>
        <v>0</v>
      </c>
      <c r="DOH6" s="366">
        <f>'SAISIE HOTEL RESTAURANT'!DOR5</f>
        <v>0</v>
      </c>
      <c r="DOI6" s="366">
        <f>'SAISIE HOTEL RESTAURANT'!DOS5</f>
        <v>0</v>
      </c>
      <c r="DOJ6" s="366">
        <f>'SAISIE HOTEL RESTAURANT'!DOT5</f>
        <v>0</v>
      </c>
      <c r="DOK6" s="366">
        <f>'SAISIE HOTEL RESTAURANT'!DOU5</f>
        <v>0</v>
      </c>
      <c r="DOL6" s="366">
        <f>'SAISIE HOTEL RESTAURANT'!DOV5</f>
        <v>0</v>
      </c>
      <c r="DOM6" s="366">
        <f>'SAISIE HOTEL RESTAURANT'!DOW5</f>
        <v>0</v>
      </c>
      <c r="DON6" s="366">
        <f>'SAISIE HOTEL RESTAURANT'!DOX5</f>
        <v>0</v>
      </c>
      <c r="DOO6" s="366">
        <f>'SAISIE HOTEL RESTAURANT'!DOY5</f>
        <v>0</v>
      </c>
      <c r="DOP6" s="366">
        <f>'SAISIE HOTEL RESTAURANT'!DOZ5</f>
        <v>0</v>
      </c>
      <c r="DOQ6" s="366">
        <f>'SAISIE HOTEL RESTAURANT'!DPA5</f>
        <v>0</v>
      </c>
      <c r="DOR6" s="366">
        <f>'SAISIE HOTEL RESTAURANT'!DPB5</f>
        <v>0</v>
      </c>
      <c r="DOS6" s="366">
        <f>'SAISIE HOTEL RESTAURANT'!DPC5</f>
        <v>0</v>
      </c>
      <c r="DOT6" s="366">
        <f>'SAISIE HOTEL RESTAURANT'!DPD5</f>
        <v>0</v>
      </c>
      <c r="DOU6" s="366">
        <f>'SAISIE HOTEL RESTAURANT'!DPE5</f>
        <v>0</v>
      </c>
      <c r="DOV6" s="366">
        <f>'SAISIE HOTEL RESTAURANT'!DPF5</f>
        <v>0</v>
      </c>
      <c r="DOW6" s="366">
        <f>'SAISIE HOTEL RESTAURANT'!DPG5</f>
        <v>0</v>
      </c>
      <c r="DOX6" s="366">
        <f>'SAISIE HOTEL RESTAURANT'!DPH5</f>
        <v>0</v>
      </c>
      <c r="DOY6" s="366">
        <f>'SAISIE HOTEL RESTAURANT'!DPI5</f>
        <v>0</v>
      </c>
      <c r="DOZ6" s="366">
        <f>'SAISIE HOTEL RESTAURANT'!DPJ5</f>
        <v>0</v>
      </c>
      <c r="DPA6" s="366">
        <f>'SAISIE HOTEL RESTAURANT'!DPK5</f>
        <v>0</v>
      </c>
      <c r="DPB6" s="366">
        <f>'SAISIE HOTEL RESTAURANT'!DPL5</f>
        <v>0</v>
      </c>
      <c r="DPC6" s="366">
        <f>'SAISIE HOTEL RESTAURANT'!DPM5</f>
        <v>0</v>
      </c>
      <c r="DPD6" s="366">
        <f>'SAISIE HOTEL RESTAURANT'!DPN5</f>
        <v>0</v>
      </c>
      <c r="DPE6" s="366">
        <f>'SAISIE HOTEL RESTAURANT'!DPO5</f>
        <v>0</v>
      </c>
      <c r="DPF6" s="366">
        <f>'SAISIE HOTEL RESTAURANT'!DPP5</f>
        <v>0</v>
      </c>
      <c r="DPG6" s="366">
        <f>'SAISIE HOTEL RESTAURANT'!DPQ5</f>
        <v>0</v>
      </c>
      <c r="DPH6" s="366">
        <f>'SAISIE HOTEL RESTAURANT'!DPR5</f>
        <v>0</v>
      </c>
      <c r="DPI6" s="366">
        <f>'SAISIE HOTEL RESTAURANT'!DPS5</f>
        <v>0</v>
      </c>
      <c r="DPJ6" s="366">
        <f>'SAISIE HOTEL RESTAURANT'!DPT5</f>
        <v>0</v>
      </c>
      <c r="DPK6" s="366">
        <f>'SAISIE HOTEL RESTAURANT'!DPU5</f>
        <v>0</v>
      </c>
      <c r="DPL6" s="366">
        <f>'SAISIE HOTEL RESTAURANT'!DPV5</f>
        <v>0</v>
      </c>
      <c r="DPM6" s="366">
        <f>'SAISIE HOTEL RESTAURANT'!DPW5</f>
        <v>0</v>
      </c>
      <c r="DPN6" s="366">
        <f>'SAISIE HOTEL RESTAURANT'!DPX5</f>
        <v>0</v>
      </c>
      <c r="DPO6" s="366">
        <f>'SAISIE HOTEL RESTAURANT'!DPY5</f>
        <v>0</v>
      </c>
      <c r="DPP6" s="366">
        <f>'SAISIE HOTEL RESTAURANT'!DPZ5</f>
        <v>0</v>
      </c>
      <c r="DPQ6" s="366">
        <f>'SAISIE HOTEL RESTAURANT'!DQA5</f>
        <v>0</v>
      </c>
      <c r="DPR6" s="366">
        <f>'SAISIE HOTEL RESTAURANT'!DQB5</f>
        <v>0</v>
      </c>
      <c r="DPS6" s="366">
        <f>'SAISIE HOTEL RESTAURANT'!DQC5</f>
        <v>0</v>
      </c>
      <c r="DPT6" s="366">
        <f>'SAISIE HOTEL RESTAURANT'!DQD5</f>
        <v>0</v>
      </c>
      <c r="DPU6" s="366">
        <f>'SAISIE HOTEL RESTAURANT'!DQE5</f>
        <v>0</v>
      </c>
      <c r="DPV6" s="366">
        <f>'SAISIE HOTEL RESTAURANT'!DQF5</f>
        <v>0</v>
      </c>
      <c r="DPW6" s="366">
        <f>'SAISIE HOTEL RESTAURANT'!DQG5</f>
        <v>0</v>
      </c>
      <c r="DPX6" s="366">
        <f>'SAISIE HOTEL RESTAURANT'!DQH5</f>
        <v>0</v>
      </c>
      <c r="DPY6" s="366">
        <f>'SAISIE HOTEL RESTAURANT'!DQI5</f>
        <v>0</v>
      </c>
      <c r="DPZ6" s="366">
        <f>'SAISIE HOTEL RESTAURANT'!DQJ5</f>
        <v>0</v>
      </c>
      <c r="DQA6" s="366">
        <f>'SAISIE HOTEL RESTAURANT'!DQK5</f>
        <v>0</v>
      </c>
      <c r="DQB6" s="366">
        <f>'SAISIE HOTEL RESTAURANT'!DQL5</f>
        <v>0</v>
      </c>
      <c r="DQC6" s="366">
        <f>'SAISIE HOTEL RESTAURANT'!DQM5</f>
        <v>0</v>
      </c>
      <c r="DQD6" s="366">
        <f>'SAISIE HOTEL RESTAURANT'!DQN5</f>
        <v>0</v>
      </c>
      <c r="DQE6" s="366">
        <f>'SAISIE HOTEL RESTAURANT'!DQO5</f>
        <v>0</v>
      </c>
      <c r="DQF6" s="366">
        <f>'SAISIE HOTEL RESTAURANT'!DQP5</f>
        <v>0</v>
      </c>
      <c r="DQG6" s="366">
        <f>'SAISIE HOTEL RESTAURANT'!DQQ5</f>
        <v>0</v>
      </c>
      <c r="DQH6" s="366">
        <f>'SAISIE HOTEL RESTAURANT'!DQR5</f>
        <v>0</v>
      </c>
      <c r="DQI6" s="366">
        <f>'SAISIE HOTEL RESTAURANT'!DQS5</f>
        <v>0</v>
      </c>
      <c r="DQJ6" s="366">
        <f>'SAISIE HOTEL RESTAURANT'!DQT5</f>
        <v>0</v>
      </c>
      <c r="DQK6" s="366">
        <f>'SAISIE HOTEL RESTAURANT'!DQU5</f>
        <v>0</v>
      </c>
      <c r="DQL6" s="366">
        <f>'SAISIE HOTEL RESTAURANT'!DQV5</f>
        <v>0</v>
      </c>
      <c r="DQM6" s="366">
        <f>'SAISIE HOTEL RESTAURANT'!DQW5</f>
        <v>0</v>
      </c>
      <c r="DQN6" s="366">
        <f>'SAISIE HOTEL RESTAURANT'!DQX5</f>
        <v>0</v>
      </c>
      <c r="DQO6" s="366">
        <f>'SAISIE HOTEL RESTAURANT'!DQY5</f>
        <v>0</v>
      </c>
      <c r="DQP6" s="366">
        <f>'SAISIE HOTEL RESTAURANT'!DQZ5</f>
        <v>0</v>
      </c>
      <c r="DQQ6" s="366">
        <f>'SAISIE HOTEL RESTAURANT'!DRA5</f>
        <v>0</v>
      </c>
      <c r="DQR6" s="366">
        <f>'SAISIE HOTEL RESTAURANT'!DRB5</f>
        <v>0</v>
      </c>
      <c r="DQS6" s="366">
        <f>'SAISIE HOTEL RESTAURANT'!DRC5</f>
        <v>0</v>
      </c>
      <c r="DQT6" s="366">
        <f>'SAISIE HOTEL RESTAURANT'!DRD5</f>
        <v>0</v>
      </c>
      <c r="DQU6" s="366">
        <f>'SAISIE HOTEL RESTAURANT'!DRE5</f>
        <v>0</v>
      </c>
      <c r="DQV6" s="366">
        <f>'SAISIE HOTEL RESTAURANT'!DRF5</f>
        <v>0</v>
      </c>
      <c r="DQW6" s="366">
        <f>'SAISIE HOTEL RESTAURANT'!DRG5</f>
        <v>0</v>
      </c>
      <c r="DQX6" s="366">
        <f>'SAISIE HOTEL RESTAURANT'!DRH5</f>
        <v>0</v>
      </c>
      <c r="DQY6" s="366">
        <f>'SAISIE HOTEL RESTAURANT'!DRI5</f>
        <v>0</v>
      </c>
      <c r="DQZ6" s="366">
        <f>'SAISIE HOTEL RESTAURANT'!DRJ5</f>
        <v>0</v>
      </c>
      <c r="DRA6" s="366">
        <f>'SAISIE HOTEL RESTAURANT'!DRK5</f>
        <v>0</v>
      </c>
      <c r="DRB6" s="366">
        <f>'SAISIE HOTEL RESTAURANT'!DRL5</f>
        <v>0</v>
      </c>
      <c r="DRC6" s="366">
        <f>'SAISIE HOTEL RESTAURANT'!DRM5</f>
        <v>0</v>
      </c>
      <c r="DRD6" s="366">
        <f>'SAISIE HOTEL RESTAURANT'!DRN5</f>
        <v>0</v>
      </c>
      <c r="DRE6" s="366">
        <f>'SAISIE HOTEL RESTAURANT'!DRO5</f>
        <v>0</v>
      </c>
      <c r="DRF6" s="366">
        <f>'SAISIE HOTEL RESTAURANT'!DRP5</f>
        <v>0</v>
      </c>
      <c r="DRG6" s="366">
        <f>'SAISIE HOTEL RESTAURANT'!DRQ5</f>
        <v>0</v>
      </c>
      <c r="DRH6" s="366">
        <f>'SAISIE HOTEL RESTAURANT'!DRR5</f>
        <v>0</v>
      </c>
      <c r="DRI6" s="366">
        <f>'SAISIE HOTEL RESTAURANT'!DRS5</f>
        <v>0</v>
      </c>
      <c r="DRJ6" s="366">
        <f>'SAISIE HOTEL RESTAURANT'!DRT5</f>
        <v>0</v>
      </c>
      <c r="DRK6" s="366">
        <f>'SAISIE HOTEL RESTAURANT'!DRU5</f>
        <v>0</v>
      </c>
      <c r="DRL6" s="366">
        <f>'SAISIE HOTEL RESTAURANT'!DRV5</f>
        <v>0</v>
      </c>
      <c r="DRM6" s="366">
        <f>'SAISIE HOTEL RESTAURANT'!DRW5</f>
        <v>0</v>
      </c>
      <c r="DRN6" s="366">
        <f>'SAISIE HOTEL RESTAURANT'!DRX5</f>
        <v>0</v>
      </c>
      <c r="DRO6" s="366">
        <f>'SAISIE HOTEL RESTAURANT'!DRY5</f>
        <v>0</v>
      </c>
      <c r="DRP6" s="366">
        <f>'SAISIE HOTEL RESTAURANT'!DRZ5</f>
        <v>0</v>
      </c>
      <c r="DRQ6" s="366">
        <f>'SAISIE HOTEL RESTAURANT'!DSA5</f>
        <v>0</v>
      </c>
      <c r="DRR6" s="366">
        <f>'SAISIE HOTEL RESTAURANT'!DSB5</f>
        <v>0</v>
      </c>
      <c r="DRS6" s="366">
        <f>'SAISIE HOTEL RESTAURANT'!DSC5</f>
        <v>0</v>
      </c>
      <c r="DRT6" s="366">
        <f>'SAISIE HOTEL RESTAURANT'!DSD5</f>
        <v>0</v>
      </c>
      <c r="DRU6" s="366">
        <f>'SAISIE HOTEL RESTAURANT'!DSE5</f>
        <v>0</v>
      </c>
      <c r="DRV6" s="366">
        <f>'SAISIE HOTEL RESTAURANT'!DSF5</f>
        <v>0</v>
      </c>
      <c r="DRW6" s="366">
        <f>'SAISIE HOTEL RESTAURANT'!DSG5</f>
        <v>0</v>
      </c>
      <c r="DRX6" s="366">
        <f>'SAISIE HOTEL RESTAURANT'!DSH5</f>
        <v>0</v>
      </c>
      <c r="DRY6" s="366">
        <f>'SAISIE HOTEL RESTAURANT'!DSI5</f>
        <v>0</v>
      </c>
      <c r="DRZ6" s="366">
        <f>'SAISIE HOTEL RESTAURANT'!DSJ5</f>
        <v>0</v>
      </c>
      <c r="DSA6" s="366">
        <f>'SAISIE HOTEL RESTAURANT'!DSK5</f>
        <v>0</v>
      </c>
      <c r="DSB6" s="366">
        <f>'SAISIE HOTEL RESTAURANT'!DSL5</f>
        <v>0</v>
      </c>
      <c r="DSC6" s="366">
        <f>'SAISIE HOTEL RESTAURANT'!DSM5</f>
        <v>0</v>
      </c>
      <c r="DSD6" s="366">
        <f>'SAISIE HOTEL RESTAURANT'!DSN5</f>
        <v>0</v>
      </c>
      <c r="DSE6" s="366">
        <f>'SAISIE HOTEL RESTAURANT'!DSO5</f>
        <v>0</v>
      </c>
      <c r="DSF6" s="366">
        <f>'SAISIE HOTEL RESTAURANT'!DSP5</f>
        <v>0</v>
      </c>
      <c r="DSG6" s="366">
        <f>'SAISIE HOTEL RESTAURANT'!DSQ5</f>
        <v>0</v>
      </c>
      <c r="DSH6" s="366">
        <f>'SAISIE HOTEL RESTAURANT'!DSR5</f>
        <v>0</v>
      </c>
      <c r="DSI6" s="366">
        <f>'SAISIE HOTEL RESTAURANT'!DSS5</f>
        <v>0</v>
      </c>
      <c r="DSJ6" s="366">
        <f>'SAISIE HOTEL RESTAURANT'!DST5</f>
        <v>0</v>
      </c>
      <c r="DSK6" s="366">
        <f>'SAISIE HOTEL RESTAURANT'!DSU5</f>
        <v>0</v>
      </c>
      <c r="DSL6" s="366">
        <f>'SAISIE HOTEL RESTAURANT'!DSV5</f>
        <v>0</v>
      </c>
      <c r="DSM6" s="366">
        <f>'SAISIE HOTEL RESTAURANT'!DSW5</f>
        <v>0</v>
      </c>
      <c r="DSN6" s="366">
        <f>'SAISIE HOTEL RESTAURANT'!DSX5</f>
        <v>0</v>
      </c>
      <c r="DSO6" s="366">
        <f>'SAISIE HOTEL RESTAURANT'!DSY5</f>
        <v>0</v>
      </c>
      <c r="DSP6" s="366">
        <f>'SAISIE HOTEL RESTAURANT'!DSZ5</f>
        <v>0</v>
      </c>
      <c r="DSQ6" s="366">
        <f>'SAISIE HOTEL RESTAURANT'!DTA5</f>
        <v>0</v>
      </c>
      <c r="DSR6" s="366">
        <f>'SAISIE HOTEL RESTAURANT'!DTB5</f>
        <v>0</v>
      </c>
      <c r="DSS6" s="366">
        <f>'SAISIE HOTEL RESTAURANT'!DTC5</f>
        <v>0</v>
      </c>
      <c r="DST6" s="366">
        <f>'SAISIE HOTEL RESTAURANT'!DTD5</f>
        <v>0</v>
      </c>
      <c r="DSU6" s="366">
        <f>'SAISIE HOTEL RESTAURANT'!DTE5</f>
        <v>0</v>
      </c>
      <c r="DSV6" s="366">
        <f>'SAISIE HOTEL RESTAURANT'!DTF5</f>
        <v>0</v>
      </c>
      <c r="DSW6" s="366">
        <f>'SAISIE HOTEL RESTAURANT'!DTG5</f>
        <v>0</v>
      </c>
      <c r="DSX6" s="366">
        <f>'SAISIE HOTEL RESTAURANT'!DTH5</f>
        <v>0</v>
      </c>
      <c r="DSY6" s="366">
        <f>'SAISIE HOTEL RESTAURANT'!DTI5</f>
        <v>0</v>
      </c>
      <c r="DSZ6" s="366">
        <f>'SAISIE HOTEL RESTAURANT'!DTJ5</f>
        <v>0</v>
      </c>
      <c r="DTA6" s="366">
        <f>'SAISIE HOTEL RESTAURANT'!DTK5</f>
        <v>0</v>
      </c>
      <c r="DTB6" s="366">
        <f>'SAISIE HOTEL RESTAURANT'!DTL5</f>
        <v>0</v>
      </c>
      <c r="DTC6" s="366">
        <f>'SAISIE HOTEL RESTAURANT'!DTM5</f>
        <v>0</v>
      </c>
      <c r="DTD6" s="366">
        <f>'SAISIE HOTEL RESTAURANT'!DTN5</f>
        <v>0</v>
      </c>
      <c r="DTE6" s="366">
        <f>'SAISIE HOTEL RESTAURANT'!DTO5</f>
        <v>0</v>
      </c>
      <c r="DTF6" s="366">
        <f>'SAISIE HOTEL RESTAURANT'!DTP5</f>
        <v>0</v>
      </c>
      <c r="DTG6" s="366">
        <f>'SAISIE HOTEL RESTAURANT'!DTQ5</f>
        <v>0</v>
      </c>
      <c r="DTH6" s="366">
        <f>'SAISIE HOTEL RESTAURANT'!DTR5</f>
        <v>0</v>
      </c>
      <c r="DTI6" s="366">
        <f>'SAISIE HOTEL RESTAURANT'!DTS5</f>
        <v>0</v>
      </c>
      <c r="DTJ6" s="366">
        <f>'SAISIE HOTEL RESTAURANT'!DTT5</f>
        <v>0</v>
      </c>
      <c r="DTK6" s="366">
        <f>'SAISIE HOTEL RESTAURANT'!DTU5</f>
        <v>0</v>
      </c>
      <c r="DTL6" s="366">
        <f>'SAISIE HOTEL RESTAURANT'!DTV5</f>
        <v>0</v>
      </c>
      <c r="DTM6" s="366">
        <f>'SAISIE HOTEL RESTAURANT'!DTW5</f>
        <v>0</v>
      </c>
      <c r="DTN6" s="366">
        <f>'SAISIE HOTEL RESTAURANT'!DTX5</f>
        <v>0</v>
      </c>
      <c r="DTO6" s="366">
        <f>'SAISIE HOTEL RESTAURANT'!DTY5</f>
        <v>0</v>
      </c>
      <c r="DTP6" s="366">
        <f>'SAISIE HOTEL RESTAURANT'!DTZ5</f>
        <v>0</v>
      </c>
      <c r="DTQ6" s="366">
        <f>'SAISIE HOTEL RESTAURANT'!DUA5</f>
        <v>0</v>
      </c>
      <c r="DTR6" s="366">
        <f>'SAISIE HOTEL RESTAURANT'!DUB5</f>
        <v>0</v>
      </c>
      <c r="DTS6" s="366">
        <f>'SAISIE HOTEL RESTAURANT'!DUC5</f>
        <v>0</v>
      </c>
      <c r="DTT6" s="366">
        <f>'SAISIE HOTEL RESTAURANT'!DUD5</f>
        <v>0</v>
      </c>
      <c r="DTU6" s="366">
        <f>'SAISIE HOTEL RESTAURANT'!DUE5</f>
        <v>0</v>
      </c>
      <c r="DTV6" s="366">
        <f>'SAISIE HOTEL RESTAURANT'!DUF5</f>
        <v>0</v>
      </c>
      <c r="DTW6" s="366">
        <f>'SAISIE HOTEL RESTAURANT'!DUG5</f>
        <v>0</v>
      </c>
      <c r="DTX6" s="366">
        <f>'SAISIE HOTEL RESTAURANT'!DUH5</f>
        <v>0</v>
      </c>
      <c r="DTY6" s="366">
        <f>'SAISIE HOTEL RESTAURANT'!DUI5</f>
        <v>0</v>
      </c>
      <c r="DTZ6" s="366">
        <f>'SAISIE HOTEL RESTAURANT'!DUJ5</f>
        <v>0</v>
      </c>
      <c r="DUA6" s="366">
        <f>'SAISIE HOTEL RESTAURANT'!DUK5</f>
        <v>0</v>
      </c>
      <c r="DUB6" s="366">
        <f>'SAISIE HOTEL RESTAURANT'!DUL5</f>
        <v>0</v>
      </c>
      <c r="DUC6" s="366">
        <f>'SAISIE HOTEL RESTAURANT'!DUM5</f>
        <v>0</v>
      </c>
      <c r="DUD6" s="366">
        <f>'SAISIE HOTEL RESTAURANT'!DUN5</f>
        <v>0</v>
      </c>
      <c r="DUE6" s="366">
        <f>'SAISIE HOTEL RESTAURANT'!DUO5</f>
        <v>0</v>
      </c>
      <c r="DUF6" s="366">
        <f>'SAISIE HOTEL RESTAURANT'!DUP5</f>
        <v>0</v>
      </c>
      <c r="DUG6" s="366">
        <f>'SAISIE HOTEL RESTAURANT'!DUQ5</f>
        <v>0</v>
      </c>
      <c r="DUH6" s="366">
        <f>'SAISIE HOTEL RESTAURANT'!DUR5</f>
        <v>0</v>
      </c>
      <c r="DUI6" s="366">
        <f>'SAISIE HOTEL RESTAURANT'!DUS5</f>
        <v>0</v>
      </c>
      <c r="DUJ6" s="366">
        <f>'SAISIE HOTEL RESTAURANT'!DUT5</f>
        <v>0</v>
      </c>
      <c r="DUK6" s="366">
        <f>'SAISIE HOTEL RESTAURANT'!DUU5</f>
        <v>0</v>
      </c>
      <c r="DUL6" s="366">
        <f>'SAISIE HOTEL RESTAURANT'!DUV5</f>
        <v>0</v>
      </c>
      <c r="DUM6" s="366">
        <f>'SAISIE HOTEL RESTAURANT'!DUW5</f>
        <v>0</v>
      </c>
      <c r="DUN6" s="366">
        <f>'SAISIE HOTEL RESTAURANT'!DUX5</f>
        <v>0</v>
      </c>
      <c r="DUO6" s="366">
        <f>'SAISIE HOTEL RESTAURANT'!DUY5</f>
        <v>0</v>
      </c>
      <c r="DUP6" s="366">
        <f>'SAISIE HOTEL RESTAURANT'!DUZ5</f>
        <v>0</v>
      </c>
      <c r="DUQ6" s="366">
        <f>'SAISIE HOTEL RESTAURANT'!DVA5</f>
        <v>0</v>
      </c>
      <c r="DUR6" s="366">
        <f>'SAISIE HOTEL RESTAURANT'!DVB5</f>
        <v>0</v>
      </c>
      <c r="DUS6" s="366">
        <f>'SAISIE HOTEL RESTAURANT'!DVC5</f>
        <v>0</v>
      </c>
      <c r="DUT6" s="366">
        <f>'SAISIE HOTEL RESTAURANT'!DVD5</f>
        <v>0</v>
      </c>
      <c r="DUU6" s="366">
        <f>'SAISIE HOTEL RESTAURANT'!DVE5</f>
        <v>0</v>
      </c>
      <c r="DUV6" s="366">
        <f>'SAISIE HOTEL RESTAURANT'!DVF5</f>
        <v>0</v>
      </c>
      <c r="DUW6" s="366">
        <f>'SAISIE HOTEL RESTAURANT'!DVG5</f>
        <v>0</v>
      </c>
      <c r="DUX6" s="366">
        <f>'SAISIE HOTEL RESTAURANT'!DVH5</f>
        <v>0</v>
      </c>
      <c r="DUY6" s="366">
        <f>'SAISIE HOTEL RESTAURANT'!DVI5</f>
        <v>0</v>
      </c>
      <c r="DUZ6" s="366">
        <f>'SAISIE HOTEL RESTAURANT'!DVJ5</f>
        <v>0</v>
      </c>
      <c r="DVA6" s="366">
        <f>'SAISIE HOTEL RESTAURANT'!DVK5</f>
        <v>0</v>
      </c>
      <c r="DVB6" s="366">
        <f>'SAISIE HOTEL RESTAURANT'!DVL5</f>
        <v>0</v>
      </c>
      <c r="DVC6" s="366">
        <f>'SAISIE HOTEL RESTAURANT'!DVM5</f>
        <v>0</v>
      </c>
      <c r="DVD6" s="366">
        <f>'SAISIE HOTEL RESTAURANT'!DVN5</f>
        <v>0</v>
      </c>
      <c r="DVE6" s="366">
        <f>'SAISIE HOTEL RESTAURANT'!DVO5</f>
        <v>0</v>
      </c>
      <c r="DVF6" s="366">
        <f>'SAISIE HOTEL RESTAURANT'!DVP5</f>
        <v>0</v>
      </c>
      <c r="DVG6" s="366">
        <f>'SAISIE HOTEL RESTAURANT'!DVQ5</f>
        <v>0</v>
      </c>
      <c r="DVH6" s="366">
        <f>'SAISIE HOTEL RESTAURANT'!DVR5</f>
        <v>0</v>
      </c>
      <c r="DVI6" s="366">
        <f>'SAISIE HOTEL RESTAURANT'!DVS5</f>
        <v>0</v>
      </c>
      <c r="DVJ6" s="366">
        <f>'SAISIE HOTEL RESTAURANT'!DVT5</f>
        <v>0</v>
      </c>
      <c r="DVK6" s="366">
        <f>'SAISIE HOTEL RESTAURANT'!DVU5</f>
        <v>0</v>
      </c>
      <c r="DVL6" s="366">
        <f>'SAISIE HOTEL RESTAURANT'!DVV5</f>
        <v>0</v>
      </c>
      <c r="DVM6" s="366">
        <f>'SAISIE HOTEL RESTAURANT'!DVW5</f>
        <v>0</v>
      </c>
      <c r="DVN6" s="366">
        <f>'SAISIE HOTEL RESTAURANT'!DVX5</f>
        <v>0</v>
      </c>
      <c r="DVO6" s="366">
        <f>'SAISIE HOTEL RESTAURANT'!DVY5</f>
        <v>0</v>
      </c>
      <c r="DVP6" s="366">
        <f>'SAISIE HOTEL RESTAURANT'!DVZ5</f>
        <v>0</v>
      </c>
      <c r="DVQ6" s="366">
        <f>'SAISIE HOTEL RESTAURANT'!DWA5</f>
        <v>0</v>
      </c>
      <c r="DVR6" s="366">
        <f>'SAISIE HOTEL RESTAURANT'!DWB5</f>
        <v>0</v>
      </c>
      <c r="DVS6" s="366">
        <f>'SAISIE HOTEL RESTAURANT'!DWC5</f>
        <v>0</v>
      </c>
      <c r="DVT6" s="366">
        <f>'SAISIE HOTEL RESTAURANT'!DWD5</f>
        <v>0</v>
      </c>
      <c r="DVU6" s="366">
        <f>'SAISIE HOTEL RESTAURANT'!DWE5</f>
        <v>0</v>
      </c>
      <c r="DVV6" s="366">
        <f>'SAISIE HOTEL RESTAURANT'!DWF5</f>
        <v>0</v>
      </c>
      <c r="DVW6" s="366">
        <f>'SAISIE HOTEL RESTAURANT'!DWG5</f>
        <v>0</v>
      </c>
      <c r="DVX6" s="366">
        <f>'SAISIE HOTEL RESTAURANT'!DWH5</f>
        <v>0</v>
      </c>
      <c r="DVY6" s="366">
        <f>'SAISIE HOTEL RESTAURANT'!DWI5</f>
        <v>0</v>
      </c>
      <c r="DVZ6" s="366">
        <f>'SAISIE HOTEL RESTAURANT'!DWJ5</f>
        <v>0</v>
      </c>
      <c r="DWA6" s="366">
        <f>'SAISIE HOTEL RESTAURANT'!DWK5</f>
        <v>0</v>
      </c>
      <c r="DWB6" s="366">
        <f>'SAISIE HOTEL RESTAURANT'!DWL5</f>
        <v>0</v>
      </c>
      <c r="DWC6" s="366">
        <f>'SAISIE HOTEL RESTAURANT'!DWM5</f>
        <v>0</v>
      </c>
      <c r="DWD6" s="366">
        <f>'SAISIE HOTEL RESTAURANT'!DWN5</f>
        <v>0</v>
      </c>
      <c r="DWE6" s="366">
        <f>'SAISIE HOTEL RESTAURANT'!DWO5</f>
        <v>0</v>
      </c>
      <c r="DWF6" s="366">
        <f>'SAISIE HOTEL RESTAURANT'!DWP5</f>
        <v>0</v>
      </c>
      <c r="DWG6" s="366">
        <f>'SAISIE HOTEL RESTAURANT'!DWQ5</f>
        <v>0</v>
      </c>
      <c r="DWH6" s="366">
        <f>'SAISIE HOTEL RESTAURANT'!DWR5</f>
        <v>0</v>
      </c>
      <c r="DWI6" s="366">
        <f>'SAISIE HOTEL RESTAURANT'!DWS5</f>
        <v>0</v>
      </c>
      <c r="DWJ6" s="366">
        <f>'SAISIE HOTEL RESTAURANT'!DWT5</f>
        <v>0</v>
      </c>
      <c r="DWK6" s="366">
        <f>'SAISIE HOTEL RESTAURANT'!DWU5</f>
        <v>0</v>
      </c>
      <c r="DWL6" s="366">
        <f>'SAISIE HOTEL RESTAURANT'!DWV5</f>
        <v>0</v>
      </c>
      <c r="DWM6" s="366">
        <f>'SAISIE HOTEL RESTAURANT'!DWW5</f>
        <v>0</v>
      </c>
      <c r="DWN6" s="366">
        <f>'SAISIE HOTEL RESTAURANT'!DWX5</f>
        <v>0</v>
      </c>
      <c r="DWO6" s="366">
        <f>'SAISIE HOTEL RESTAURANT'!DWY5</f>
        <v>0</v>
      </c>
      <c r="DWP6" s="366">
        <f>'SAISIE HOTEL RESTAURANT'!DWZ5</f>
        <v>0</v>
      </c>
      <c r="DWQ6" s="366">
        <f>'SAISIE HOTEL RESTAURANT'!DXA5</f>
        <v>0</v>
      </c>
      <c r="DWR6" s="366">
        <f>'SAISIE HOTEL RESTAURANT'!DXB5</f>
        <v>0</v>
      </c>
      <c r="DWS6" s="366">
        <f>'SAISIE HOTEL RESTAURANT'!DXC5</f>
        <v>0</v>
      </c>
      <c r="DWT6" s="366">
        <f>'SAISIE HOTEL RESTAURANT'!DXD5</f>
        <v>0</v>
      </c>
      <c r="DWU6" s="366">
        <f>'SAISIE HOTEL RESTAURANT'!DXE5</f>
        <v>0</v>
      </c>
      <c r="DWV6" s="366">
        <f>'SAISIE HOTEL RESTAURANT'!DXF5</f>
        <v>0</v>
      </c>
      <c r="DWW6" s="366">
        <f>'SAISIE HOTEL RESTAURANT'!DXG5</f>
        <v>0</v>
      </c>
      <c r="DWX6" s="366">
        <f>'SAISIE HOTEL RESTAURANT'!DXH5</f>
        <v>0</v>
      </c>
      <c r="DWY6" s="366">
        <f>'SAISIE HOTEL RESTAURANT'!DXI5</f>
        <v>0</v>
      </c>
      <c r="DWZ6" s="366">
        <f>'SAISIE HOTEL RESTAURANT'!DXJ5</f>
        <v>0</v>
      </c>
      <c r="DXA6" s="366">
        <f>'SAISIE HOTEL RESTAURANT'!DXK5</f>
        <v>0</v>
      </c>
      <c r="DXB6" s="366">
        <f>'SAISIE HOTEL RESTAURANT'!DXL5</f>
        <v>0</v>
      </c>
      <c r="DXC6" s="366">
        <f>'SAISIE HOTEL RESTAURANT'!DXM5</f>
        <v>0</v>
      </c>
      <c r="DXD6" s="366">
        <f>'SAISIE HOTEL RESTAURANT'!DXN5</f>
        <v>0</v>
      </c>
      <c r="DXE6" s="366">
        <f>'SAISIE HOTEL RESTAURANT'!DXO5</f>
        <v>0</v>
      </c>
      <c r="DXF6" s="366">
        <f>'SAISIE HOTEL RESTAURANT'!DXP5</f>
        <v>0</v>
      </c>
      <c r="DXG6" s="366">
        <f>'SAISIE HOTEL RESTAURANT'!DXQ5</f>
        <v>0</v>
      </c>
      <c r="DXH6" s="366">
        <f>'SAISIE HOTEL RESTAURANT'!DXR5</f>
        <v>0</v>
      </c>
      <c r="DXI6" s="366">
        <f>'SAISIE HOTEL RESTAURANT'!DXS5</f>
        <v>0</v>
      </c>
      <c r="DXJ6" s="366">
        <f>'SAISIE HOTEL RESTAURANT'!DXT5</f>
        <v>0</v>
      </c>
      <c r="DXK6" s="366">
        <f>'SAISIE HOTEL RESTAURANT'!DXU5</f>
        <v>0</v>
      </c>
      <c r="DXL6" s="366">
        <f>'SAISIE HOTEL RESTAURANT'!DXV5</f>
        <v>0</v>
      </c>
      <c r="DXM6" s="366">
        <f>'SAISIE HOTEL RESTAURANT'!DXW5</f>
        <v>0</v>
      </c>
      <c r="DXN6" s="366">
        <f>'SAISIE HOTEL RESTAURANT'!DXX5</f>
        <v>0</v>
      </c>
      <c r="DXO6" s="366">
        <f>'SAISIE HOTEL RESTAURANT'!DXY5</f>
        <v>0</v>
      </c>
      <c r="DXP6" s="366">
        <f>'SAISIE HOTEL RESTAURANT'!DXZ5</f>
        <v>0</v>
      </c>
      <c r="DXQ6" s="366">
        <f>'SAISIE HOTEL RESTAURANT'!DYA5</f>
        <v>0</v>
      </c>
      <c r="DXR6" s="366">
        <f>'SAISIE HOTEL RESTAURANT'!DYB5</f>
        <v>0</v>
      </c>
      <c r="DXS6" s="366">
        <f>'SAISIE HOTEL RESTAURANT'!DYC5</f>
        <v>0</v>
      </c>
      <c r="DXT6" s="366">
        <f>'SAISIE HOTEL RESTAURANT'!DYD5</f>
        <v>0</v>
      </c>
      <c r="DXU6" s="366">
        <f>'SAISIE HOTEL RESTAURANT'!DYE5</f>
        <v>0</v>
      </c>
      <c r="DXV6" s="366">
        <f>'SAISIE HOTEL RESTAURANT'!DYF5</f>
        <v>0</v>
      </c>
      <c r="DXW6" s="366">
        <f>'SAISIE HOTEL RESTAURANT'!DYG5</f>
        <v>0</v>
      </c>
      <c r="DXX6" s="366">
        <f>'SAISIE HOTEL RESTAURANT'!DYH5</f>
        <v>0</v>
      </c>
      <c r="DXY6" s="366">
        <f>'SAISIE HOTEL RESTAURANT'!DYI5</f>
        <v>0</v>
      </c>
      <c r="DXZ6" s="366">
        <f>'SAISIE HOTEL RESTAURANT'!DYJ5</f>
        <v>0</v>
      </c>
      <c r="DYA6" s="366">
        <f>'SAISIE HOTEL RESTAURANT'!DYK5</f>
        <v>0</v>
      </c>
      <c r="DYB6" s="366">
        <f>'SAISIE HOTEL RESTAURANT'!DYL5</f>
        <v>0</v>
      </c>
      <c r="DYC6" s="366">
        <f>'SAISIE HOTEL RESTAURANT'!DYM5</f>
        <v>0</v>
      </c>
      <c r="DYD6" s="366">
        <f>'SAISIE HOTEL RESTAURANT'!DYN5</f>
        <v>0</v>
      </c>
      <c r="DYE6" s="366">
        <f>'SAISIE HOTEL RESTAURANT'!DYO5</f>
        <v>0</v>
      </c>
      <c r="DYF6" s="366">
        <f>'SAISIE HOTEL RESTAURANT'!DYP5</f>
        <v>0</v>
      </c>
      <c r="DYG6" s="366">
        <f>'SAISIE HOTEL RESTAURANT'!DYQ5</f>
        <v>0</v>
      </c>
      <c r="DYH6" s="366">
        <f>'SAISIE HOTEL RESTAURANT'!DYR5</f>
        <v>0</v>
      </c>
      <c r="DYI6" s="366">
        <f>'SAISIE HOTEL RESTAURANT'!DYS5</f>
        <v>0</v>
      </c>
      <c r="DYJ6" s="366">
        <f>'SAISIE HOTEL RESTAURANT'!DYT5</f>
        <v>0</v>
      </c>
      <c r="DYK6" s="366">
        <f>'SAISIE HOTEL RESTAURANT'!DYU5</f>
        <v>0</v>
      </c>
      <c r="DYL6" s="366">
        <f>'SAISIE HOTEL RESTAURANT'!DYV5</f>
        <v>0</v>
      </c>
      <c r="DYM6" s="366">
        <f>'SAISIE HOTEL RESTAURANT'!DYW5</f>
        <v>0</v>
      </c>
      <c r="DYN6" s="366">
        <f>'SAISIE HOTEL RESTAURANT'!DYX5</f>
        <v>0</v>
      </c>
      <c r="DYO6" s="366">
        <f>'SAISIE HOTEL RESTAURANT'!DYY5</f>
        <v>0</v>
      </c>
      <c r="DYP6" s="366">
        <f>'SAISIE HOTEL RESTAURANT'!DYZ5</f>
        <v>0</v>
      </c>
      <c r="DYQ6" s="366">
        <f>'SAISIE HOTEL RESTAURANT'!DZA5</f>
        <v>0</v>
      </c>
      <c r="DYR6" s="366">
        <f>'SAISIE HOTEL RESTAURANT'!DZB5</f>
        <v>0</v>
      </c>
      <c r="DYS6" s="366">
        <f>'SAISIE HOTEL RESTAURANT'!DZC5</f>
        <v>0</v>
      </c>
      <c r="DYT6" s="366">
        <f>'SAISIE HOTEL RESTAURANT'!DZD5</f>
        <v>0</v>
      </c>
      <c r="DYU6" s="366">
        <f>'SAISIE HOTEL RESTAURANT'!DZE5</f>
        <v>0</v>
      </c>
      <c r="DYV6" s="366">
        <f>'SAISIE HOTEL RESTAURANT'!DZF5</f>
        <v>0</v>
      </c>
      <c r="DYW6" s="366">
        <f>'SAISIE HOTEL RESTAURANT'!DZG5</f>
        <v>0</v>
      </c>
      <c r="DYX6" s="366">
        <f>'SAISIE HOTEL RESTAURANT'!DZH5</f>
        <v>0</v>
      </c>
      <c r="DYY6" s="366">
        <f>'SAISIE HOTEL RESTAURANT'!DZI5</f>
        <v>0</v>
      </c>
      <c r="DYZ6" s="366">
        <f>'SAISIE HOTEL RESTAURANT'!DZJ5</f>
        <v>0</v>
      </c>
      <c r="DZA6" s="366">
        <f>'SAISIE HOTEL RESTAURANT'!DZK5</f>
        <v>0</v>
      </c>
      <c r="DZB6" s="366">
        <f>'SAISIE HOTEL RESTAURANT'!DZL5</f>
        <v>0</v>
      </c>
      <c r="DZC6" s="366">
        <f>'SAISIE HOTEL RESTAURANT'!DZM5</f>
        <v>0</v>
      </c>
      <c r="DZD6" s="366">
        <f>'SAISIE HOTEL RESTAURANT'!DZN5</f>
        <v>0</v>
      </c>
      <c r="DZE6" s="366">
        <f>'SAISIE HOTEL RESTAURANT'!DZO5</f>
        <v>0</v>
      </c>
      <c r="DZF6" s="366">
        <f>'SAISIE HOTEL RESTAURANT'!DZP5</f>
        <v>0</v>
      </c>
      <c r="DZG6" s="366">
        <f>'SAISIE HOTEL RESTAURANT'!DZQ5</f>
        <v>0</v>
      </c>
      <c r="DZH6" s="366">
        <f>'SAISIE HOTEL RESTAURANT'!DZR5</f>
        <v>0</v>
      </c>
      <c r="DZI6" s="366">
        <f>'SAISIE HOTEL RESTAURANT'!DZS5</f>
        <v>0</v>
      </c>
      <c r="DZJ6" s="366">
        <f>'SAISIE HOTEL RESTAURANT'!DZT5</f>
        <v>0</v>
      </c>
      <c r="DZK6" s="366">
        <f>'SAISIE HOTEL RESTAURANT'!DZU5</f>
        <v>0</v>
      </c>
      <c r="DZL6" s="366">
        <f>'SAISIE HOTEL RESTAURANT'!DZV5</f>
        <v>0</v>
      </c>
      <c r="DZM6" s="366">
        <f>'SAISIE HOTEL RESTAURANT'!DZW5</f>
        <v>0</v>
      </c>
      <c r="DZN6" s="366">
        <f>'SAISIE HOTEL RESTAURANT'!DZX5</f>
        <v>0</v>
      </c>
      <c r="DZO6" s="366">
        <f>'SAISIE HOTEL RESTAURANT'!DZY5</f>
        <v>0</v>
      </c>
      <c r="DZP6" s="366">
        <f>'SAISIE HOTEL RESTAURANT'!DZZ5</f>
        <v>0</v>
      </c>
      <c r="DZQ6" s="366">
        <f>'SAISIE HOTEL RESTAURANT'!EAA5</f>
        <v>0</v>
      </c>
      <c r="DZR6" s="366">
        <f>'SAISIE HOTEL RESTAURANT'!EAB5</f>
        <v>0</v>
      </c>
      <c r="DZS6" s="366">
        <f>'SAISIE HOTEL RESTAURANT'!EAC5</f>
        <v>0</v>
      </c>
      <c r="DZT6" s="366">
        <f>'SAISIE HOTEL RESTAURANT'!EAD5</f>
        <v>0</v>
      </c>
      <c r="DZU6" s="366">
        <f>'SAISIE HOTEL RESTAURANT'!EAE5</f>
        <v>0</v>
      </c>
      <c r="DZV6" s="366">
        <f>'SAISIE HOTEL RESTAURANT'!EAF5</f>
        <v>0</v>
      </c>
      <c r="DZW6" s="366">
        <f>'SAISIE HOTEL RESTAURANT'!EAG5</f>
        <v>0</v>
      </c>
      <c r="DZX6" s="366">
        <f>'SAISIE HOTEL RESTAURANT'!EAH5</f>
        <v>0</v>
      </c>
      <c r="DZY6" s="366">
        <f>'SAISIE HOTEL RESTAURANT'!EAI5</f>
        <v>0</v>
      </c>
      <c r="DZZ6" s="366">
        <f>'SAISIE HOTEL RESTAURANT'!EAJ5</f>
        <v>0</v>
      </c>
      <c r="EAA6" s="366">
        <f>'SAISIE HOTEL RESTAURANT'!EAK5</f>
        <v>0</v>
      </c>
      <c r="EAB6" s="366">
        <f>'SAISIE HOTEL RESTAURANT'!EAL5</f>
        <v>0</v>
      </c>
      <c r="EAC6" s="366">
        <f>'SAISIE HOTEL RESTAURANT'!EAM5</f>
        <v>0</v>
      </c>
      <c r="EAD6" s="366">
        <f>'SAISIE HOTEL RESTAURANT'!EAN5</f>
        <v>0</v>
      </c>
      <c r="EAE6" s="366">
        <f>'SAISIE HOTEL RESTAURANT'!EAO5</f>
        <v>0</v>
      </c>
      <c r="EAF6" s="366">
        <f>'SAISIE HOTEL RESTAURANT'!EAP5</f>
        <v>0</v>
      </c>
      <c r="EAG6" s="366">
        <f>'SAISIE HOTEL RESTAURANT'!EAQ5</f>
        <v>0</v>
      </c>
      <c r="EAH6" s="366">
        <f>'SAISIE HOTEL RESTAURANT'!EAR5</f>
        <v>0</v>
      </c>
      <c r="EAI6" s="366">
        <f>'SAISIE HOTEL RESTAURANT'!EAS5</f>
        <v>0</v>
      </c>
      <c r="EAJ6" s="366">
        <f>'SAISIE HOTEL RESTAURANT'!EAT5</f>
        <v>0</v>
      </c>
      <c r="EAK6" s="366">
        <f>'SAISIE HOTEL RESTAURANT'!EAU5</f>
        <v>0</v>
      </c>
      <c r="EAL6" s="366">
        <f>'SAISIE HOTEL RESTAURANT'!EAV5</f>
        <v>0</v>
      </c>
      <c r="EAM6" s="366">
        <f>'SAISIE HOTEL RESTAURANT'!EAW5</f>
        <v>0</v>
      </c>
      <c r="EAN6" s="366">
        <f>'SAISIE HOTEL RESTAURANT'!EAX5</f>
        <v>0</v>
      </c>
      <c r="EAO6" s="366">
        <f>'SAISIE HOTEL RESTAURANT'!EAY5</f>
        <v>0</v>
      </c>
      <c r="EAP6" s="366">
        <f>'SAISIE HOTEL RESTAURANT'!EAZ5</f>
        <v>0</v>
      </c>
      <c r="EAQ6" s="366">
        <f>'SAISIE HOTEL RESTAURANT'!EBA5</f>
        <v>0</v>
      </c>
      <c r="EAR6" s="366">
        <f>'SAISIE HOTEL RESTAURANT'!EBB5</f>
        <v>0</v>
      </c>
      <c r="EAS6" s="366">
        <f>'SAISIE HOTEL RESTAURANT'!EBC5</f>
        <v>0</v>
      </c>
      <c r="EAT6" s="366">
        <f>'SAISIE HOTEL RESTAURANT'!EBD5</f>
        <v>0</v>
      </c>
      <c r="EAU6" s="366">
        <f>'SAISIE HOTEL RESTAURANT'!EBE5</f>
        <v>0</v>
      </c>
      <c r="EAV6" s="366">
        <f>'SAISIE HOTEL RESTAURANT'!EBF5</f>
        <v>0</v>
      </c>
      <c r="EAW6" s="366">
        <f>'SAISIE HOTEL RESTAURANT'!EBG5</f>
        <v>0</v>
      </c>
      <c r="EAX6" s="366">
        <f>'SAISIE HOTEL RESTAURANT'!EBH5</f>
        <v>0</v>
      </c>
      <c r="EAY6" s="366">
        <f>'SAISIE HOTEL RESTAURANT'!EBI5</f>
        <v>0</v>
      </c>
      <c r="EAZ6" s="366">
        <f>'SAISIE HOTEL RESTAURANT'!EBJ5</f>
        <v>0</v>
      </c>
      <c r="EBA6" s="366">
        <f>'SAISIE HOTEL RESTAURANT'!EBK5</f>
        <v>0</v>
      </c>
      <c r="EBB6" s="366">
        <f>'SAISIE HOTEL RESTAURANT'!EBL5</f>
        <v>0</v>
      </c>
      <c r="EBC6" s="366">
        <f>'SAISIE HOTEL RESTAURANT'!EBM5</f>
        <v>0</v>
      </c>
      <c r="EBD6" s="366">
        <f>'SAISIE HOTEL RESTAURANT'!EBN5</f>
        <v>0</v>
      </c>
      <c r="EBE6" s="366">
        <f>'SAISIE HOTEL RESTAURANT'!EBO5</f>
        <v>0</v>
      </c>
      <c r="EBF6" s="366">
        <f>'SAISIE HOTEL RESTAURANT'!EBP5</f>
        <v>0</v>
      </c>
      <c r="EBG6" s="366">
        <f>'SAISIE HOTEL RESTAURANT'!EBQ5</f>
        <v>0</v>
      </c>
      <c r="EBH6" s="366">
        <f>'SAISIE HOTEL RESTAURANT'!EBR5</f>
        <v>0</v>
      </c>
      <c r="EBI6" s="366">
        <f>'SAISIE HOTEL RESTAURANT'!EBS5</f>
        <v>0</v>
      </c>
      <c r="EBJ6" s="366">
        <f>'SAISIE HOTEL RESTAURANT'!EBT5</f>
        <v>0</v>
      </c>
      <c r="EBK6" s="366">
        <f>'SAISIE HOTEL RESTAURANT'!EBU5</f>
        <v>0</v>
      </c>
      <c r="EBL6" s="366">
        <f>'SAISIE HOTEL RESTAURANT'!EBV5</f>
        <v>0</v>
      </c>
      <c r="EBM6" s="366">
        <f>'SAISIE HOTEL RESTAURANT'!EBW5</f>
        <v>0</v>
      </c>
      <c r="EBN6" s="366">
        <f>'SAISIE HOTEL RESTAURANT'!EBX5</f>
        <v>0</v>
      </c>
      <c r="EBO6" s="366">
        <f>'SAISIE HOTEL RESTAURANT'!EBY5</f>
        <v>0</v>
      </c>
      <c r="EBP6" s="366">
        <f>'SAISIE HOTEL RESTAURANT'!EBZ5</f>
        <v>0</v>
      </c>
      <c r="EBQ6" s="366">
        <f>'SAISIE HOTEL RESTAURANT'!ECA5</f>
        <v>0</v>
      </c>
      <c r="EBR6" s="366">
        <f>'SAISIE HOTEL RESTAURANT'!ECB5</f>
        <v>0</v>
      </c>
      <c r="EBS6" s="366">
        <f>'SAISIE HOTEL RESTAURANT'!ECC5</f>
        <v>0</v>
      </c>
      <c r="EBT6" s="366">
        <f>'SAISIE HOTEL RESTAURANT'!ECD5</f>
        <v>0</v>
      </c>
      <c r="EBU6" s="366">
        <f>'SAISIE HOTEL RESTAURANT'!ECE5</f>
        <v>0</v>
      </c>
      <c r="EBV6" s="366">
        <f>'SAISIE HOTEL RESTAURANT'!ECF5</f>
        <v>0</v>
      </c>
      <c r="EBW6" s="366">
        <f>'SAISIE HOTEL RESTAURANT'!ECG5</f>
        <v>0</v>
      </c>
      <c r="EBX6" s="366">
        <f>'SAISIE HOTEL RESTAURANT'!ECH5</f>
        <v>0</v>
      </c>
      <c r="EBY6" s="366">
        <f>'SAISIE HOTEL RESTAURANT'!ECI5</f>
        <v>0</v>
      </c>
      <c r="EBZ6" s="366">
        <f>'SAISIE HOTEL RESTAURANT'!ECJ5</f>
        <v>0</v>
      </c>
      <c r="ECA6" s="366">
        <f>'SAISIE HOTEL RESTAURANT'!ECK5</f>
        <v>0</v>
      </c>
      <c r="ECB6" s="366">
        <f>'SAISIE HOTEL RESTAURANT'!ECL5</f>
        <v>0</v>
      </c>
      <c r="ECC6" s="366">
        <f>'SAISIE HOTEL RESTAURANT'!ECM5</f>
        <v>0</v>
      </c>
      <c r="ECD6" s="366">
        <f>'SAISIE HOTEL RESTAURANT'!ECN5</f>
        <v>0</v>
      </c>
      <c r="ECE6" s="366">
        <f>'SAISIE HOTEL RESTAURANT'!ECO5</f>
        <v>0</v>
      </c>
      <c r="ECF6" s="366">
        <f>'SAISIE HOTEL RESTAURANT'!ECP5</f>
        <v>0</v>
      </c>
      <c r="ECG6" s="366">
        <f>'SAISIE HOTEL RESTAURANT'!ECQ5</f>
        <v>0</v>
      </c>
      <c r="ECH6" s="366">
        <f>'SAISIE HOTEL RESTAURANT'!ECR5</f>
        <v>0</v>
      </c>
      <c r="ECI6" s="366">
        <f>'SAISIE HOTEL RESTAURANT'!ECS5</f>
        <v>0</v>
      </c>
      <c r="ECJ6" s="366">
        <f>'SAISIE HOTEL RESTAURANT'!ECT5</f>
        <v>0</v>
      </c>
      <c r="ECK6" s="366">
        <f>'SAISIE HOTEL RESTAURANT'!ECU5</f>
        <v>0</v>
      </c>
      <c r="ECL6" s="366">
        <f>'SAISIE HOTEL RESTAURANT'!ECV5</f>
        <v>0</v>
      </c>
      <c r="ECM6" s="366">
        <f>'SAISIE HOTEL RESTAURANT'!ECW5</f>
        <v>0</v>
      </c>
      <c r="ECN6" s="366">
        <f>'SAISIE HOTEL RESTAURANT'!ECX5</f>
        <v>0</v>
      </c>
      <c r="ECO6" s="366">
        <f>'SAISIE HOTEL RESTAURANT'!ECY5</f>
        <v>0</v>
      </c>
      <c r="ECP6" s="366">
        <f>'SAISIE HOTEL RESTAURANT'!ECZ5</f>
        <v>0</v>
      </c>
      <c r="ECQ6" s="366">
        <f>'SAISIE HOTEL RESTAURANT'!EDA5</f>
        <v>0</v>
      </c>
      <c r="ECR6" s="366">
        <f>'SAISIE HOTEL RESTAURANT'!EDB5</f>
        <v>0</v>
      </c>
      <c r="ECS6" s="366">
        <f>'SAISIE HOTEL RESTAURANT'!EDC5</f>
        <v>0</v>
      </c>
      <c r="ECT6" s="366">
        <f>'SAISIE HOTEL RESTAURANT'!EDD5</f>
        <v>0</v>
      </c>
      <c r="ECU6" s="366">
        <f>'SAISIE HOTEL RESTAURANT'!EDE5</f>
        <v>0</v>
      </c>
      <c r="ECV6" s="366">
        <f>'SAISIE HOTEL RESTAURANT'!EDF5</f>
        <v>0</v>
      </c>
      <c r="ECW6" s="366">
        <f>'SAISIE HOTEL RESTAURANT'!EDG5</f>
        <v>0</v>
      </c>
      <c r="ECX6" s="366">
        <f>'SAISIE HOTEL RESTAURANT'!EDH5</f>
        <v>0</v>
      </c>
      <c r="ECY6" s="366">
        <f>'SAISIE HOTEL RESTAURANT'!EDI5</f>
        <v>0</v>
      </c>
      <c r="ECZ6" s="366">
        <f>'SAISIE HOTEL RESTAURANT'!EDJ5</f>
        <v>0</v>
      </c>
      <c r="EDA6" s="366">
        <f>'SAISIE HOTEL RESTAURANT'!EDK5</f>
        <v>0</v>
      </c>
      <c r="EDB6" s="366">
        <f>'SAISIE HOTEL RESTAURANT'!EDL5</f>
        <v>0</v>
      </c>
      <c r="EDC6" s="366">
        <f>'SAISIE HOTEL RESTAURANT'!EDM5</f>
        <v>0</v>
      </c>
      <c r="EDD6" s="366">
        <f>'SAISIE HOTEL RESTAURANT'!EDN5</f>
        <v>0</v>
      </c>
      <c r="EDE6" s="366">
        <f>'SAISIE HOTEL RESTAURANT'!EDO5</f>
        <v>0</v>
      </c>
      <c r="EDF6" s="366">
        <f>'SAISIE HOTEL RESTAURANT'!EDP5</f>
        <v>0</v>
      </c>
      <c r="EDG6" s="366">
        <f>'SAISIE HOTEL RESTAURANT'!EDQ5</f>
        <v>0</v>
      </c>
      <c r="EDH6" s="366">
        <f>'SAISIE HOTEL RESTAURANT'!EDR5</f>
        <v>0</v>
      </c>
      <c r="EDI6" s="366">
        <f>'SAISIE HOTEL RESTAURANT'!EDS5</f>
        <v>0</v>
      </c>
      <c r="EDJ6" s="366">
        <f>'SAISIE HOTEL RESTAURANT'!EDT5</f>
        <v>0</v>
      </c>
      <c r="EDK6" s="366">
        <f>'SAISIE HOTEL RESTAURANT'!EDU5</f>
        <v>0</v>
      </c>
      <c r="EDL6" s="366">
        <f>'SAISIE HOTEL RESTAURANT'!EDV5</f>
        <v>0</v>
      </c>
      <c r="EDM6" s="366">
        <f>'SAISIE HOTEL RESTAURANT'!EDW5</f>
        <v>0</v>
      </c>
      <c r="EDN6" s="366">
        <f>'SAISIE HOTEL RESTAURANT'!EDX5</f>
        <v>0</v>
      </c>
      <c r="EDO6" s="366">
        <f>'SAISIE HOTEL RESTAURANT'!EDY5</f>
        <v>0</v>
      </c>
      <c r="EDP6" s="366">
        <f>'SAISIE HOTEL RESTAURANT'!EDZ5</f>
        <v>0</v>
      </c>
      <c r="EDQ6" s="366">
        <f>'SAISIE HOTEL RESTAURANT'!EEA5</f>
        <v>0</v>
      </c>
      <c r="EDR6" s="366">
        <f>'SAISIE HOTEL RESTAURANT'!EEB5</f>
        <v>0</v>
      </c>
      <c r="EDS6" s="366">
        <f>'SAISIE HOTEL RESTAURANT'!EEC5</f>
        <v>0</v>
      </c>
      <c r="EDT6" s="366">
        <f>'SAISIE HOTEL RESTAURANT'!EED5</f>
        <v>0</v>
      </c>
      <c r="EDU6" s="366">
        <f>'SAISIE HOTEL RESTAURANT'!EEE5</f>
        <v>0</v>
      </c>
      <c r="EDV6" s="366">
        <f>'SAISIE HOTEL RESTAURANT'!EEF5</f>
        <v>0</v>
      </c>
      <c r="EDW6" s="366">
        <f>'SAISIE HOTEL RESTAURANT'!EEG5</f>
        <v>0</v>
      </c>
      <c r="EDX6" s="366">
        <f>'SAISIE HOTEL RESTAURANT'!EEH5</f>
        <v>0</v>
      </c>
      <c r="EDY6" s="366">
        <f>'SAISIE HOTEL RESTAURANT'!EEI5</f>
        <v>0</v>
      </c>
      <c r="EDZ6" s="366">
        <f>'SAISIE HOTEL RESTAURANT'!EEJ5</f>
        <v>0</v>
      </c>
      <c r="EEA6" s="366">
        <f>'SAISIE HOTEL RESTAURANT'!EEK5</f>
        <v>0</v>
      </c>
      <c r="EEB6" s="366">
        <f>'SAISIE HOTEL RESTAURANT'!EEL5</f>
        <v>0</v>
      </c>
      <c r="EEC6" s="366">
        <f>'SAISIE HOTEL RESTAURANT'!EEM5</f>
        <v>0</v>
      </c>
      <c r="EED6" s="366">
        <f>'SAISIE HOTEL RESTAURANT'!EEN5</f>
        <v>0</v>
      </c>
      <c r="EEE6" s="366">
        <f>'SAISIE HOTEL RESTAURANT'!EEO5</f>
        <v>0</v>
      </c>
      <c r="EEF6" s="366">
        <f>'SAISIE HOTEL RESTAURANT'!EEP5</f>
        <v>0</v>
      </c>
      <c r="EEG6" s="366">
        <f>'SAISIE HOTEL RESTAURANT'!EEQ5</f>
        <v>0</v>
      </c>
      <c r="EEH6" s="366">
        <f>'SAISIE HOTEL RESTAURANT'!EER5</f>
        <v>0</v>
      </c>
      <c r="EEI6" s="366">
        <f>'SAISIE HOTEL RESTAURANT'!EES5</f>
        <v>0</v>
      </c>
      <c r="EEJ6" s="366">
        <f>'SAISIE HOTEL RESTAURANT'!EET5</f>
        <v>0</v>
      </c>
      <c r="EEK6" s="366">
        <f>'SAISIE HOTEL RESTAURANT'!EEU5</f>
        <v>0</v>
      </c>
      <c r="EEL6" s="366">
        <f>'SAISIE HOTEL RESTAURANT'!EEV5</f>
        <v>0</v>
      </c>
      <c r="EEM6" s="366">
        <f>'SAISIE HOTEL RESTAURANT'!EEW5</f>
        <v>0</v>
      </c>
      <c r="EEN6" s="366">
        <f>'SAISIE HOTEL RESTAURANT'!EEX5</f>
        <v>0</v>
      </c>
      <c r="EEO6" s="366">
        <f>'SAISIE HOTEL RESTAURANT'!EEY5</f>
        <v>0</v>
      </c>
      <c r="EEP6" s="366">
        <f>'SAISIE HOTEL RESTAURANT'!EEZ5</f>
        <v>0</v>
      </c>
      <c r="EEQ6" s="366">
        <f>'SAISIE HOTEL RESTAURANT'!EFA5</f>
        <v>0</v>
      </c>
      <c r="EER6" s="366">
        <f>'SAISIE HOTEL RESTAURANT'!EFB5</f>
        <v>0</v>
      </c>
      <c r="EES6" s="366">
        <f>'SAISIE HOTEL RESTAURANT'!EFC5</f>
        <v>0</v>
      </c>
      <c r="EET6" s="366">
        <f>'SAISIE HOTEL RESTAURANT'!EFD5</f>
        <v>0</v>
      </c>
      <c r="EEU6" s="366">
        <f>'SAISIE HOTEL RESTAURANT'!EFE5</f>
        <v>0</v>
      </c>
      <c r="EEV6" s="366">
        <f>'SAISIE HOTEL RESTAURANT'!EFF5</f>
        <v>0</v>
      </c>
      <c r="EEW6" s="366">
        <f>'SAISIE HOTEL RESTAURANT'!EFG5</f>
        <v>0</v>
      </c>
      <c r="EEX6" s="366">
        <f>'SAISIE HOTEL RESTAURANT'!EFH5</f>
        <v>0</v>
      </c>
      <c r="EEY6" s="366">
        <f>'SAISIE HOTEL RESTAURANT'!EFI5</f>
        <v>0</v>
      </c>
      <c r="EEZ6" s="366">
        <f>'SAISIE HOTEL RESTAURANT'!EFJ5</f>
        <v>0</v>
      </c>
      <c r="EFA6" s="366">
        <f>'SAISIE HOTEL RESTAURANT'!EFK5</f>
        <v>0</v>
      </c>
      <c r="EFB6" s="366">
        <f>'SAISIE HOTEL RESTAURANT'!EFL5</f>
        <v>0</v>
      </c>
      <c r="EFC6" s="366">
        <f>'SAISIE HOTEL RESTAURANT'!EFM5</f>
        <v>0</v>
      </c>
      <c r="EFD6" s="366">
        <f>'SAISIE HOTEL RESTAURANT'!EFN5</f>
        <v>0</v>
      </c>
      <c r="EFE6" s="366">
        <f>'SAISIE HOTEL RESTAURANT'!EFO5</f>
        <v>0</v>
      </c>
      <c r="EFF6" s="366">
        <f>'SAISIE HOTEL RESTAURANT'!EFP5</f>
        <v>0</v>
      </c>
      <c r="EFG6" s="366">
        <f>'SAISIE HOTEL RESTAURANT'!EFQ5</f>
        <v>0</v>
      </c>
      <c r="EFH6" s="366">
        <f>'SAISIE HOTEL RESTAURANT'!EFR5</f>
        <v>0</v>
      </c>
      <c r="EFI6" s="366">
        <f>'SAISIE HOTEL RESTAURANT'!EFS5</f>
        <v>0</v>
      </c>
      <c r="EFJ6" s="366">
        <f>'SAISIE HOTEL RESTAURANT'!EFT5</f>
        <v>0</v>
      </c>
      <c r="EFK6" s="366">
        <f>'SAISIE HOTEL RESTAURANT'!EFU5</f>
        <v>0</v>
      </c>
      <c r="EFL6" s="366">
        <f>'SAISIE HOTEL RESTAURANT'!EFV5</f>
        <v>0</v>
      </c>
      <c r="EFM6" s="366">
        <f>'SAISIE HOTEL RESTAURANT'!EFW5</f>
        <v>0</v>
      </c>
      <c r="EFN6" s="366">
        <f>'SAISIE HOTEL RESTAURANT'!EFX5</f>
        <v>0</v>
      </c>
      <c r="EFO6" s="366">
        <f>'SAISIE HOTEL RESTAURANT'!EFY5</f>
        <v>0</v>
      </c>
      <c r="EFP6" s="366">
        <f>'SAISIE HOTEL RESTAURANT'!EFZ5</f>
        <v>0</v>
      </c>
      <c r="EFQ6" s="366">
        <f>'SAISIE HOTEL RESTAURANT'!EGA5</f>
        <v>0</v>
      </c>
      <c r="EFR6" s="366">
        <f>'SAISIE HOTEL RESTAURANT'!EGB5</f>
        <v>0</v>
      </c>
      <c r="EFS6" s="366">
        <f>'SAISIE HOTEL RESTAURANT'!EGC5</f>
        <v>0</v>
      </c>
      <c r="EFT6" s="366">
        <f>'SAISIE HOTEL RESTAURANT'!EGD5</f>
        <v>0</v>
      </c>
      <c r="EFU6" s="366">
        <f>'SAISIE HOTEL RESTAURANT'!EGE5</f>
        <v>0</v>
      </c>
      <c r="EFV6" s="366">
        <f>'SAISIE HOTEL RESTAURANT'!EGF5</f>
        <v>0</v>
      </c>
      <c r="EFW6" s="366">
        <f>'SAISIE HOTEL RESTAURANT'!EGG5</f>
        <v>0</v>
      </c>
      <c r="EFX6" s="366">
        <f>'SAISIE HOTEL RESTAURANT'!EGH5</f>
        <v>0</v>
      </c>
      <c r="EFY6" s="366">
        <f>'SAISIE HOTEL RESTAURANT'!EGI5</f>
        <v>0</v>
      </c>
      <c r="EFZ6" s="366">
        <f>'SAISIE HOTEL RESTAURANT'!EGJ5</f>
        <v>0</v>
      </c>
      <c r="EGA6" s="366">
        <f>'SAISIE HOTEL RESTAURANT'!EGK5</f>
        <v>0</v>
      </c>
      <c r="EGB6" s="366">
        <f>'SAISIE HOTEL RESTAURANT'!EGL5</f>
        <v>0</v>
      </c>
      <c r="EGC6" s="366">
        <f>'SAISIE HOTEL RESTAURANT'!EGM5</f>
        <v>0</v>
      </c>
      <c r="EGD6" s="366">
        <f>'SAISIE HOTEL RESTAURANT'!EGN5</f>
        <v>0</v>
      </c>
      <c r="EGE6" s="366">
        <f>'SAISIE HOTEL RESTAURANT'!EGO5</f>
        <v>0</v>
      </c>
      <c r="EGF6" s="366">
        <f>'SAISIE HOTEL RESTAURANT'!EGP5</f>
        <v>0</v>
      </c>
      <c r="EGG6" s="366">
        <f>'SAISIE HOTEL RESTAURANT'!EGQ5</f>
        <v>0</v>
      </c>
      <c r="EGH6" s="366">
        <f>'SAISIE HOTEL RESTAURANT'!EGR5</f>
        <v>0</v>
      </c>
      <c r="EGI6" s="366">
        <f>'SAISIE HOTEL RESTAURANT'!EGS5</f>
        <v>0</v>
      </c>
      <c r="EGJ6" s="366">
        <f>'SAISIE HOTEL RESTAURANT'!EGT5</f>
        <v>0</v>
      </c>
      <c r="EGK6" s="366">
        <f>'SAISIE HOTEL RESTAURANT'!EGU5</f>
        <v>0</v>
      </c>
      <c r="EGL6" s="366">
        <f>'SAISIE HOTEL RESTAURANT'!EGV5</f>
        <v>0</v>
      </c>
      <c r="EGM6" s="366">
        <f>'SAISIE HOTEL RESTAURANT'!EGW5</f>
        <v>0</v>
      </c>
      <c r="EGN6" s="366">
        <f>'SAISIE HOTEL RESTAURANT'!EGX5</f>
        <v>0</v>
      </c>
      <c r="EGO6" s="366">
        <f>'SAISIE HOTEL RESTAURANT'!EGY5</f>
        <v>0</v>
      </c>
      <c r="EGP6" s="366">
        <f>'SAISIE HOTEL RESTAURANT'!EGZ5</f>
        <v>0</v>
      </c>
      <c r="EGQ6" s="366">
        <f>'SAISIE HOTEL RESTAURANT'!EHA5</f>
        <v>0</v>
      </c>
      <c r="EGR6" s="366">
        <f>'SAISIE HOTEL RESTAURANT'!EHB5</f>
        <v>0</v>
      </c>
      <c r="EGS6" s="366">
        <f>'SAISIE HOTEL RESTAURANT'!EHC5</f>
        <v>0</v>
      </c>
      <c r="EGT6" s="366">
        <f>'SAISIE HOTEL RESTAURANT'!EHD5</f>
        <v>0</v>
      </c>
      <c r="EGU6" s="366">
        <f>'SAISIE HOTEL RESTAURANT'!EHE5</f>
        <v>0</v>
      </c>
      <c r="EGV6" s="366">
        <f>'SAISIE HOTEL RESTAURANT'!EHF5</f>
        <v>0</v>
      </c>
      <c r="EGW6" s="366">
        <f>'SAISIE HOTEL RESTAURANT'!EHG5</f>
        <v>0</v>
      </c>
      <c r="EGX6" s="366">
        <f>'SAISIE HOTEL RESTAURANT'!EHH5</f>
        <v>0</v>
      </c>
      <c r="EGY6" s="366">
        <f>'SAISIE HOTEL RESTAURANT'!EHI5</f>
        <v>0</v>
      </c>
      <c r="EGZ6" s="366">
        <f>'SAISIE HOTEL RESTAURANT'!EHJ5</f>
        <v>0</v>
      </c>
      <c r="EHA6" s="366">
        <f>'SAISIE HOTEL RESTAURANT'!EHK5</f>
        <v>0</v>
      </c>
      <c r="EHB6" s="366">
        <f>'SAISIE HOTEL RESTAURANT'!EHL5</f>
        <v>0</v>
      </c>
      <c r="EHC6" s="366">
        <f>'SAISIE HOTEL RESTAURANT'!EHM5</f>
        <v>0</v>
      </c>
      <c r="EHD6" s="366">
        <f>'SAISIE HOTEL RESTAURANT'!EHN5</f>
        <v>0</v>
      </c>
      <c r="EHE6" s="366">
        <f>'SAISIE HOTEL RESTAURANT'!EHO5</f>
        <v>0</v>
      </c>
      <c r="EHF6" s="366">
        <f>'SAISIE HOTEL RESTAURANT'!EHP5</f>
        <v>0</v>
      </c>
      <c r="EHG6" s="366">
        <f>'SAISIE HOTEL RESTAURANT'!EHQ5</f>
        <v>0</v>
      </c>
      <c r="EHH6" s="366">
        <f>'SAISIE HOTEL RESTAURANT'!EHR5</f>
        <v>0</v>
      </c>
      <c r="EHI6" s="366">
        <f>'SAISIE HOTEL RESTAURANT'!EHS5</f>
        <v>0</v>
      </c>
      <c r="EHJ6" s="366">
        <f>'SAISIE HOTEL RESTAURANT'!EHT5</f>
        <v>0</v>
      </c>
      <c r="EHK6" s="366">
        <f>'SAISIE HOTEL RESTAURANT'!EHU5</f>
        <v>0</v>
      </c>
      <c r="EHL6" s="366">
        <f>'SAISIE HOTEL RESTAURANT'!EHV5</f>
        <v>0</v>
      </c>
      <c r="EHM6" s="366">
        <f>'SAISIE HOTEL RESTAURANT'!EHW5</f>
        <v>0</v>
      </c>
      <c r="EHN6" s="366">
        <f>'SAISIE HOTEL RESTAURANT'!EHX5</f>
        <v>0</v>
      </c>
      <c r="EHO6" s="366">
        <f>'SAISIE HOTEL RESTAURANT'!EHY5</f>
        <v>0</v>
      </c>
      <c r="EHP6" s="366">
        <f>'SAISIE HOTEL RESTAURANT'!EHZ5</f>
        <v>0</v>
      </c>
      <c r="EHQ6" s="366">
        <f>'SAISIE HOTEL RESTAURANT'!EIA5</f>
        <v>0</v>
      </c>
      <c r="EHR6" s="366">
        <f>'SAISIE HOTEL RESTAURANT'!EIB5</f>
        <v>0</v>
      </c>
      <c r="EHS6" s="366">
        <f>'SAISIE HOTEL RESTAURANT'!EIC5</f>
        <v>0</v>
      </c>
      <c r="EHT6" s="366">
        <f>'SAISIE HOTEL RESTAURANT'!EID5</f>
        <v>0</v>
      </c>
      <c r="EHU6" s="366">
        <f>'SAISIE HOTEL RESTAURANT'!EIE5</f>
        <v>0</v>
      </c>
      <c r="EHV6" s="366">
        <f>'SAISIE HOTEL RESTAURANT'!EIF5</f>
        <v>0</v>
      </c>
      <c r="EHW6" s="366">
        <f>'SAISIE HOTEL RESTAURANT'!EIG5</f>
        <v>0</v>
      </c>
      <c r="EHX6" s="366">
        <f>'SAISIE HOTEL RESTAURANT'!EIH5</f>
        <v>0</v>
      </c>
      <c r="EHY6" s="366">
        <f>'SAISIE HOTEL RESTAURANT'!EII5</f>
        <v>0</v>
      </c>
      <c r="EHZ6" s="366">
        <f>'SAISIE HOTEL RESTAURANT'!EIJ5</f>
        <v>0</v>
      </c>
      <c r="EIA6" s="366">
        <f>'SAISIE HOTEL RESTAURANT'!EIK5</f>
        <v>0</v>
      </c>
      <c r="EIB6" s="366">
        <f>'SAISIE HOTEL RESTAURANT'!EIL5</f>
        <v>0</v>
      </c>
      <c r="EIC6" s="366">
        <f>'SAISIE HOTEL RESTAURANT'!EIM5</f>
        <v>0</v>
      </c>
      <c r="EID6" s="366">
        <f>'SAISIE HOTEL RESTAURANT'!EIN5</f>
        <v>0</v>
      </c>
      <c r="EIE6" s="366">
        <f>'SAISIE HOTEL RESTAURANT'!EIO5</f>
        <v>0</v>
      </c>
      <c r="EIF6" s="366">
        <f>'SAISIE HOTEL RESTAURANT'!EIP5</f>
        <v>0</v>
      </c>
      <c r="EIG6" s="366">
        <f>'SAISIE HOTEL RESTAURANT'!EIQ5</f>
        <v>0</v>
      </c>
      <c r="EIH6" s="366">
        <f>'SAISIE HOTEL RESTAURANT'!EIR5</f>
        <v>0</v>
      </c>
      <c r="EII6" s="366">
        <f>'SAISIE HOTEL RESTAURANT'!EIS5</f>
        <v>0</v>
      </c>
      <c r="EIJ6" s="366">
        <f>'SAISIE HOTEL RESTAURANT'!EIT5</f>
        <v>0</v>
      </c>
      <c r="EIK6" s="366">
        <f>'SAISIE HOTEL RESTAURANT'!EIU5</f>
        <v>0</v>
      </c>
      <c r="EIL6" s="366">
        <f>'SAISIE HOTEL RESTAURANT'!EIV5</f>
        <v>0</v>
      </c>
      <c r="EIM6" s="366">
        <f>'SAISIE HOTEL RESTAURANT'!EIW5</f>
        <v>0</v>
      </c>
      <c r="EIN6" s="366">
        <f>'SAISIE HOTEL RESTAURANT'!EIX5</f>
        <v>0</v>
      </c>
      <c r="EIO6" s="366">
        <f>'SAISIE HOTEL RESTAURANT'!EIY5</f>
        <v>0</v>
      </c>
      <c r="EIP6" s="366">
        <f>'SAISIE HOTEL RESTAURANT'!EIZ5</f>
        <v>0</v>
      </c>
      <c r="EIQ6" s="366">
        <f>'SAISIE HOTEL RESTAURANT'!EJA5</f>
        <v>0</v>
      </c>
      <c r="EIR6" s="366">
        <f>'SAISIE HOTEL RESTAURANT'!EJB5</f>
        <v>0</v>
      </c>
      <c r="EIS6" s="366">
        <f>'SAISIE HOTEL RESTAURANT'!EJC5</f>
        <v>0</v>
      </c>
      <c r="EIT6" s="366">
        <f>'SAISIE HOTEL RESTAURANT'!EJD5</f>
        <v>0</v>
      </c>
      <c r="EIU6" s="366">
        <f>'SAISIE HOTEL RESTAURANT'!EJE5</f>
        <v>0</v>
      </c>
      <c r="EIV6" s="366">
        <f>'SAISIE HOTEL RESTAURANT'!EJF5</f>
        <v>0</v>
      </c>
      <c r="EIW6" s="366">
        <f>'SAISIE HOTEL RESTAURANT'!EJG5</f>
        <v>0</v>
      </c>
      <c r="EIX6" s="366">
        <f>'SAISIE HOTEL RESTAURANT'!EJH5</f>
        <v>0</v>
      </c>
      <c r="EIY6" s="366">
        <f>'SAISIE HOTEL RESTAURANT'!EJI5</f>
        <v>0</v>
      </c>
      <c r="EIZ6" s="366">
        <f>'SAISIE HOTEL RESTAURANT'!EJJ5</f>
        <v>0</v>
      </c>
      <c r="EJA6" s="366">
        <f>'SAISIE HOTEL RESTAURANT'!EJK5</f>
        <v>0</v>
      </c>
      <c r="EJB6" s="366">
        <f>'SAISIE HOTEL RESTAURANT'!EJL5</f>
        <v>0</v>
      </c>
      <c r="EJC6" s="366">
        <f>'SAISIE HOTEL RESTAURANT'!EJM5</f>
        <v>0</v>
      </c>
      <c r="EJD6" s="366">
        <f>'SAISIE HOTEL RESTAURANT'!EJN5</f>
        <v>0</v>
      </c>
      <c r="EJE6" s="366">
        <f>'SAISIE HOTEL RESTAURANT'!EJO5</f>
        <v>0</v>
      </c>
      <c r="EJF6" s="366">
        <f>'SAISIE HOTEL RESTAURANT'!EJP5</f>
        <v>0</v>
      </c>
      <c r="EJG6" s="366">
        <f>'SAISIE HOTEL RESTAURANT'!EJQ5</f>
        <v>0</v>
      </c>
      <c r="EJH6" s="366">
        <f>'SAISIE HOTEL RESTAURANT'!EJR5</f>
        <v>0</v>
      </c>
      <c r="EJI6" s="366">
        <f>'SAISIE HOTEL RESTAURANT'!EJS5</f>
        <v>0</v>
      </c>
      <c r="EJJ6" s="366">
        <f>'SAISIE HOTEL RESTAURANT'!EJT5</f>
        <v>0</v>
      </c>
      <c r="EJK6" s="366">
        <f>'SAISIE HOTEL RESTAURANT'!EJU5</f>
        <v>0</v>
      </c>
      <c r="EJL6" s="366">
        <f>'SAISIE HOTEL RESTAURANT'!EJV5</f>
        <v>0</v>
      </c>
      <c r="EJM6" s="366">
        <f>'SAISIE HOTEL RESTAURANT'!EJW5</f>
        <v>0</v>
      </c>
      <c r="EJN6" s="366">
        <f>'SAISIE HOTEL RESTAURANT'!EJX5</f>
        <v>0</v>
      </c>
      <c r="EJO6" s="366">
        <f>'SAISIE HOTEL RESTAURANT'!EJY5</f>
        <v>0</v>
      </c>
      <c r="EJP6" s="366">
        <f>'SAISIE HOTEL RESTAURANT'!EJZ5</f>
        <v>0</v>
      </c>
      <c r="EJQ6" s="366">
        <f>'SAISIE HOTEL RESTAURANT'!EKA5</f>
        <v>0</v>
      </c>
      <c r="EJR6" s="366">
        <f>'SAISIE HOTEL RESTAURANT'!EKB5</f>
        <v>0</v>
      </c>
      <c r="EJS6" s="366">
        <f>'SAISIE HOTEL RESTAURANT'!EKC5</f>
        <v>0</v>
      </c>
      <c r="EJT6" s="366">
        <f>'SAISIE HOTEL RESTAURANT'!EKD5</f>
        <v>0</v>
      </c>
      <c r="EJU6" s="366">
        <f>'SAISIE HOTEL RESTAURANT'!EKE5</f>
        <v>0</v>
      </c>
      <c r="EJV6" s="366">
        <f>'SAISIE HOTEL RESTAURANT'!EKF5</f>
        <v>0</v>
      </c>
      <c r="EJW6" s="366">
        <f>'SAISIE HOTEL RESTAURANT'!EKG5</f>
        <v>0</v>
      </c>
      <c r="EJX6" s="366">
        <f>'SAISIE HOTEL RESTAURANT'!EKH5</f>
        <v>0</v>
      </c>
      <c r="EJY6" s="366">
        <f>'SAISIE HOTEL RESTAURANT'!EKI5</f>
        <v>0</v>
      </c>
      <c r="EJZ6" s="366">
        <f>'SAISIE HOTEL RESTAURANT'!EKJ5</f>
        <v>0</v>
      </c>
      <c r="EKA6" s="366">
        <f>'SAISIE HOTEL RESTAURANT'!EKK5</f>
        <v>0</v>
      </c>
      <c r="EKB6" s="366">
        <f>'SAISIE HOTEL RESTAURANT'!EKL5</f>
        <v>0</v>
      </c>
      <c r="EKC6" s="366">
        <f>'SAISIE HOTEL RESTAURANT'!EKM5</f>
        <v>0</v>
      </c>
      <c r="EKD6" s="366">
        <f>'SAISIE HOTEL RESTAURANT'!EKN5</f>
        <v>0</v>
      </c>
      <c r="EKE6" s="366">
        <f>'SAISIE HOTEL RESTAURANT'!EKO5</f>
        <v>0</v>
      </c>
      <c r="EKF6" s="366">
        <f>'SAISIE HOTEL RESTAURANT'!EKP5</f>
        <v>0</v>
      </c>
      <c r="EKG6" s="366">
        <f>'SAISIE HOTEL RESTAURANT'!EKQ5</f>
        <v>0</v>
      </c>
      <c r="EKH6" s="366">
        <f>'SAISIE HOTEL RESTAURANT'!EKR5</f>
        <v>0</v>
      </c>
      <c r="EKI6" s="366">
        <f>'SAISIE HOTEL RESTAURANT'!EKS5</f>
        <v>0</v>
      </c>
      <c r="EKJ6" s="366">
        <f>'SAISIE HOTEL RESTAURANT'!EKT5</f>
        <v>0</v>
      </c>
      <c r="EKK6" s="366">
        <f>'SAISIE HOTEL RESTAURANT'!EKU5</f>
        <v>0</v>
      </c>
      <c r="EKL6" s="366">
        <f>'SAISIE HOTEL RESTAURANT'!EKV5</f>
        <v>0</v>
      </c>
      <c r="EKM6" s="366">
        <f>'SAISIE HOTEL RESTAURANT'!EKW5</f>
        <v>0</v>
      </c>
      <c r="EKN6" s="366">
        <f>'SAISIE HOTEL RESTAURANT'!EKX5</f>
        <v>0</v>
      </c>
      <c r="EKO6" s="366">
        <f>'SAISIE HOTEL RESTAURANT'!EKY5</f>
        <v>0</v>
      </c>
      <c r="EKP6" s="366">
        <f>'SAISIE HOTEL RESTAURANT'!EKZ5</f>
        <v>0</v>
      </c>
      <c r="EKQ6" s="366">
        <f>'SAISIE HOTEL RESTAURANT'!ELA5</f>
        <v>0</v>
      </c>
      <c r="EKR6" s="366">
        <f>'SAISIE HOTEL RESTAURANT'!ELB5</f>
        <v>0</v>
      </c>
      <c r="EKS6" s="366">
        <f>'SAISIE HOTEL RESTAURANT'!ELC5</f>
        <v>0</v>
      </c>
      <c r="EKT6" s="366">
        <f>'SAISIE HOTEL RESTAURANT'!ELD5</f>
        <v>0</v>
      </c>
      <c r="EKU6" s="366">
        <f>'SAISIE HOTEL RESTAURANT'!ELE5</f>
        <v>0</v>
      </c>
      <c r="EKV6" s="366">
        <f>'SAISIE HOTEL RESTAURANT'!ELF5</f>
        <v>0</v>
      </c>
      <c r="EKW6" s="366">
        <f>'SAISIE HOTEL RESTAURANT'!ELG5</f>
        <v>0</v>
      </c>
      <c r="EKX6" s="366">
        <f>'SAISIE HOTEL RESTAURANT'!ELH5</f>
        <v>0</v>
      </c>
      <c r="EKY6" s="366">
        <f>'SAISIE HOTEL RESTAURANT'!ELI5</f>
        <v>0</v>
      </c>
      <c r="EKZ6" s="366">
        <f>'SAISIE HOTEL RESTAURANT'!ELJ5</f>
        <v>0</v>
      </c>
      <c r="ELA6" s="366">
        <f>'SAISIE HOTEL RESTAURANT'!ELK5</f>
        <v>0</v>
      </c>
      <c r="ELB6" s="366">
        <f>'SAISIE HOTEL RESTAURANT'!ELL5</f>
        <v>0</v>
      </c>
      <c r="ELC6" s="366">
        <f>'SAISIE HOTEL RESTAURANT'!ELM5</f>
        <v>0</v>
      </c>
      <c r="ELD6" s="366">
        <f>'SAISIE HOTEL RESTAURANT'!ELN5</f>
        <v>0</v>
      </c>
      <c r="ELE6" s="366">
        <f>'SAISIE HOTEL RESTAURANT'!ELO5</f>
        <v>0</v>
      </c>
      <c r="ELF6" s="366">
        <f>'SAISIE HOTEL RESTAURANT'!ELP5</f>
        <v>0</v>
      </c>
      <c r="ELG6" s="366">
        <f>'SAISIE HOTEL RESTAURANT'!ELQ5</f>
        <v>0</v>
      </c>
      <c r="ELH6" s="366">
        <f>'SAISIE HOTEL RESTAURANT'!ELR5</f>
        <v>0</v>
      </c>
      <c r="ELI6" s="366">
        <f>'SAISIE HOTEL RESTAURANT'!ELS5</f>
        <v>0</v>
      </c>
      <c r="ELJ6" s="366">
        <f>'SAISIE HOTEL RESTAURANT'!ELT5</f>
        <v>0</v>
      </c>
      <c r="ELK6" s="366">
        <f>'SAISIE HOTEL RESTAURANT'!ELU5</f>
        <v>0</v>
      </c>
      <c r="ELL6" s="366">
        <f>'SAISIE HOTEL RESTAURANT'!ELV5</f>
        <v>0</v>
      </c>
      <c r="ELM6" s="366">
        <f>'SAISIE HOTEL RESTAURANT'!ELW5</f>
        <v>0</v>
      </c>
      <c r="ELN6" s="366">
        <f>'SAISIE HOTEL RESTAURANT'!ELX5</f>
        <v>0</v>
      </c>
      <c r="ELO6" s="366">
        <f>'SAISIE HOTEL RESTAURANT'!ELY5</f>
        <v>0</v>
      </c>
      <c r="ELP6" s="366">
        <f>'SAISIE HOTEL RESTAURANT'!ELZ5</f>
        <v>0</v>
      </c>
      <c r="ELQ6" s="366">
        <f>'SAISIE HOTEL RESTAURANT'!EMA5</f>
        <v>0</v>
      </c>
      <c r="ELR6" s="366">
        <f>'SAISIE HOTEL RESTAURANT'!EMB5</f>
        <v>0</v>
      </c>
      <c r="ELS6" s="366">
        <f>'SAISIE HOTEL RESTAURANT'!EMC5</f>
        <v>0</v>
      </c>
      <c r="ELT6" s="366">
        <f>'SAISIE HOTEL RESTAURANT'!EMD5</f>
        <v>0</v>
      </c>
      <c r="ELU6" s="366">
        <f>'SAISIE HOTEL RESTAURANT'!EME5</f>
        <v>0</v>
      </c>
      <c r="ELV6" s="366">
        <f>'SAISIE HOTEL RESTAURANT'!EMF5</f>
        <v>0</v>
      </c>
      <c r="ELW6" s="366">
        <f>'SAISIE HOTEL RESTAURANT'!EMG5</f>
        <v>0</v>
      </c>
      <c r="ELX6" s="366">
        <f>'SAISIE HOTEL RESTAURANT'!EMH5</f>
        <v>0</v>
      </c>
      <c r="ELY6" s="366">
        <f>'SAISIE HOTEL RESTAURANT'!EMI5</f>
        <v>0</v>
      </c>
      <c r="ELZ6" s="366">
        <f>'SAISIE HOTEL RESTAURANT'!EMJ5</f>
        <v>0</v>
      </c>
      <c r="EMA6" s="366">
        <f>'SAISIE HOTEL RESTAURANT'!EMK5</f>
        <v>0</v>
      </c>
      <c r="EMB6" s="366">
        <f>'SAISIE HOTEL RESTAURANT'!EML5</f>
        <v>0</v>
      </c>
      <c r="EMC6" s="366">
        <f>'SAISIE HOTEL RESTAURANT'!EMM5</f>
        <v>0</v>
      </c>
      <c r="EMD6" s="366">
        <f>'SAISIE HOTEL RESTAURANT'!EMN5</f>
        <v>0</v>
      </c>
      <c r="EME6" s="366">
        <f>'SAISIE HOTEL RESTAURANT'!EMO5</f>
        <v>0</v>
      </c>
      <c r="EMF6" s="366">
        <f>'SAISIE HOTEL RESTAURANT'!EMP5</f>
        <v>0</v>
      </c>
      <c r="EMG6" s="366">
        <f>'SAISIE HOTEL RESTAURANT'!EMQ5</f>
        <v>0</v>
      </c>
      <c r="EMH6" s="366">
        <f>'SAISIE HOTEL RESTAURANT'!EMR5</f>
        <v>0</v>
      </c>
      <c r="EMI6" s="366">
        <f>'SAISIE HOTEL RESTAURANT'!EMS5</f>
        <v>0</v>
      </c>
      <c r="EMJ6" s="366">
        <f>'SAISIE HOTEL RESTAURANT'!EMT5</f>
        <v>0</v>
      </c>
      <c r="EMK6" s="366">
        <f>'SAISIE HOTEL RESTAURANT'!EMU5</f>
        <v>0</v>
      </c>
      <c r="EML6" s="366">
        <f>'SAISIE HOTEL RESTAURANT'!EMV5</f>
        <v>0</v>
      </c>
      <c r="EMM6" s="366">
        <f>'SAISIE HOTEL RESTAURANT'!EMW5</f>
        <v>0</v>
      </c>
      <c r="EMN6" s="366">
        <f>'SAISIE HOTEL RESTAURANT'!EMX5</f>
        <v>0</v>
      </c>
      <c r="EMO6" s="366">
        <f>'SAISIE HOTEL RESTAURANT'!EMY5</f>
        <v>0</v>
      </c>
      <c r="EMP6" s="366">
        <f>'SAISIE HOTEL RESTAURANT'!EMZ5</f>
        <v>0</v>
      </c>
      <c r="EMQ6" s="366">
        <f>'SAISIE HOTEL RESTAURANT'!ENA5</f>
        <v>0</v>
      </c>
      <c r="EMR6" s="366">
        <f>'SAISIE HOTEL RESTAURANT'!ENB5</f>
        <v>0</v>
      </c>
      <c r="EMS6" s="366">
        <f>'SAISIE HOTEL RESTAURANT'!ENC5</f>
        <v>0</v>
      </c>
      <c r="EMT6" s="366">
        <f>'SAISIE HOTEL RESTAURANT'!END5</f>
        <v>0</v>
      </c>
      <c r="EMU6" s="366">
        <f>'SAISIE HOTEL RESTAURANT'!ENE5</f>
        <v>0</v>
      </c>
      <c r="EMV6" s="366">
        <f>'SAISIE HOTEL RESTAURANT'!ENF5</f>
        <v>0</v>
      </c>
      <c r="EMW6" s="366">
        <f>'SAISIE HOTEL RESTAURANT'!ENG5</f>
        <v>0</v>
      </c>
      <c r="EMX6" s="366">
        <f>'SAISIE HOTEL RESTAURANT'!ENH5</f>
        <v>0</v>
      </c>
      <c r="EMY6" s="366">
        <f>'SAISIE HOTEL RESTAURANT'!ENI5</f>
        <v>0</v>
      </c>
      <c r="EMZ6" s="366">
        <f>'SAISIE HOTEL RESTAURANT'!ENJ5</f>
        <v>0</v>
      </c>
      <c r="ENA6" s="366">
        <f>'SAISIE HOTEL RESTAURANT'!ENK5</f>
        <v>0</v>
      </c>
      <c r="ENB6" s="366">
        <f>'SAISIE HOTEL RESTAURANT'!ENL5</f>
        <v>0</v>
      </c>
      <c r="ENC6" s="366">
        <f>'SAISIE HOTEL RESTAURANT'!ENM5</f>
        <v>0</v>
      </c>
      <c r="END6" s="366">
        <f>'SAISIE HOTEL RESTAURANT'!ENN5</f>
        <v>0</v>
      </c>
      <c r="ENE6" s="366">
        <f>'SAISIE HOTEL RESTAURANT'!ENO5</f>
        <v>0</v>
      </c>
      <c r="ENF6" s="366">
        <f>'SAISIE HOTEL RESTAURANT'!ENP5</f>
        <v>0</v>
      </c>
      <c r="ENG6" s="366">
        <f>'SAISIE HOTEL RESTAURANT'!ENQ5</f>
        <v>0</v>
      </c>
      <c r="ENH6" s="366">
        <f>'SAISIE HOTEL RESTAURANT'!ENR5</f>
        <v>0</v>
      </c>
      <c r="ENI6" s="366">
        <f>'SAISIE HOTEL RESTAURANT'!ENS5</f>
        <v>0</v>
      </c>
      <c r="ENJ6" s="366">
        <f>'SAISIE HOTEL RESTAURANT'!ENT5</f>
        <v>0</v>
      </c>
      <c r="ENK6" s="366">
        <f>'SAISIE HOTEL RESTAURANT'!ENU5</f>
        <v>0</v>
      </c>
      <c r="ENL6" s="366">
        <f>'SAISIE HOTEL RESTAURANT'!ENV5</f>
        <v>0</v>
      </c>
      <c r="ENM6" s="366">
        <f>'SAISIE HOTEL RESTAURANT'!ENW5</f>
        <v>0</v>
      </c>
      <c r="ENN6" s="366">
        <f>'SAISIE HOTEL RESTAURANT'!ENX5</f>
        <v>0</v>
      </c>
      <c r="ENO6" s="366">
        <f>'SAISIE HOTEL RESTAURANT'!ENY5</f>
        <v>0</v>
      </c>
      <c r="ENP6" s="366">
        <f>'SAISIE HOTEL RESTAURANT'!ENZ5</f>
        <v>0</v>
      </c>
      <c r="ENQ6" s="366">
        <f>'SAISIE HOTEL RESTAURANT'!EOA5</f>
        <v>0</v>
      </c>
      <c r="ENR6" s="366">
        <f>'SAISIE HOTEL RESTAURANT'!EOB5</f>
        <v>0</v>
      </c>
      <c r="ENS6" s="366">
        <f>'SAISIE HOTEL RESTAURANT'!EOC5</f>
        <v>0</v>
      </c>
      <c r="ENT6" s="366">
        <f>'SAISIE HOTEL RESTAURANT'!EOD5</f>
        <v>0</v>
      </c>
      <c r="ENU6" s="366">
        <f>'SAISIE HOTEL RESTAURANT'!EOE5</f>
        <v>0</v>
      </c>
      <c r="ENV6" s="366">
        <f>'SAISIE HOTEL RESTAURANT'!EOF5</f>
        <v>0</v>
      </c>
      <c r="ENW6" s="366">
        <f>'SAISIE HOTEL RESTAURANT'!EOG5</f>
        <v>0</v>
      </c>
      <c r="ENX6" s="366">
        <f>'SAISIE HOTEL RESTAURANT'!EOH5</f>
        <v>0</v>
      </c>
      <c r="ENY6" s="366">
        <f>'SAISIE HOTEL RESTAURANT'!EOI5</f>
        <v>0</v>
      </c>
      <c r="ENZ6" s="366">
        <f>'SAISIE HOTEL RESTAURANT'!EOJ5</f>
        <v>0</v>
      </c>
      <c r="EOA6" s="366">
        <f>'SAISIE HOTEL RESTAURANT'!EOK5</f>
        <v>0</v>
      </c>
      <c r="EOB6" s="366">
        <f>'SAISIE HOTEL RESTAURANT'!EOL5</f>
        <v>0</v>
      </c>
      <c r="EOC6" s="366">
        <f>'SAISIE HOTEL RESTAURANT'!EOM5</f>
        <v>0</v>
      </c>
      <c r="EOD6" s="366">
        <f>'SAISIE HOTEL RESTAURANT'!EON5</f>
        <v>0</v>
      </c>
      <c r="EOE6" s="366">
        <f>'SAISIE HOTEL RESTAURANT'!EOO5</f>
        <v>0</v>
      </c>
      <c r="EOF6" s="366">
        <f>'SAISIE HOTEL RESTAURANT'!EOP5</f>
        <v>0</v>
      </c>
      <c r="EOG6" s="366">
        <f>'SAISIE HOTEL RESTAURANT'!EOQ5</f>
        <v>0</v>
      </c>
      <c r="EOH6" s="366">
        <f>'SAISIE HOTEL RESTAURANT'!EOR5</f>
        <v>0</v>
      </c>
      <c r="EOI6" s="366">
        <f>'SAISIE HOTEL RESTAURANT'!EOS5</f>
        <v>0</v>
      </c>
      <c r="EOJ6" s="366">
        <f>'SAISIE HOTEL RESTAURANT'!EOT5</f>
        <v>0</v>
      </c>
      <c r="EOK6" s="366">
        <f>'SAISIE HOTEL RESTAURANT'!EOU5</f>
        <v>0</v>
      </c>
      <c r="EOL6" s="366">
        <f>'SAISIE HOTEL RESTAURANT'!EOV5</f>
        <v>0</v>
      </c>
      <c r="EOM6" s="366">
        <f>'SAISIE HOTEL RESTAURANT'!EOW5</f>
        <v>0</v>
      </c>
      <c r="EON6" s="366">
        <f>'SAISIE HOTEL RESTAURANT'!EOX5</f>
        <v>0</v>
      </c>
      <c r="EOO6" s="366">
        <f>'SAISIE HOTEL RESTAURANT'!EOY5</f>
        <v>0</v>
      </c>
      <c r="EOP6" s="366">
        <f>'SAISIE HOTEL RESTAURANT'!EOZ5</f>
        <v>0</v>
      </c>
      <c r="EOQ6" s="366">
        <f>'SAISIE HOTEL RESTAURANT'!EPA5</f>
        <v>0</v>
      </c>
      <c r="EOR6" s="366">
        <f>'SAISIE HOTEL RESTAURANT'!EPB5</f>
        <v>0</v>
      </c>
      <c r="EOS6" s="366">
        <f>'SAISIE HOTEL RESTAURANT'!EPC5</f>
        <v>0</v>
      </c>
      <c r="EOT6" s="366">
        <f>'SAISIE HOTEL RESTAURANT'!EPD5</f>
        <v>0</v>
      </c>
      <c r="EOU6" s="366">
        <f>'SAISIE HOTEL RESTAURANT'!EPE5</f>
        <v>0</v>
      </c>
      <c r="EOV6" s="366">
        <f>'SAISIE HOTEL RESTAURANT'!EPF5</f>
        <v>0</v>
      </c>
      <c r="EOW6" s="366">
        <f>'SAISIE HOTEL RESTAURANT'!EPG5</f>
        <v>0</v>
      </c>
      <c r="EOX6" s="366">
        <f>'SAISIE HOTEL RESTAURANT'!EPH5</f>
        <v>0</v>
      </c>
      <c r="EOY6" s="366">
        <f>'SAISIE HOTEL RESTAURANT'!EPI5</f>
        <v>0</v>
      </c>
      <c r="EOZ6" s="366">
        <f>'SAISIE HOTEL RESTAURANT'!EPJ5</f>
        <v>0</v>
      </c>
      <c r="EPA6" s="366">
        <f>'SAISIE HOTEL RESTAURANT'!EPK5</f>
        <v>0</v>
      </c>
      <c r="EPB6" s="366">
        <f>'SAISIE HOTEL RESTAURANT'!EPL5</f>
        <v>0</v>
      </c>
      <c r="EPC6" s="366">
        <f>'SAISIE HOTEL RESTAURANT'!EPM5</f>
        <v>0</v>
      </c>
      <c r="EPD6" s="366">
        <f>'SAISIE HOTEL RESTAURANT'!EPN5</f>
        <v>0</v>
      </c>
      <c r="EPE6" s="366">
        <f>'SAISIE HOTEL RESTAURANT'!EPO5</f>
        <v>0</v>
      </c>
      <c r="EPF6" s="366">
        <f>'SAISIE HOTEL RESTAURANT'!EPP5</f>
        <v>0</v>
      </c>
      <c r="EPG6" s="366">
        <f>'SAISIE HOTEL RESTAURANT'!EPQ5</f>
        <v>0</v>
      </c>
      <c r="EPH6" s="366">
        <f>'SAISIE HOTEL RESTAURANT'!EPR5</f>
        <v>0</v>
      </c>
      <c r="EPI6" s="366">
        <f>'SAISIE HOTEL RESTAURANT'!EPS5</f>
        <v>0</v>
      </c>
      <c r="EPJ6" s="366">
        <f>'SAISIE HOTEL RESTAURANT'!EPT5</f>
        <v>0</v>
      </c>
      <c r="EPK6" s="366">
        <f>'SAISIE HOTEL RESTAURANT'!EPU5</f>
        <v>0</v>
      </c>
      <c r="EPL6" s="366">
        <f>'SAISIE HOTEL RESTAURANT'!EPV5</f>
        <v>0</v>
      </c>
      <c r="EPM6" s="366">
        <f>'SAISIE HOTEL RESTAURANT'!EPW5</f>
        <v>0</v>
      </c>
      <c r="EPN6" s="366">
        <f>'SAISIE HOTEL RESTAURANT'!EPX5</f>
        <v>0</v>
      </c>
      <c r="EPO6" s="366">
        <f>'SAISIE HOTEL RESTAURANT'!EPY5</f>
        <v>0</v>
      </c>
      <c r="EPP6" s="366">
        <f>'SAISIE HOTEL RESTAURANT'!EPZ5</f>
        <v>0</v>
      </c>
      <c r="EPQ6" s="366">
        <f>'SAISIE HOTEL RESTAURANT'!EQA5</f>
        <v>0</v>
      </c>
      <c r="EPR6" s="366">
        <f>'SAISIE HOTEL RESTAURANT'!EQB5</f>
        <v>0</v>
      </c>
      <c r="EPS6" s="366">
        <f>'SAISIE HOTEL RESTAURANT'!EQC5</f>
        <v>0</v>
      </c>
      <c r="EPT6" s="366">
        <f>'SAISIE HOTEL RESTAURANT'!EQD5</f>
        <v>0</v>
      </c>
      <c r="EPU6" s="366">
        <f>'SAISIE HOTEL RESTAURANT'!EQE5</f>
        <v>0</v>
      </c>
      <c r="EPV6" s="366">
        <f>'SAISIE HOTEL RESTAURANT'!EQF5</f>
        <v>0</v>
      </c>
      <c r="EPW6" s="366">
        <f>'SAISIE HOTEL RESTAURANT'!EQG5</f>
        <v>0</v>
      </c>
      <c r="EPX6" s="366">
        <f>'SAISIE HOTEL RESTAURANT'!EQH5</f>
        <v>0</v>
      </c>
      <c r="EPY6" s="366">
        <f>'SAISIE HOTEL RESTAURANT'!EQI5</f>
        <v>0</v>
      </c>
      <c r="EPZ6" s="366">
        <f>'SAISIE HOTEL RESTAURANT'!EQJ5</f>
        <v>0</v>
      </c>
      <c r="EQA6" s="366">
        <f>'SAISIE HOTEL RESTAURANT'!EQK5</f>
        <v>0</v>
      </c>
      <c r="EQB6" s="366">
        <f>'SAISIE HOTEL RESTAURANT'!EQL5</f>
        <v>0</v>
      </c>
      <c r="EQC6" s="366">
        <f>'SAISIE HOTEL RESTAURANT'!EQM5</f>
        <v>0</v>
      </c>
      <c r="EQD6" s="366">
        <f>'SAISIE HOTEL RESTAURANT'!EQN5</f>
        <v>0</v>
      </c>
      <c r="EQE6" s="366">
        <f>'SAISIE HOTEL RESTAURANT'!EQO5</f>
        <v>0</v>
      </c>
      <c r="EQF6" s="366">
        <f>'SAISIE HOTEL RESTAURANT'!EQP5</f>
        <v>0</v>
      </c>
      <c r="EQG6" s="366">
        <f>'SAISIE HOTEL RESTAURANT'!EQQ5</f>
        <v>0</v>
      </c>
      <c r="EQH6" s="366">
        <f>'SAISIE HOTEL RESTAURANT'!EQR5</f>
        <v>0</v>
      </c>
      <c r="EQI6" s="366">
        <f>'SAISIE HOTEL RESTAURANT'!EQS5</f>
        <v>0</v>
      </c>
      <c r="EQJ6" s="366">
        <f>'SAISIE HOTEL RESTAURANT'!EQT5</f>
        <v>0</v>
      </c>
      <c r="EQK6" s="366">
        <f>'SAISIE HOTEL RESTAURANT'!EQU5</f>
        <v>0</v>
      </c>
      <c r="EQL6" s="366">
        <f>'SAISIE HOTEL RESTAURANT'!EQV5</f>
        <v>0</v>
      </c>
      <c r="EQM6" s="366">
        <f>'SAISIE HOTEL RESTAURANT'!EQW5</f>
        <v>0</v>
      </c>
      <c r="EQN6" s="366">
        <f>'SAISIE HOTEL RESTAURANT'!EQX5</f>
        <v>0</v>
      </c>
      <c r="EQO6" s="366">
        <f>'SAISIE HOTEL RESTAURANT'!EQY5</f>
        <v>0</v>
      </c>
      <c r="EQP6" s="366">
        <f>'SAISIE HOTEL RESTAURANT'!EQZ5</f>
        <v>0</v>
      </c>
      <c r="EQQ6" s="366">
        <f>'SAISIE HOTEL RESTAURANT'!ERA5</f>
        <v>0</v>
      </c>
      <c r="EQR6" s="366">
        <f>'SAISIE HOTEL RESTAURANT'!ERB5</f>
        <v>0</v>
      </c>
      <c r="EQS6" s="366">
        <f>'SAISIE HOTEL RESTAURANT'!ERC5</f>
        <v>0</v>
      </c>
      <c r="EQT6" s="366">
        <f>'SAISIE HOTEL RESTAURANT'!ERD5</f>
        <v>0</v>
      </c>
      <c r="EQU6" s="366">
        <f>'SAISIE HOTEL RESTAURANT'!ERE5</f>
        <v>0</v>
      </c>
      <c r="EQV6" s="366">
        <f>'SAISIE HOTEL RESTAURANT'!ERF5</f>
        <v>0</v>
      </c>
      <c r="EQW6" s="366">
        <f>'SAISIE HOTEL RESTAURANT'!ERG5</f>
        <v>0</v>
      </c>
      <c r="EQX6" s="366">
        <f>'SAISIE HOTEL RESTAURANT'!ERH5</f>
        <v>0</v>
      </c>
      <c r="EQY6" s="366">
        <f>'SAISIE HOTEL RESTAURANT'!ERI5</f>
        <v>0</v>
      </c>
      <c r="EQZ6" s="366">
        <f>'SAISIE HOTEL RESTAURANT'!ERJ5</f>
        <v>0</v>
      </c>
      <c r="ERA6" s="366">
        <f>'SAISIE HOTEL RESTAURANT'!ERK5</f>
        <v>0</v>
      </c>
      <c r="ERB6" s="366">
        <f>'SAISIE HOTEL RESTAURANT'!ERL5</f>
        <v>0</v>
      </c>
      <c r="ERC6" s="366">
        <f>'SAISIE HOTEL RESTAURANT'!ERM5</f>
        <v>0</v>
      </c>
      <c r="ERD6" s="366">
        <f>'SAISIE HOTEL RESTAURANT'!ERN5</f>
        <v>0</v>
      </c>
      <c r="ERE6" s="366">
        <f>'SAISIE HOTEL RESTAURANT'!ERO5</f>
        <v>0</v>
      </c>
      <c r="ERF6" s="366">
        <f>'SAISIE HOTEL RESTAURANT'!ERP5</f>
        <v>0</v>
      </c>
      <c r="ERG6" s="366">
        <f>'SAISIE HOTEL RESTAURANT'!ERQ5</f>
        <v>0</v>
      </c>
      <c r="ERH6" s="366">
        <f>'SAISIE HOTEL RESTAURANT'!ERR5</f>
        <v>0</v>
      </c>
      <c r="ERI6" s="366">
        <f>'SAISIE HOTEL RESTAURANT'!ERS5</f>
        <v>0</v>
      </c>
      <c r="ERJ6" s="366">
        <f>'SAISIE HOTEL RESTAURANT'!ERT5</f>
        <v>0</v>
      </c>
      <c r="ERK6" s="366">
        <f>'SAISIE HOTEL RESTAURANT'!ERU5</f>
        <v>0</v>
      </c>
      <c r="ERL6" s="366">
        <f>'SAISIE HOTEL RESTAURANT'!ERV5</f>
        <v>0</v>
      </c>
      <c r="ERM6" s="366">
        <f>'SAISIE HOTEL RESTAURANT'!ERW5</f>
        <v>0</v>
      </c>
      <c r="ERN6" s="366">
        <f>'SAISIE HOTEL RESTAURANT'!ERX5</f>
        <v>0</v>
      </c>
      <c r="ERO6" s="366">
        <f>'SAISIE HOTEL RESTAURANT'!ERY5</f>
        <v>0</v>
      </c>
      <c r="ERP6" s="366">
        <f>'SAISIE HOTEL RESTAURANT'!ERZ5</f>
        <v>0</v>
      </c>
      <c r="ERQ6" s="366">
        <f>'SAISIE HOTEL RESTAURANT'!ESA5</f>
        <v>0</v>
      </c>
      <c r="ERR6" s="366">
        <f>'SAISIE HOTEL RESTAURANT'!ESB5</f>
        <v>0</v>
      </c>
      <c r="ERS6" s="366">
        <f>'SAISIE HOTEL RESTAURANT'!ESC5</f>
        <v>0</v>
      </c>
      <c r="ERT6" s="366">
        <f>'SAISIE HOTEL RESTAURANT'!ESD5</f>
        <v>0</v>
      </c>
      <c r="ERU6" s="366">
        <f>'SAISIE HOTEL RESTAURANT'!ESE5</f>
        <v>0</v>
      </c>
      <c r="ERV6" s="366">
        <f>'SAISIE HOTEL RESTAURANT'!ESF5</f>
        <v>0</v>
      </c>
      <c r="ERW6" s="366">
        <f>'SAISIE HOTEL RESTAURANT'!ESG5</f>
        <v>0</v>
      </c>
      <c r="ERX6" s="366">
        <f>'SAISIE HOTEL RESTAURANT'!ESH5</f>
        <v>0</v>
      </c>
      <c r="ERY6" s="366">
        <f>'SAISIE HOTEL RESTAURANT'!ESI5</f>
        <v>0</v>
      </c>
      <c r="ERZ6" s="366">
        <f>'SAISIE HOTEL RESTAURANT'!ESJ5</f>
        <v>0</v>
      </c>
      <c r="ESA6" s="366">
        <f>'SAISIE HOTEL RESTAURANT'!ESK5</f>
        <v>0</v>
      </c>
      <c r="ESB6" s="366">
        <f>'SAISIE HOTEL RESTAURANT'!ESL5</f>
        <v>0</v>
      </c>
      <c r="ESC6" s="366">
        <f>'SAISIE HOTEL RESTAURANT'!ESM5</f>
        <v>0</v>
      </c>
      <c r="ESD6" s="366">
        <f>'SAISIE HOTEL RESTAURANT'!ESN5</f>
        <v>0</v>
      </c>
      <c r="ESE6" s="366">
        <f>'SAISIE HOTEL RESTAURANT'!ESO5</f>
        <v>0</v>
      </c>
      <c r="ESF6" s="366">
        <f>'SAISIE HOTEL RESTAURANT'!ESP5</f>
        <v>0</v>
      </c>
      <c r="ESG6" s="366">
        <f>'SAISIE HOTEL RESTAURANT'!ESQ5</f>
        <v>0</v>
      </c>
      <c r="ESH6" s="366">
        <f>'SAISIE HOTEL RESTAURANT'!ESR5</f>
        <v>0</v>
      </c>
      <c r="ESI6" s="366">
        <f>'SAISIE HOTEL RESTAURANT'!ESS5</f>
        <v>0</v>
      </c>
      <c r="ESJ6" s="366">
        <f>'SAISIE HOTEL RESTAURANT'!EST5</f>
        <v>0</v>
      </c>
      <c r="ESK6" s="366">
        <f>'SAISIE HOTEL RESTAURANT'!ESU5</f>
        <v>0</v>
      </c>
      <c r="ESL6" s="366">
        <f>'SAISIE HOTEL RESTAURANT'!ESV5</f>
        <v>0</v>
      </c>
      <c r="ESM6" s="366">
        <f>'SAISIE HOTEL RESTAURANT'!ESW5</f>
        <v>0</v>
      </c>
      <c r="ESN6" s="366">
        <f>'SAISIE HOTEL RESTAURANT'!ESX5</f>
        <v>0</v>
      </c>
      <c r="ESO6" s="366">
        <f>'SAISIE HOTEL RESTAURANT'!ESY5</f>
        <v>0</v>
      </c>
      <c r="ESP6" s="366">
        <f>'SAISIE HOTEL RESTAURANT'!ESZ5</f>
        <v>0</v>
      </c>
      <c r="ESQ6" s="366">
        <f>'SAISIE HOTEL RESTAURANT'!ETA5</f>
        <v>0</v>
      </c>
      <c r="ESR6" s="366">
        <f>'SAISIE HOTEL RESTAURANT'!ETB5</f>
        <v>0</v>
      </c>
      <c r="ESS6" s="366">
        <f>'SAISIE HOTEL RESTAURANT'!ETC5</f>
        <v>0</v>
      </c>
      <c r="EST6" s="366">
        <f>'SAISIE HOTEL RESTAURANT'!ETD5</f>
        <v>0</v>
      </c>
      <c r="ESU6" s="366">
        <f>'SAISIE HOTEL RESTAURANT'!ETE5</f>
        <v>0</v>
      </c>
      <c r="ESV6" s="366">
        <f>'SAISIE HOTEL RESTAURANT'!ETF5</f>
        <v>0</v>
      </c>
      <c r="ESW6" s="366">
        <f>'SAISIE HOTEL RESTAURANT'!ETG5</f>
        <v>0</v>
      </c>
      <c r="ESX6" s="366">
        <f>'SAISIE HOTEL RESTAURANT'!ETH5</f>
        <v>0</v>
      </c>
      <c r="ESY6" s="366">
        <f>'SAISIE HOTEL RESTAURANT'!ETI5</f>
        <v>0</v>
      </c>
      <c r="ESZ6" s="366">
        <f>'SAISIE HOTEL RESTAURANT'!ETJ5</f>
        <v>0</v>
      </c>
      <c r="ETA6" s="366">
        <f>'SAISIE HOTEL RESTAURANT'!ETK5</f>
        <v>0</v>
      </c>
      <c r="ETB6" s="366">
        <f>'SAISIE HOTEL RESTAURANT'!ETL5</f>
        <v>0</v>
      </c>
      <c r="ETC6" s="366">
        <f>'SAISIE HOTEL RESTAURANT'!ETM5</f>
        <v>0</v>
      </c>
      <c r="ETD6" s="366">
        <f>'SAISIE HOTEL RESTAURANT'!ETN5</f>
        <v>0</v>
      </c>
      <c r="ETE6" s="366">
        <f>'SAISIE HOTEL RESTAURANT'!ETO5</f>
        <v>0</v>
      </c>
      <c r="ETF6" s="366">
        <f>'SAISIE HOTEL RESTAURANT'!ETP5</f>
        <v>0</v>
      </c>
      <c r="ETG6" s="366">
        <f>'SAISIE HOTEL RESTAURANT'!ETQ5</f>
        <v>0</v>
      </c>
      <c r="ETH6" s="366">
        <f>'SAISIE HOTEL RESTAURANT'!ETR5</f>
        <v>0</v>
      </c>
      <c r="ETI6" s="366">
        <f>'SAISIE HOTEL RESTAURANT'!ETS5</f>
        <v>0</v>
      </c>
      <c r="ETJ6" s="366">
        <f>'SAISIE HOTEL RESTAURANT'!ETT5</f>
        <v>0</v>
      </c>
      <c r="ETK6" s="366">
        <f>'SAISIE HOTEL RESTAURANT'!ETU5</f>
        <v>0</v>
      </c>
      <c r="ETL6" s="366">
        <f>'SAISIE HOTEL RESTAURANT'!ETV5</f>
        <v>0</v>
      </c>
      <c r="ETM6" s="366">
        <f>'SAISIE HOTEL RESTAURANT'!ETW5</f>
        <v>0</v>
      </c>
      <c r="ETN6" s="366">
        <f>'SAISIE HOTEL RESTAURANT'!ETX5</f>
        <v>0</v>
      </c>
      <c r="ETO6" s="366">
        <f>'SAISIE HOTEL RESTAURANT'!ETY5</f>
        <v>0</v>
      </c>
      <c r="ETP6" s="366">
        <f>'SAISIE HOTEL RESTAURANT'!ETZ5</f>
        <v>0</v>
      </c>
      <c r="ETQ6" s="366">
        <f>'SAISIE HOTEL RESTAURANT'!EUA5</f>
        <v>0</v>
      </c>
      <c r="ETR6" s="366">
        <f>'SAISIE HOTEL RESTAURANT'!EUB5</f>
        <v>0</v>
      </c>
      <c r="ETS6" s="366">
        <f>'SAISIE HOTEL RESTAURANT'!EUC5</f>
        <v>0</v>
      </c>
      <c r="ETT6" s="366">
        <f>'SAISIE HOTEL RESTAURANT'!EUD5</f>
        <v>0</v>
      </c>
      <c r="ETU6" s="366">
        <f>'SAISIE HOTEL RESTAURANT'!EUE5</f>
        <v>0</v>
      </c>
      <c r="ETV6" s="366">
        <f>'SAISIE HOTEL RESTAURANT'!EUF5</f>
        <v>0</v>
      </c>
      <c r="ETW6" s="366">
        <f>'SAISIE HOTEL RESTAURANT'!EUG5</f>
        <v>0</v>
      </c>
      <c r="ETX6" s="366">
        <f>'SAISIE HOTEL RESTAURANT'!EUH5</f>
        <v>0</v>
      </c>
      <c r="ETY6" s="366">
        <f>'SAISIE HOTEL RESTAURANT'!EUI5</f>
        <v>0</v>
      </c>
      <c r="ETZ6" s="366">
        <f>'SAISIE HOTEL RESTAURANT'!EUJ5</f>
        <v>0</v>
      </c>
      <c r="EUA6" s="366">
        <f>'SAISIE HOTEL RESTAURANT'!EUK5</f>
        <v>0</v>
      </c>
      <c r="EUB6" s="366">
        <f>'SAISIE HOTEL RESTAURANT'!EUL5</f>
        <v>0</v>
      </c>
      <c r="EUC6" s="366">
        <f>'SAISIE HOTEL RESTAURANT'!EUM5</f>
        <v>0</v>
      </c>
      <c r="EUD6" s="366">
        <f>'SAISIE HOTEL RESTAURANT'!EUN5</f>
        <v>0</v>
      </c>
      <c r="EUE6" s="366">
        <f>'SAISIE HOTEL RESTAURANT'!EUO5</f>
        <v>0</v>
      </c>
      <c r="EUF6" s="366">
        <f>'SAISIE HOTEL RESTAURANT'!EUP5</f>
        <v>0</v>
      </c>
      <c r="EUG6" s="366">
        <f>'SAISIE HOTEL RESTAURANT'!EUQ5</f>
        <v>0</v>
      </c>
      <c r="EUH6" s="366">
        <f>'SAISIE HOTEL RESTAURANT'!EUR5</f>
        <v>0</v>
      </c>
      <c r="EUI6" s="366">
        <f>'SAISIE HOTEL RESTAURANT'!EUS5</f>
        <v>0</v>
      </c>
      <c r="EUJ6" s="366">
        <f>'SAISIE HOTEL RESTAURANT'!EUT5</f>
        <v>0</v>
      </c>
      <c r="EUK6" s="366">
        <f>'SAISIE HOTEL RESTAURANT'!EUU5</f>
        <v>0</v>
      </c>
      <c r="EUL6" s="366">
        <f>'SAISIE HOTEL RESTAURANT'!EUV5</f>
        <v>0</v>
      </c>
      <c r="EUM6" s="366">
        <f>'SAISIE HOTEL RESTAURANT'!EUW5</f>
        <v>0</v>
      </c>
      <c r="EUN6" s="366">
        <f>'SAISIE HOTEL RESTAURANT'!EUX5</f>
        <v>0</v>
      </c>
      <c r="EUO6" s="366">
        <f>'SAISIE HOTEL RESTAURANT'!EUY5</f>
        <v>0</v>
      </c>
      <c r="EUP6" s="366">
        <f>'SAISIE HOTEL RESTAURANT'!EUZ5</f>
        <v>0</v>
      </c>
      <c r="EUQ6" s="366">
        <f>'SAISIE HOTEL RESTAURANT'!EVA5</f>
        <v>0</v>
      </c>
      <c r="EUR6" s="366">
        <f>'SAISIE HOTEL RESTAURANT'!EVB5</f>
        <v>0</v>
      </c>
      <c r="EUS6" s="366">
        <f>'SAISIE HOTEL RESTAURANT'!EVC5</f>
        <v>0</v>
      </c>
      <c r="EUT6" s="366">
        <f>'SAISIE HOTEL RESTAURANT'!EVD5</f>
        <v>0</v>
      </c>
      <c r="EUU6" s="366">
        <f>'SAISIE HOTEL RESTAURANT'!EVE5</f>
        <v>0</v>
      </c>
      <c r="EUV6" s="366">
        <f>'SAISIE HOTEL RESTAURANT'!EVF5</f>
        <v>0</v>
      </c>
      <c r="EUW6" s="366">
        <f>'SAISIE HOTEL RESTAURANT'!EVG5</f>
        <v>0</v>
      </c>
      <c r="EUX6" s="366">
        <f>'SAISIE HOTEL RESTAURANT'!EVH5</f>
        <v>0</v>
      </c>
      <c r="EUY6" s="366">
        <f>'SAISIE HOTEL RESTAURANT'!EVI5</f>
        <v>0</v>
      </c>
      <c r="EUZ6" s="366">
        <f>'SAISIE HOTEL RESTAURANT'!EVJ5</f>
        <v>0</v>
      </c>
      <c r="EVA6" s="366">
        <f>'SAISIE HOTEL RESTAURANT'!EVK5</f>
        <v>0</v>
      </c>
      <c r="EVB6" s="366">
        <f>'SAISIE HOTEL RESTAURANT'!EVL5</f>
        <v>0</v>
      </c>
      <c r="EVC6" s="366">
        <f>'SAISIE HOTEL RESTAURANT'!EVM5</f>
        <v>0</v>
      </c>
      <c r="EVD6" s="366">
        <f>'SAISIE HOTEL RESTAURANT'!EVN5</f>
        <v>0</v>
      </c>
      <c r="EVE6" s="366">
        <f>'SAISIE HOTEL RESTAURANT'!EVO5</f>
        <v>0</v>
      </c>
      <c r="EVF6" s="366">
        <f>'SAISIE HOTEL RESTAURANT'!EVP5</f>
        <v>0</v>
      </c>
      <c r="EVG6" s="366">
        <f>'SAISIE HOTEL RESTAURANT'!EVQ5</f>
        <v>0</v>
      </c>
      <c r="EVH6" s="366">
        <f>'SAISIE HOTEL RESTAURANT'!EVR5</f>
        <v>0</v>
      </c>
      <c r="EVI6" s="366">
        <f>'SAISIE HOTEL RESTAURANT'!EVS5</f>
        <v>0</v>
      </c>
      <c r="EVJ6" s="366">
        <f>'SAISIE HOTEL RESTAURANT'!EVT5</f>
        <v>0</v>
      </c>
      <c r="EVK6" s="366">
        <f>'SAISIE HOTEL RESTAURANT'!EVU5</f>
        <v>0</v>
      </c>
      <c r="EVL6" s="366">
        <f>'SAISIE HOTEL RESTAURANT'!EVV5</f>
        <v>0</v>
      </c>
      <c r="EVM6" s="366">
        <f>'SAISIE HOTEL RESTAURANT'!EVW5</f>
        <v>0</v>
      </c>
      <c r="EVN6" s="366">
        <f>'SAISIE HOTEL RESTAURANT'!EVX5</f>
        <v>0</v>
      </c>
      <c r="EVO6" s="366">
        <f>'SAISIE HOTEL RESTAURANT'!EVY5</f>
        <v>0</v>
      </c>
      <c r="EVP6" s="366">
        <f>'SAISIE HOTEL RESTAURANT'!EVZ5</f>
        <v>0</v>
      </c>
      <c r="EVQ6" s="366">
        <f>'SAISIE HOTEL RESTAURANT'!EWA5</f>
        <v>0</v>
      </c>
      <c r="EVR6" s="366">
        <f>'SAISIE HOTEL RESTAURANT'!EWB5</f>
        <v>0</v>
      </c>
      <c r="EVS6" s="366">
        <f>'SAISIE HOTEL RESTAURANT'!EWC5</f>
        <v>0</v>
      </c>
      <c r="EVT6" s="366">
        <f>'SAISIE HOTEL RESTAURANT'!EWD5</f>
        <v>0</v>
      </c>
      <c r="EVU6" s="366">
        <f>'SAISIE HOTEL RESTAURANT'!EWE5</f>
        <v>0</v>
      </c>
      <c r="EVV6" s="366">
        <f>'SAISIE HOTEL RESTAURANT'!EWF5</f>
        <v>0</v>
      </c>
      <c r="EVW6" s="366">
        <f>'SAISIE HOTEL RESTAURANT'!EWG5</f>
        <v>0</v>
      </c>
      <c r="EVX6" s="366">
        <f>'SAISIE HOTEL RESTAURANT'!EWH5</f>
        <v>0</v>
      </c>
      <c r="EVY6" s="366">
        <f>'SAISIE HOTEL RESTAURANT'!EWI5</f>
        <v>0</v>
      </c>
      <c r="EVZ6" s="366">
        <f>'SAISIE HOTEL RESTAURANT'!EWJ5</f>
        <v>0</v>
      </c>
      <c r="EWA6" s="366">
        <f>'SAISIE HOTEL RESTAURANT'!EWK5</f>
        <v>0</v>
      </c>
      <c r="EWB6" s="366">
        <f>'SAISIE HOTEL RESTAURANT'!EWL5</f>
        <v>0</v>
      </c>
      <c r="EWC6" s="366">
        <f>'SAISIE HOTEL RESTAURANT'!EWM5</f>
        <v>0</v>
      </c>
      <c r="EWD6" s="366">
        <f>'SAISIE HOTEL RESTAURANT'!EWN5</f>
        <v>0</v>
      </c>
      <c r="EWE6" s="366">
        <f>'SAISIE HOTEL RESTAURANT'!EWO5</f>
        <v>0</v>
      </c>
      <c r="EWF6" s="366">
        <f>'SAISIE HOTEL RESTAURANT'!EWP5</f>
        <v>0</v>
      </c>
      <c r="EWG6" s="366">
        <f>'SAISIE HOTEL RESTAURANT'!EWQ5</f>
        <v>0</v>
      </c>
      <c r="EWH6" s="366">
        <f>'SAISIE HOTEL RESTAURANT'!EWR5</f>
        <v>0</v>
      </c>
      <c r="EWI6" s="366">
        <f>'SAISIE HOTEL RESTAURANT'!EWS5</f>
        <v>0</v>
      </c>
      <c r="EWJ6" s="366">
        <f>'SAISIE HOTEL RESTAURANT'!EWT5</f>
        <v>0</v>
      </c>
      <c r="EWK6" s="366">
        <f>'SAISIE HOTEL RESTAURANT'!EWU5</f>
        <v>0</v>
      </c>
      <c r="EWL6" s="366">
        <f>'SAISIE HOTEL RESTAURANT'!EWV5</f>
        <v>0</v>
      </c>
      <c r="EWM6" s="366">
        <f>'SAISIE HOTEL RESTAURANT'!EWW5</f>
        <v>0</v>
      </c>
      <c r="EWN6" s="366">
        <f>'SAISIE HOTEL RESTAURANT'!EWX5</f>
        <v>0</v>
      </c>
      <c r="EWO6" s="366">
        <f>'SAISIE HOTEL RESTAURANT'!EWY5</f>
        <v>0</v>
      </c>
      <c r="EWP6" s="366">
        <f>'SAISIE HOTEL RESTAURANT'!EWZ5</f>
        <v>0</v>
      </c>
      <c r="EWQ6" s="366">
        <f>'SAISIE HOTEL RESTAURANT'!EXA5</f>
        <v>0</v>
      </c>
      <c r="EWR6" s="366">
        <f>'SAISIE HOTEL RESTAURANT'!EXB5</f>
        <v>0</v>
      </c>
      <c r="EWS6" s="366">
        <f>'SAISIE HOTEL RESTAURANT'!EXC5</f>
        <v>0</v>
      </c>
      <c r="EWT6" s="366">
        <f>'SAISIE HOTEL RESTAURANT'!EXD5</f>
        <v>0</v>
      </c>
      <c r="EWU6" s="366">
        <f>'SAISIE HOTEL RESTAURANT'!EXE5</f>
        <v>0</v>
      </c>
      <c r="EWV6" s="366">
        <f>'SAISIE HOTEL RESTAURANT'!EXF5</f>
        <v>0</v>
      </c>
      <c r="EWW6" s="366">
        <f>'SAISIE HOTEL RESTAURANT'!EXG5</f>
        <v>0</v>
      </c>
      <c r="EWX6" s="366">
        <f>'SAISIE HOTEL RESTAURANT'!EXH5</f>
        <v>0</v>
      </c>
      <c r="EWY6" s="366">
        <f>'SAISIE HOTEL RESTAURANT'!EXI5</f>
        <v>0</v>
      </c>
      <c r="EWZ6" s="366">
        <f>'SAISIE HOTEL RESTAURANT'!EXJ5</f>
        <v>0</v>
      </c>
      <c r="EXA6" s="366">
        <f>'SAISIE HOTEL RESTAURANT'!EXK5</f>
        <v>0</v>
      </c>
      <c r="EXB6" s="366">
        <f>'SAISIE HOTEL RESTAURANT'!EXL5</f>
        <v>0</v>
      </c>
      <c r="EXC6" s="366">
        <f>'SAISIE HOTEL RESTAURANT'!EXM5</f>
        <v>0</v>
      </c>
      <c r="EXD6" s="366">
        <f>'SAISIE HOTEL RESTAURANT'!EXN5</f>
        <v>0</v>
      </c>
      <c r="EXE6" s="366">
        <f>'SAISIE HOTEL RESTAURANT'!EXO5</f>
        <v>0</v>
      </c>
      <c r="EXF6" s="366">
        <f>'SAISIE HOTEL RESTAURANT'!EXP5</f>
        <v>0</v>
      </c>
      <c r="EXG6" s="366">
        <f>'SAISIE HOTEL RESTAURANT'!EXQ5</f>
        <v>0</v>
      </c>
      <c r="EXH6" s="366">
        <f>'SAISIE HOTEL RESTAURANT'!EXR5</f>
        <v>0</v>
      </c>
      <c r="EXI6" s="366">
        <f>'SAISIE HOTEL RESTAURANT'!EXS5</f>
        <v>0</v>
      </c>
      <c r="EXJ6" s="366">
        <f>'SAISIE HOTEL RESTAURANT'!EXT5</f>
        <v>0</v>
      </c>
      <c r="EXK6" s="366">
        <f>'SAISIE HOTEL RESTAURANT'!EXU5</f>
        <v>0</v>
      </c>
      <c r="EXL6" s="366">
        <f>'SAISIE HOTEL RESTAURANT'!EXV5</f>
        <v>0</v>
      </c>
      <c r="EXM6" s="366">
        <f>'SAISIE HOTEL RESTAURANT'!EXW5</f>
        <v>0</v>
      </c>
      <c r="EXN6" s="366">
        <f>'SAISIE HOTEL RESTAURANT'!EXX5</f>
        <v>0</v>
      </c>
      <c r="EXO6" s="366">
        <f>'SAISIE HOTEL RESTAURANT'!EXY5</f>
        <v>0</v>
      </c>
      <c r="EXP6" s="366">
        <f>'SAISIE HOTEL RESTAURANT'!EXZ5</f>
        <v>0</v>
      </c>
      <c r="EXQ6" s="366">
        <f>'SAISIE HOTEL RESTAURANT'!EYA5</f>
        <v>0</v>
      </c>
      <c r="EXR6" s="366">
        <f>'SAISIE HOTEL RESTAURANT'!EYB5</f>
        <v>0</v>
      </c>
      <c r="EXS6" s="366">
        <f>'SAISIE HOTEL RESTAURANT'!EYC5</f>
        <v>0</v>
      </c>
      <c r="EXT6" s="366">
        <f>'SAISIE HOTEL RESTAURANT'!EYD5</f>
        <v>0</v>
      </c>
      <c r="EXU6" s="366">
        <f>'SAISIE HOTEL RESTAURANT'!EYE5</f>
        <v>0</v>
      </c>
      <c r="EXV6" s="366">
        <f>'SAISIE HOTEL RESTAURANT'!EYF5</f>
        <v>0</v>
      </c>
      <c r="EXW6" s="366">
        <f>'SAISIE HOTEL RESTAURANT'!EYG5</f>
        <v>0</v>
      </c>
      <c r="EXX6" s="366">
        <f>'SAISIE HOTEL RESTAURANT'!EYH5</f>
        <v>0</v>
      </c>
      <c r="EXY6" s="366">
        <f>'SAISIE HOTEL RESTAURANT'!EYI5</f>
        <v>0</v>
      </c>
      <c r="EXZ6" s="366">
        <f>'SAISIE HOTEL RESTAURANT'!EYJ5</f>
        <v>0</v>
      </c>
      <c r="EYA6" s="366">
        <f>'SAISIE HOTEL RESTAURANT'!EYK5</f>
        <v>0</v>
      </c>
      <c r="EYB6" s="366">
        <f>'SAISIE HOTEL RESTAURANT'!EYL5</f>
        <v>0</v>
      </c>
      <c r="EYC6" s="366">
        <f>'SAISIE HOTEL RESTAURANT'!EYM5</f>
        <v>0</v>
      </c>
      <c r="EYD6" s="366">
        <f>'SAISIE HOTEL RESTAURANT'!EYN5</f>
        <v>0</v>
      </c>
      <c r="EYE6" s="366">
        <f>'SAISIE HOTEL RESTAURANT'!EYO5</f>
        <v>0</v>
      </c>
      <c r="EYF6" s="366">
        <f>'SAISIE HOTEL RESTAURANT'!EYP5</f>
        <v>0</v>
      </c>
      <c r="EYG6" s="366">
        <f>'SAISIE HOTEL RESTAURANT'!EYQ5</f>
        <v>0</v>
      </c>
      <c r="EYH6" s="366">
        <f>'SAISIE HOTEL RESTAURANT'!EYR5</f>
        <v>0</v>
      </c>
      <c r="EYI6" s="366">
        <f>'SAISIE HOTEL RESTAURANT'!EYS5</f>
        <v>0</v>
      </c>
      <c r="EYJ6" s="366">
        <f>'SAISIE HOTEL RESTAURANT'!EYT5</f>
        <v>0</v>
      </c>
      <c r="EYK6" s="366">
        <f>'SAISIE HOTEL RESTAURANT'!EYU5</f>
        <v>0</v>
      </c>
      <c r="EYL6" s="366">
        <f>'SAISIE HOTEL RESTAURANT'!EYV5</f>
        <v>0</v>
      </c>
      <c r="EYM6" s="366">
        <f>'SAISIE HOTEL RESTAURANT'!EYW5</f>
        <v>0</v>
      </c>
      <c r="EYN6" s="366">
        <f>'SAISIE HOTEL RESTAURANT'!EYX5</f>
        <v>0</v>
      </c>
      <c r="EYO6" s="366">
        <f>'SAISIE HOTEL RESTAURANT'!EYY5</f>
        <v>0</v>
      </c>
      <c r="EYP6" s="366">
        <f>'SAISIE HOTEL RESTAURANT'!EYZ5</f>
        <v>0</v>
      </c>
      <c r="EYQ6" s="366">
        <f>'SAISIE HOTEL RESTAURANT'!EZA5</f>
        <v>0</v>
      </c>
      <c r="EYR6" s="366">
        <f>'SAISIE HOTEL RESTAURANT'!EZB5</f>
        <v>0</v>
      </c>
      <c r="EYS6" s="366">
        <f>'SAISIE HOTEL RESTAURANT'!EZC5</f>
        <v>0</v>
      </c>
      <c r="EYT6" s="366">
        <f>'SAISIE HOTEL RESTAURANT'!EZD5</f>
        <v>0</v>
      </c>
      <c r="EYU6" s="366">
        <f>'SAISIE HOTEL RESTAURANT'!EZE5</f>
        <v>0</v>
      </c>
      <c r="EYV6" s="366">
        <f>'SAISIE HOTEL RESTAURANT'!EZF5</f>
        <v>0</v>
      </c>
      <c r="EYW6" s="366">
        <f>'SAISIE HOTEL RESTAURANT'!EZG5</f>
        <v>0</v>
      </c>
      <c r="EYX6" s="366">
        <f>'SAISIE HOTEL RESTAURANT'!EZH5</f>
        <v>0</v>
      </c>
      <c r="EYY6" s="366">
        <f>'SAISIE HOTEL RESTAURANT'!EZI5</f>
        <v>0</v>
      </c>
      <c r="EYZ6" s="366">
        <f>'SAISIE HOTEL RESTAURANT'!EZJ5</f>
        <v>0</v>
      </c>
      <c r="EZA6" s="366">
        <f>'SAISIE HOTEL RESTAURANT'!EZK5</f>
        <v>0</v>
      </c>
      <c r="EZB6" s="366">
        <f>'SAISIE HOTEL RESTAURANT'!EZL5</f>
        <v>0</v>
      </c>
      <c r="EZC6" s="366">
        <f>'SAISIE HOTEL RESTAURANT'!EZM5</f>
        <v>0</v>
      </c>
      <c r="EZD6" s="366">
        <f>'SAISIE HOTEL RESTAURANT'!EZN5</f>
        <v>0</v>
      </c>
      <c r="EZE6" s="366">
        <f>'SAISIE HOTEL RESTAURANT'!EZO5</f>
        <v>0</v>
      </c>
      <c r="EZF6" s="366">
        <f>'SAISIE HOTEL RESTAURANT'!EZP5</f>
        <v>0</v>
      </c>
      <c r="EZG6" s="366">
        <f>'SAISIE HOTEL RESTAURANT'!EZQ5</f>
        <v>0</v>
      </c>
      <c r="EZH6" s="366">
        <f>'SAISIE HOTEL RESTAURANT'!EZR5</f>
        <v>0</v>
      </c>
      <c r="EZI6" s="366">
        <f>'SAISIE HOTEL RESTAURANT'!EZS5</f>
        <v>0</v>
      </c>
      <c r="EZJ6" s="366">
        <f>'SAISIE HOTEL RESTAURANT'!EZT5</f>
        <v>0</v>
      </c>
      <c r="EZK6" s="366">
        <f>'SAISIE HOTEL RESTAURANT'!EZU5</f>
        <v>0</v>
      </c>
      <c r="EZL6" s="366">
        <f>'SAISIE HOTEL RESTAURANT'!EZV5</f>
        <v>0</v>
      </c>
      <c r="EZM6" s="366">
        <f>'SAISIE HOTEL RESTAURANT'!EZW5</f>
        <v>0</v>
      </c>
      <c r="EZN6" s="366">
        <f>'SAISIE HOTEL RESTAURANT'!EZX5</f>
        <v>0</v>
      </c>
      <c r="EZO6" s="366">
        <f>'SAISIE HOTEL RESTAURANT'!EZY5</f>
        <v>0</v>
      </c>
      <c r="EZP6" s="366">
        <f>'SAISIE HOTEL RESTAURANT'!EZZ5</f>
        <v>0</v>
      </c>
      <c r="EZQ6" s="366">
        <f>'SAISIE HOTEL RESTAURANT'!FAA5</f>
        <v>0</v>
      </c>
      <c r="EZR6" s="366">
        <f>'SAISIE HOTEL RESTAURANT'!FAB5</f>
        <v>0</v>
      </c>
      <c r="EZS6" s="366">
        <f>'SAISIE HOTEL RESTAURANT'!FAC5</f>
        <v>0</v>
      </c>
      <c r="EZT6" s="366">
        <f>'SAISIE HOTEL RESTAURANT'!FAD5</f>
        <v>0</v>
      </c>
      <c r="EZU6" s="366">
        <f>'SAISIE HOTEL RESTAURANT'!FAE5</f>
        <v>0</v>
      </c>
      <c r="EZV6" s="366">
        <f>'SAISIE HOTEL RESTAURANT'!FAF5</f>
        <v>0</v>
      </c>
      <c r="EZW6" s="366">
        <f>'SAISIE HOTEL RESTAURANT'!FAG5</f>
        <v>0</v>
      </c>
      <c r="EZX6" s="366">
        <f>'SAISIE HOTEL RESTAURANT'!FAH5</f>
        <v>0</v>
      </c>
      <c r="EZY6" s="366">
        <f>'SAISIE HOTEL RESTAURANT'!FAI5</f>
        <v>0</v>
      </c>
      <c r="EZZ6" s="366">
        <f>'SAISIE HOTEL RESTAURANT'!FAJ5</f>
        <v>0</v>
      </c>
      <c r="FAA6" s="366">
        <f>'SAISIE HOTEL RESTAURANT'!FAK5</f>
        <v>0</v>
      </c>
      <c r="FAB6" s="366">
        <f>'SAISIE HOTEL RESTAURANT'!FAL5</f>
        <v>0</v>
      </c>
      <c r="FAC6" s="366">
        <f>'SAISIE HOTEL RESTAURANT'!FAM5</f>
        <v>0</v>
      </c>
      <c r="FAD6" s="366">
        <f>'SAISIE HOTEL RESTAURANT'!FAN5</f>
        <v>0</v>
      </c>
      <c r="FAE6" s="366">
        <f>'SAISIE HOTEL RESTAURANT'!FAO5</f>
        <v>0</v>
      </c>
      <c r="FAF6" s="366">
        <f>'SAISIE HOTEL RESTAURANT'!FAP5</f>
        <v>0</v>
      </c>
      <c r="FAG6" s="366">
        <f>'SAISIE HOTEL RESTAURANT'!FAQ5</f>
        <v>0</v>
      </c>
      <c r="FAH6" s="366">
        <f>'SAISIE HOTEL RESTAURANT'!FAR5</f>
        <v>0</v>
      </c>
      <c r="FAI6" s="366">
        <f>'SAISIE HOTEL RESTAURANT'!FAS5</f>
        <v>0</v>
      </c>
      <c r="FAJ6" s="366">
        <f>'SAISIE HOTEL RESTAURANT'!FAT5</f>
        <v>0</v>
      </c>
      <c r="FAK6" s="366">
        <f>'SAISIE HOTEL RESTAURANT'!FAU5</f>
        <v>0</v>
      </c>
      <c r="FAL6" s="366">
        <f>'SAISIE HOTEL RESTAURANT'!FAV5</f>
        <v>0</v>
      </c>
      <c r="FAM6" s="366">
        <f>'SAISIE HOTEL RESTAURANT'!FAW5</f>
        <v>0</v>
      </c>
      <c r="FAN6" s="366">
        <f>'SAISIE HOTEL RESTAURANT'!FAX5</f>
        <v>0</v>
      </c>
      <c r="FAO6" s="366">
        <f>'SAISIE HOTEL RESTAURANT'!FAY5</f>
        <v>0</v>
      </c>
      <c r="FAP6" s="366">
        <f>'SAISIE HOTEL RESTAURANT'!FAZ5</f>
        <v>0</v>
      </c>
      <c r="FAQ6" s="366">
        <f>'SAISIE HOTEL RESTAURANT'!FBA5</f>
        <v>0</v>
      </c>
      <c r="FAR6" s="366">
        <f>'SAISIE HOTEL RESTAURANT'!FBB5</f>
        <v>0</v>
      </c>
      <c r="FAS6" s="366">
        <f>'SAISIE HOTEL RESTAURANT'!FBC5</f>
        <v>0</v>
      </c>
      <c r="FAT6" s="366">
        <f>'SAISIE HOTEL RESTAURANT'!FBD5</f>
        <v>0</v>
      </c>
      <c r="FAU6" s="366">
        <f>'SAISIE HOTEL RESTAURANT'!FBE5</f>
        <v>0</v>
      </c>
      <c r="FAV6" s="366">
        <f>'SAISIE HOTEL RESTAURANT'!FBF5</f>
        <v>0</v>
      </c>
      <c r="FAW6" s="366">
        <f>'SAISIE HOTEL RESTAURANT'!FBG5</f>
        <v>0</v>
      </c>
      <c r="FAX6" s="366">
        <f>'SAISIE HOTEL RESTAURANT'!FBH5</f>
        <v>0</v>
      </c>
      <c r="FAY6" s="366">
        <f>'SAISIE HOTEL RESTAURANT'!FBI5</f>
        <v>0</v>
      </c>
      <c r="FAZ6" s="366">
        <f>'SAISIE HOTEL RESTAURANT'!FBJ5</f>
        <v>0</v>
      </c>
      <c r="FBA6" s="366">
        <f>'SAISIE HOTEL RESTAURANT'!FBK5</f>
        <v>0</v>
      </c>
      <c r="FBB6" s="366">
        <f>'SAISIE HOTEL RESTAURANT'!FBL5</f>
        <v>0</v>
      </c>
      <c r="FBC6" s="366">
        <f>'SAISIE HOTEL RESTAURANT'!FBM5</f>
        <v>0</v>
      </c>
      <c r="FBD6" s="366">
        <f>'SAISIE HOTEL RESTAURANT'!FBN5</f>
        <v>0</v>
      </c>
      <c r="FBE6" s="366">
        <f>'SAISIE HOTEL RESTAURANT'!FBO5</f>
        <v>0</v>
      </c>
      <c r="FBF6" s="366">
        <f>'SAISIE HOTEL RESTAURANT'!FBP5</f>
        <v>0</v>
      </c>
      <c r="FBG6" s="366">
        <f>'SAISIE HOTEL RESTAURANT'!FBQ5</f>
        <v>0</v>
      </c>
      <c r="FBH6" s="366">
        <f>'SAISIE HOTEL RESTAURANT'!FBR5</f>
        <v>0</v>
      </c>
      <c r="FBI6" s="366">
        <f>'SAISIE HOTEL RESTAURANT'!FBS5</f>
        <v>0</v>
      </c>
      <c r="FBJ6" s="366">
        <f>'SAISIE HOTEL RESTAURANT'!FBT5</f>
        <v>0</v>
      </c>
      <c r="FBK6" s="366">
        <f>'SAISIE HOTEL RESTAURANT'!FBU5</f>
        <v>0</v>
      </c>
      <c r="FBL6" s="366">
        <f>'SAISIE HOTEL RESTAURANT'!FBV5</f>
        <v>0</v>
      </c>
      <c r="FBM6" s="366">
        <f>'SAISIE HOTEL RESTAURANT'!FBW5</f>
        <v>0</v>
      </c>
      <c r="FBN6" s="366">
        <f>'SAISIE HOTEL RESTAURANT'!FBX5</f>
        <v>0</v>
      </c>
      <c r="FBO6" s="366">
        <f>'SAISIE HOTEL RESTAURANT'!FBY5</f>
        <v>0</v>
      </c>
      <c r="FBP6" s="366">
        <f>'SAISIE HOTEL RESTAURANT'!FBZ5</f>
        <v>0</v>
      </c>
      <c r="FBQ6" s="366">
        <f>'SAISIE HOTEL RESTAURANT'!FCA5</f>
        <v>0</v>
      </c>
      <c r="FBR6" s="366">
        <f>'SAISIE HOTEL RESTAURANT'!FCB5</f>
        <v>0</v>
      </c>
      <c r="FBS6" s="366">
        <f>'SAISIE HOTEL RESTAURANT'!FCC5</f>
        <v>0</v>
      </c>
      <c r="FBT6" s="366">
        <f>'SAISIE HOTEL RESTAURANT'!FCD5</f>
        <v>0</v>
      </c>
      <c r="FBU6" s="366">
        <f>'SAISIE HOTEL RESTAURANT'!FCE5</f>
        <v>0</v>
      </c>
      <c r="FBV6" s="366">
        <f>'SAISIE HOTEL RESTAURANT'!FCF5</f>
        <v>0</v>
      </c>
      <c r="FBW6" s="366">
        <f>'SAISIE HOTEL RESTAURANT'!FCG5</f>
        <v>0</v>
      </c>
      <c r="FBX6" s="366">
        <f>'SAISIE HOTEL RESTAURANT'!FCH5</f>
        <v>0</v>
      </c>
      <c r="FBY6" s="366">
        <f>'SAISIE HOTEL RESTAURANT'!FCI5</f>
        <v>0</v>
      </c>
      <c r="FBZ6" s="366">
        <f>'SAISIE HOTEL RESTAURANT'!FCJ5</f>
        <v>0</v>
      </c>
      <c r="FCA6" s="366">
        <f>'SAISIE HOTEL RESTAURANT'!FCK5</f>
        <v>0</v>
      </c>
      <c r="FCB6" s="366">
        <f>'SAISIE HOTEL RESTAURANT'!FCL5</f>
        <v>0</v>
      </c>
      <c r="FCC6" s="366">
        <f>'SAISIE HOTEL RESTAURANT'!FCM5</f>
        <v>0</v>
      </c>
      <c r="FCD6" s="366">
        <f>'SAISIE HOTEL RESTAURANT'!FCN5</f>
        <v>0</v>
      </c>
      <c r="FCE6" s="366">
        <f>'SAISIE HOTEL RESTAURANT'!FCO5</f>
        <v>0</v>
      </c>
      <c r="FCF6" s="366">
        <f>'SAISIE HOTEL RESTAURANT'!FCP5</f>
        <v>0</v>
      </c>
      <c r="FCG6" s="366">
        <f>'SAISIE HOTEL RESTAURANT'!FCQ5</f>
        <v>0</v>
      </c>
      <c r="FCH6" s="366">
        <f>'SAISIE HOTEL RESTAURANT'!FCR5</f>
        <v>0</v>
      </c>
      <c r="FCI6" s="366">
        <f>'SAISIE HOTEL RESTAURANT'!FCS5</f>
        <v>0</v>
      </c>
      <c r="FCJ6" s="366">
        <f>'SAISIE HOTEL RESTAURANT'!FCT5</f>
        <v>0</v>
      </c>
      <c r="FCK6" s="366">
        <f>'SAISIE HOTEL RESTAURANT'!FCU5</f>
        <v>0</v>
      </c>
      <c r="FCL6" s="366">
        <f>'SAISIE HOTEL RESTAURANT'!FCV5</f>
        <v>0</v>
      </c>
      <c r="FCM6" s="366">
        <f>'SAISIE HOTEL RESTAURANT'!FCW5</f>
        <v>0</v>
      </c>
      <c r="FCN6" s="366">
        <f>'SAISIE HOTEL RESTAURANT'!FCX5</f>
        <v>0</v>
      </c>
      <c r="FCO6" s="366">
        <f>'SAISIE HOTEL RESTAURANT'!FCY5</f>
        <v>0</v>
      </c>
      <c r="FCP6" s="366">
        <f>'SAISIE HOTEL RESTAURANT'!FCZ5</f>
        <v>0</v>
      </c>
      <c r="FCQ6" s="366">
        <f>'SAISIE HOTEL RESTAURANT'!FDA5</f>
        <v>0</v>
      </c>
      <c r="FCR6" s="366">
        <f>'SAISIE HOTEL RESTAURANT'!FDB5</f>
        <v>0</v>
      </c>
      <c r="FCS6" s="366">
        <f>'SAISIE HOTEL RESTAURANT'!FDC5</f>
        <v>0</v>
      </c>
      <c r="FCT6" s="366">
        <f>'SAISIE HOTEL RESTAURANT'!FDD5</f>
        <v>0</v>
      </c>
      <c r="FCU6" s="366">
        <f>'SAISIE HOTEL RESTAURANT'!FDE5</f>
        <v>0</v>
      </c>
      <c r="FCV6" s="366">
        <f>'SAISIE HOTEL RESTAURANT'!FDF5</f>
        <v>0</v>
      </c>
      <c r="FCW6" s="366">
        <f>'SAISIE HOTEL RESTAURANT'!FDG5</f>
        <v>0</v>
      </c>
      <c r="FCX6" s="366">
        <f>'SAISIE HOTEL RESTAURANT'!FDH5</f>
        <v>0</v>
      </c>
      <c r="FCY6" s="366">
        <f>'SAISIE HOTEL RESTAURANT'!FDI5</f>
        <v>0</v>
      </c>
      <c r="FCZ6" s="366">
        <f>'SAISIE HOTEL RESTAURANT'!FDJ5</f>
        <v>0</v>
      </c>
      <c r="FDA6" s="366">
        <f>'SAISIE HOTEL RESTAURANT'!FDK5</f>
        <v>0</v>
      </c>
      <c r="FDB6" s="366">
        <f>'SAISIE HOTEL RESTAURANT'!FDL5</f>
        <v>0</v>
      </c>
      <c r="FDC6" s="366">
        <f>'SAISIE HOTEL RESTAURANT'!FDM5</f>
        <v>0</v>
      </c>
      <c r="FDD6" s="366">
        <f>'SAISIE HOTEL RESTAURANT'!FDN5</f>
        <v>0</v>
      </c>
      <c r="FDE6" s="366">
        <f>'SAISIE HOTEL RESTAURANT'!FDO5</f>
        <v>0</v>
      </c>
      <c r="FDF6" s="366">
        <f>'SAISIE HOTEL RESTAURANT'!FDP5</f>
        <v>0</v>
      </c>
      <c r="FDG6" s="366">
        <f>'SAISIE HOTEL RESTAURANT'!FDQ5</f>
        <v>0</v>
      </c>
      <c r="FDH6" s="366">
        <f>'SAISIE HOTEL RESTAURANT'!FDR5</f>
        <v>0</v>
      </c>
      <c r="FDI6" s="366">
        <f>'SAISIE HOTEL RESTAURANT'!FDS5</f>
        <v>0</v>
      </c>
      <c r="FDJ6" s="366">
        <f>'SAISIE HOTEL RESTAURANT'!FDT5</f>
        <v>0</v>
      </c>
      <c r="FDK6" s="366">
        <f>'SAISIE HOTEL RESTAURANT'!FDU5</f>
        <v>0</v>
      </c>
      <c r="FDL6" s="366">
        <f>'SAISIE HOTEL RESTAURANT'!FDV5</f>
        <v>0</v>
      </c>
      <c r="FDM6" s="366">
        <f>'SAISIE HOTEL RESTAURANT'!FDW5</f>
        <v>0</v>
      </c>
      <c r="FDN6" s="366">
        <f>'SAISIE HOTEL RESTAURANT'!FDX5</f>
        <v>0</v>
      </c>
      <c r="FDO6" s="366">
        <f>'SAISIE HOTEL RESTAURANT'!FDY5</f>
        <v>0</v>
      </c>
      <c r="FDP6" s="366">
        <f>'SAISIE HOTEL RESTAURANT'!FDZ5</f>
        <v>0</v>
      </c>
      <c r="FDQ6" s="366">
        <f>'SAISIE HOTEL RESTAURANT'!FEA5</f>
        <v>0</v>
      </c>
      <c r="FDR6" s="366">
        <f>'SAISIE HOTEL RESTAURANT'!FEB5</f>
        <v>0</v>
      </c>
      <c r="FDS6" s="366">
        <f>'SAISIE HOTEL RESTAURANT'!FEC5</f>
        <v>0</v>
      </c>
      <c r="FDT6" s="366">
        <f>'SAISIE HOTEL RESTAURANT'!FED5</f>
        <v>0</v>
      </c>
      <c r="FDU6" s="366">
        <f>'SAISIE HOTEL RESTAURANT'!FEE5</f>
        <v>0</v>
      </c>
      <c r="FDV6" s="366">
        <f>'SAISIE HOTEL RESTAURANT'!FEF5</f>
        <v>0</v>
      </c>
      <c r="FDW6" s="366">
        <f>'SAISIE HOTEL RESTAURANT'!FEG5</f>
        <v>0</v>
      </c>
      <c r="FDX6" s="366">
        <f>'SAISIE HOTEL RESTAURANT'!FEH5</f>
        <v>0</v>
      </c>
      <c r="FDY6" s="366">
        <f>'SAISIE HOTEL RESTAURANT'!FEI5</f>
        <v>0</v>
      </c>
      <c r="FDZ6" s="366">
        <f>'SAISIE HOTEL RESTAURANT'!FEJ5</f>
        <v>0</v>
      </c>
      <c r="FEA6" s="366">
        <f>'SAISIE HOTEL RESTAURANT'!FEK5</f>
        <v>0</v>
      </c>
      <c r="FEB6" s="366">
        <f>'SAISIE HOTEL RESTAURANT'!FEL5</f>
        <v>0</v>
      </c>
      <c r="FEC6" s="366">
        <f>'SAISIE HOTEL RESTAURANT'!FEM5</f>
        <v>0</v>
      </c>
      <c r="FED6" s="366">
        <f>'SAISIE HOTEL RESTAURANT'!FEN5</f>
        <v>0</v>
      </c>
      <c r="FEE6" s="366">
        <f>'SAISIE HOTEL RESTAURANT'!FEO5</f>
        <v>0</v>
      </c>
      <c r="FEF6" s="366">
        <f>'SAISIE HOTEL RESTAURANT'!FEP5</f>
        <v>0</v>
      </c>
      <c r="FEG6" s="366">
        <f>'SAISIE HOTEL RESTAURANT'!FEQ5</f>
        <v>0</v>
      </c>
      <c r="FEH6" s="366">
        <f>'SAISIE HOTEL RESTAURANT'!FER5</f>
        <v>0</v>
      </c>
      <c r="FEI6" s="366">
        <f>'SAISIE HOTEL RESTAURANT'!FES5</f>
        <v>0</v>
      </c>
      <c r="FEJ6" s="366">
        <f>'SAISIE HOTEL RESTAURANT'!FET5</f>
        <v>0</v>
      </c>
      <c r="FEK6" s="366">
        <f>'SAISIE HOTEL RESTAURANT'!FEU5</f>
        <v>0</v>
      </c>
      <c r="FEL6" s="366">
        <f>'SAISIE HOTEL RESTAURANT'!FEV5</f>
        <v>0</v>
      </c>
      <c r="FEM6" s="366">
        <f>'SAISIE HOTEL RESTAURANT'!FEW5</f>
        <v>0</v>
      </c>
      <c r="FEN6" s="366">
        <f>'SAISIE HOTEL RESTAURANT'!FEX5</f>
        <v>0</v>
      </c>
      <c r="FEO6" s="366">
        <f>'SAISIE HOTEL RESTAURANT'!FEY5</f>
        <v>0</v>
      </c>
      <c r="FEP6" s="366">
        <f>'SAISIE HOTEL RESTAURANT'!FEZ5</f>
        <v>0</v>
      </c>
      <c r="FEQ6" s="366">
        <f>'SAISIE HOTEL RESTAURANT'!FFA5</f>
        <v>0</v>
      </c>
      <c r="FER6" s="366">
        <f>'SAISIE HOTEL RESTAURANT'!FFB5</f>
        <v>0</v>
      </c>
      <c r="FES6" s="366">
        <f>'SAISIE HOTEL RESTAURANT'!FFC5</f>
        <v>0</v>
      </c>
      <c r="FET6" s="366">
        <f>'SAISIE HOTEL RESTAURANT'!FFD5</f>
        <v>0</v>
      </c>
      <c r="FEU6" s="366">
        <f>'SAISIE HOTEL RESTAURANT'!FFE5</f>
        <v>0</v>
      </c>
      <c r="FEV6" s="366">
        <f>'SAISIE HOTEL RESTAURANT'!FFF5</f>
        <v>0</v>
      </c>
      <c r="FEW6" s="366">
        <f>'SAISIE HOTEL RESTAURANT'!FFG5</f>
        <v>0</v>
      </c>
      <c r="FEX6" s="366">
        <f>'SAISIE HOTEL RESTAURANT'!FFH5</f>
        <v>0</v>
      </c>
      <c r="FEY6" s="366">
        <f>'SAISIE HOTEL RESTAURANT'!FFI5</f>
        <v>0</v>
      </c>
      <c r="FEZ6" s="366">
        <f>'SAISIE HOTEL RESTAURANT'!FFJ5</f>
        <v>0</v>
      </c>
      <c r="FFA6" s="366">
        <f>'SAISIE HOTEL RESTAURANT'!FFK5</f>
        <v>0</v>
      </c>
      <c r="FFB6" s="366">
        <f>'SAISIE HOTEL RESTAURANT'!FFL5</f>
        <v>0</v>
      </c>
      <c r="FFC6" s="366">
        <f>'SAISIE HOTEL RESTAURANT'!FFM5</f>
        <v>0</v>
      </c>
      <c r="FFD6" s="366">
        <f>'SAISIE HOTEL RESTAURANT'!FFN5</f>
        <v>0</v>
      </c>
      <c r="FFE6" s="366">
        <f>'SAISIE HOTEL RESTAURANT'!FFO5</f>
        <v>0</v>
      </c>
      <c r="FFF6" s="366">
        <f>'SAISIE HOTEL RESTAURANT'!FFP5</f>
        <v>0</v>
      </c>
      <c r="FFG6" s="366">
        <f>'SAISIE HOTEL RESTAURANT'!FFQ5</f>
        <v>0</v>
      </c>
      <c r="FFH6" s="366">
        <f>'SAISIE HOTEL RESTAURANT'!FFR5</f>
        <v>0</v>
      </c>
      <c r="FFI6" s="366">
        <f>'SAISIE HOTEL RESTAURANT'!FFS5</f>
        <v>0</v>
      </c>
      <c r="FFJ6" s="366">
        <f>'SAISIE HOTEL RESTAURANT'!FFT5</f>
        <v>0</v>
      </c>
      <c r="FFK6" s="366">
        <f>'SAISIE HOTEL RESTAURANT'!FFU5</f>
        <v>0</v>
      </c>
      <c r="FFL6" s="366">
        <f>'SAISIE HOTEL RESTAURANT'!FFV5</f>
        <v>0</v>
      </c>
      <c r="FFM6" s="366">
        <f>'SAISIE HOTEL RESTAURANT'!FFW5</f>
        <v>0</v>
      </c>
      <c r="FFN6" s="366">
        <f>'SAISIE HOTEL RESTAURANT'!FFX5</f>
        <v>0</v>
      </c>
      <c r="FFO6" s="366">
        <f>'SAISIE HOTEL RESTAURANT'!FFY5</f>
        <v>0</v>
      </c>
      <c r="FFP6" s="366">
        <f>'SAISIE HOTEL RESTAURANT'!FFZ5</f>
        <v>0</v>
      </c>
      <c r="FFQ6" s="366">
        <f>'SAISIE HOTEL RESTAURANT'!FGA5</f>
        <v>0</v>
      </c>
      <c r="FFR6" s="366">
        <f>'SAISIE HOTEL RESTAURANT'!FGB5</f>
        <v>0</v>
      </c>
      <c r="FFS6" s="366">
        <f>'SAISIE HOTEL RESTAURANT'!FGC5</f>
        <v>0</v>
      </c>
      <c r="FFT6" s="366">
        <f>'SAISIE HOTEL RESTAURANT'!FGD5</f>
        <v>0</v>
      </c>
      <c r="FFU6" s="366">
        <f>'SAISIE HOTEL RESTAURANT'!FGE5</f>
        <v>0</v>
      </c>
      <c r="FFV6" s="366">
        <f>'SAISIE HOTEL RESTAURANT'!FGF5</f>
        <v>0</v>
      </c>
      <c r="FFW6" s="366">
        <f>'SAISIE HOTEL RESTAURANT'!FGG5</f>
        <v>0</v>
      </c>
      <c r="FFX6" s="366">
        <f>'SAISIE HOTEL RESTAURANT'!FGH5</f>
        <v>0</v>
      </c>
      <c r="FFY6" s="366">
        <f>'SAISIE HOTEL RESTAURANT'!FGI5</f>
        <v>0</v>
      </c>
      <c r="FFZ6" s="366">
        <f>'SAISIE HOTEL RESTAURANT'!FGJ5</f>
        <v>0</v>
      </c>
      <c r="FGA6" s="366">
        <f>'SAISIE HOTEL RESTAURANT'!FGK5</f>
        <v>0</v>
      </c>
      <c r="FGB6" s="366">
        <f>'SAISIE HOTEL RESTAURANT'!FGL5</f>
        <v>0</v>
      </c>
      <c r="FGC6" s="366">
        <f>'SAISIE HOTEL RESTAURANT'!FGM5</f>
        <v>0</v>
      </c>
      <c r="FGD6" s="366">
        <f>'SAISIE HOTEL RESTAURANT'!FGN5</f>
        <v>0</v>
      </c>
      <c r="FGE6" s="366">
        <f>'SAISIE HOTEL RESTAURANT'!FGO5</f>
        <v>0</v>
      </c>
      <c r="FGF6" s="366">
        <f>'SAISIE HOTEL RESTAURANT'!FGP5</f>
        <v>0</v>
      </c>
      <c r="FGG6" s="366">
        <f>'SAISIE HOTEL RESTAURANT'!FGQ5</f>
        <v>0</v>
      </c>
      <c r="FGH6" s="366">
        <f>'SAISIE HOTEL RESTAURANT'!FGR5</f>
        <v>0</v>
      </c>
      <c r="FGI6" s="366">
        <f>'SAISIE HOTEL RESTAURANT'!FGS5</f>
        <v>0</v>
      </c>
      <c r="FGJ6" s="366">
        <f>'SAISIE HOTEL RESTAURANT'!FGT5</f>
        <v>0</v>
      </c>
      <c r="FGK6" s="366">
        <f>'SAISIE HOTEL RESTAURANT'!FGU5</f>
        <v>0</v>
      </c>
      <c r="FGL6" s="366">
        <f>'SAISIE HOTEL RESTAURANT'!FGV5</f>
        <v>0</v>
      </c>
      <c r="FGM6" s="366">
        <f>'SAISIE HOTEL RESTAURANT'!FGW5</f>
        <v>0</v>
      </c>
      <c r="FGN6" s="366">
        <f>'SAISIE HOTEL RESTAURANT'!FGX5</f>
        <v>0</v>
      </c>
      <c r="FGO6" s="366">
        <f>'SAISIE HOTEL RESTAURANT'!FGY5</f>
        <v>0</v>
      </c>
      <c r="FGP6" s="366">
        <f>'SAISIE HOTEL RESTAURANT'!FGZ5</f>
        <v>0</v>
      </c>
      <c r="FGQ6" s="366">
        <f>'SAISIE HOTEL RESTAURANT'!FHA5</f>
        <v>0</v>
      </c>
      <c r="FGR6" s="366">
        <f>'SAISIE HOTEL RESTAURANT'!FHB5</f>
        <v>0</v>
      </c>
      <c r="FGS6" s="366">
        <f>'SAISIE HOTEL RESTAURANT'!FHC5</f>
        <v>0</v>
      </c>
      <c r="FGT6" s="366">
        <f>'SAISIE HOTEL RESTAURANT'!FHD5</f>
        <v>0</v>
      </c>
      <c r="FGU6" s="366">
        <f>'SAISIE HOTEL RESTAURANT'!FHE5</f>
        <v>0</v>
      </c>
      <c r="FGV6" s="366">
        <f>'SAISIE HOTEL RESTAURANT'!FHF5</f>
        <v>0</v>
      </c>
      <c r="FGW6" s="366">
        <f>'SAISIE HOTEL RESTAURANT'!FHG5</f>
        <v>0</v>
      </c>
      <c r="FGX6" s="366">
        <f>'SAISIE HOTEL RESTAURANT'!FHH5</f>
        <v>0</v>
      </c>
      <c r="FGY6" s="366">
        <f>'SAISIE HOTEL RESTAURANT'!FHI5</f>
        <v>0</v>
      </c>
      <c r="FGZ6" s="366">
        <f>'SAISIE HOTEL RESTAURANT'!FHJ5</f>
        <v>0</v>
      </c>
      <c r="FHA6" s="366">
        <f>'SAISIE HOTEL RESTAURANT'!FHK5</f>
        <v>0</v>
      </c>
      <c r="FHB6" s="366">
        <f>'SAISIE HOTEL RESTAURANT'!FHL5</f>
        <v>0</v>
      </c>
      <c r="FHC6" s="366">
        <f>'SAISIE HOTEL RESTAURANT'!FHM5</f>
        <v>0</v>
      </c>
      <c r="FHD6" s="366">
        <f>'SAISIE HOTEL RESTAURANT'!FHN5</f>
        <v>0</v>
      </c>
      <c r="FHE6" s="366">
        <f>'SAISIE HOTEL RESTAURANT'!FHO5</f>
        <v>0</v>
      </c>
      <c r="FHF6" s="366">
        <f>'SAISIE HOTEL RESTAURANT'!FHP5</f>
        <v>0</v>
      </c>
      <c r="FHG6" s="366">
        <f>'SAISIE HOTEL RESTAURANT'!FHQ5</f>
        <v>0</v>
      </c>
      <c r="FHH6" s="366">
        <f>'SAISIE HOTEL RESTAURANT'!FHR5</f>
        <v>0</v>
      </c>
      <c r="FHI6" s="366">
        <f>'SAISIE HOTEL RESTAURANT'!FHS5</f>
        <v>0</v>
      </c>
      <c r="FHJ6" s="366">
        <f>'SAISIE HOTEL RESTAURANT'!FHT5</f>
        <v>0</v>
      </c>
      <c r="FHK6" s="366">
        <f>'SAISIE HOTEL RESTAURANT'!FHU5</f>
        <v>0</v>
      </c>
      <c r="FHL6" s="366">
        <f>'SAISIE HOTEL RESTAURANT'!FHV5</f>
        <v>0</v>
      </c>
      <c r="FHM6" s="366">
        <f>'SAISIE HOTEL RESTAURANT'!FHW5</f>
        <v>0</v>
      </c>
      <c r="FHN6" s="366">
        <f>'SAISIE HOTEL RESTAURANT'!FHX5</f>
        <v>0</v>
      </c>
      <c r="FHO6" s="366">
        <f>'SAISIE HOTEL RESTAURANT'!FHY5</f>
        <v>0</v>
      </c>
      <c r="FHP6" s="366">
        <f>'SAISIE HOTEL RESTAURANT'!FHZ5</f>
        <v>0</v>
      </c>
      <c r="FHQ6" s="366">
        <f>'SAISIE HOTEL RESTAURANT'!FIA5</f>
        <v>0</v>
      </c>
      <c r="FHR6" s="366">
        <f>'SAISIE HOTEL RESTAURANT'!FIB5</f>
        <v>0</v>
      </c>
      <c r="FHS6" s="366">
        <f>'SAISIE HOTEL RESTAURANT'!FIC5</f>
        <v>0</v>
      </c>
      <c r="FHT6" s="366">
        <f>'SAISIE HOTEL RESTAURANT'!FID5</f>
        <v>0</v>
      </c>
      <c r="FHU6" s="366">
        <f>'SAISIE HOTEL RESTAURANT'!FIE5</f>
        <v>0</v>
      </c>
      <c r="FHV6" s="366">
        <f>'SAISIE HOTEL RESTAURANT'!FIF5</f>
        <v>0</v>
      </c>
      <c r="FHW6" s="366">
        <f>'SAISIE HOTEL RESTAURANT'!FIG5</f>
        <v>0</v>
      </c>
      <c r="FHX6" s="366">
        <f>'SAISIE HOTEL RESTAURANT'!FIH5</f>
        <v>0</v>
      </c>
      <c r="FHY6" s="366">
        <f>'SAISIE HOTEL RESTAURANT'!FII5</f>
        <v>0</v>
      </c>
      <c r="FHZ6" s="366">
        <f>'SAISIE HOTEL RESTAURANT'!FIJ5</f>
        <v>0</v>
      </c>
      <c r="FIA6" s="366">
        <f>'SAISIE HOTEL RESTAURANT'!FIK5</f>
        <v>0</v>
      </c>
      <c r="FIB6" s="366">
        <f>'SAISIE HOTEL RESTAURANT'!FIL5</f>
        <v>0</v>
      </c>
      <c r="FIC6" s="366">
        <f>'SAISIE HOTEL RESTAURANT'!FIM5</f>
        <v>0</v>
      </c>
      <c r="FID6" s="366">
        <f>'SAISIE HOTEL RESTAURANT'!FIN5</f>
        <v>0</v>
      </c>
      <c r="FIE6" s="366">
        <f>'SAISIE HOTEL RESTAURANT'!FIO5</f>
        <v>0</v>
      </c>
      <c r="FIF6" s="366">
        <f>'SAISIE HOTEL RESTAURANT'!FIP5</f>
        <v>0</v>
      </c>
      <c r="FIG6" s="366">
        <f>'SAISIE HOTEL RESTAURANT'!FIQ5</f>
        <v>0</v>
      </c>
      <c r="FIH6" s="366">
        <f>'SAISIE HOTEL RESTAURANT'!FIR5</f>
        <v>0</v>
      </c>
      <c r="FII6" s="366">
        <f>'SAISIE HOTEL RESTAURANT'!FIS5</f>
        <v>0</v>
      </c>
      <c r="FIJ6" s="366">
        <f>'SAISIE HOTEL RESTAURANT'!FIT5</f>
        <v>0</v>
      </c>
      <c r="FIK6" s="366">
        <f>'SAISIE HOTEL RESTAURANT'!FIU5</f>
        <v>0</v>
      </c>
      <c r="FIL6" s="366">
        <f>'SAISIE HOTEL RESTAURANT'!FIV5</f>
        <v>0</v>
      </c>
      <c r="FIM6" s="366">
        <f>'SAISIE HOTEL RESTAURANT'!FIW5</f>
        <v>0</v>
      </c>
      <c r="FIN6" s="366">
        <f>'SAISIE HOTEL RESTAURANT'!FIX5</f>
        <v>0</v>
      </c>
      <c r="FIO6" s="366">
        <f>'SAISIE HOTEL RESTAURANT'!FIY5</f>
        <v>0</v>
      </c>
      <c r="FIP6" s="366">
        <f>'SAISIE HOTEL RESTAURANT'!FIZ5</f>
        <v>0</v>
      </c>
      <c r="FIQ6" s="366">
        <f>'SAISIE HOTEL RESTAURANT'!FJA5</f>
        <v>0</v>
      </c>
      <c r="FIR6" s="366">
        <f>'SAISIE HOTEL RESTAURANT'!FJB5</f>
        <v>0</v>
      </c>
      <c r="FIS6" s="366">
        <f>'SAISIE HOTEL RESTAURANT'!FJC5</f>
        <v>0</v>
      </c>
      <c r="FIT6" s="366">
        <f>'SAISIE HOTEL RESTAURANT'!FJD5</f>
        <v>0</v>
      </c>
      <c r="FIU6" s="366">
        <f>'SAISIE HOTEL RESTAURANT'!FJE5</f>
        <v>0</v>
      </c>
      <c r="FIV6" s="366">
        <f>'SAISIE HOTEL RESTAURANT'!FJF5</f>
        <v>0</v>
      </c>
      <c r="FIW6" s="366">
        <f>'SAISIE HOTEL RESTAURANT'!FJG5</f>
        <v>0</v>
      </c>
      <c r="FIX6" s="366">
        <f>'SAISIE HOTEL RESTAURANT'!FJH5</f>
        <v>0</v>
      </c>
      <c r="FIY6" s="366">
        <f>'SAISIE HOTEL RESTAURANT'!FJI5</f>
        <v>0</v>
      </c>
      <c r="FIZ6" s="366">
        <f>'SAISIE HOTEL RESTAURANT'!FJJ5</f>
        <v>0</v>
      </c>
      <c r="FJA6" s="366">
        <f>'SAISIE HOTEL RESTAURANT'!FJK5</f>
        <v>0</v>
      </c>
      <c r="FJB6" s="366">
        <f>'SAISIE HOTEL RESTAURANT'!FJL5</f>
        <v>0</v>
      </c>
      <c r="FJC6" s="366">
        <f>'SAISIE HOTEL RESTAURANT'!FJM5</f>
        <v>0</v>
      </c>
      <c r="FJD6" s="366">
        <f>'SAISIE HOTEL RESTAURANT'!FJN5</f>
        <v>0</v>
      </c>
      <c r="FJE6" s="366">
        <f>'SAISIE HOTEL RESTAURANT'!FJO5</f>
        <v>0</v>
      </c>
      <c r="FJF6" s="366">
        <f>'SAISIE HOTEL RESTAURANT'!FJP5</f>
        <v>0</v>
      </c>
      <c r="FJG6" s="366">
        <f>'SAISIE HOTEL RESTAURANT'!FJQ5</f>
        <v>0</v>
      </c>
      <c r="FJH6" s="366">
        <f>'SAISIE HOTEL RESTAURANT'!FJR5</f>
        <v>0</v>
      </c>
      <c r="FJI6" s="366">
        <f>'SAISIE HOTEL RESTAURANT'!FJS5</f>
        <v>0</v>
      </c>
      <c r="FJJ6" s="366">
        <f>'SAISIE HOTEL RESTAURANT'!FJT5</f>
        <v>0</v>
      </c>
      <c r="FJK6" s="366">
        <f>'SAISIE HOTEL RESTAURANT'!FJU5</f>
        <v>0</v>
      </c>
      <c r="FJL6" s="366">
        <f>'SAISIE HOTEL RESTAURANT'!FJV5</f>
        <v>0</v>
      </c>
      <c r="FJM6" s="366">
        <f>'SAISIE HOTEL RESTAURANT'!FJW5</f>
        <v>0</v>
      </c>
      <c r="FJN6" s="366">
        <f>'SAISIE HOTEL RESTAURANT'!FJX5</f>
        <v>0</v>
      </c>
      <c r="FJO6" s="366">
        <f>'SAISIE HOTEL RESTAURANT'!FJY5</f>
        <v>0</v>
      </c>
      <c r="FJP6" s="366">
        <f>'SAISIE HOTEL RESTAURANT'!FJZ5</f>
        <v>0</v>
      </c>
      <c r="FJQ6" s="366">
        <f>'SAISIE HOTEL RESTAURANT'!FKA5</f>
        <v>0</v>
      </c>
      <c r="FJR6" s="366">
        <f>'SAISIE HOTEL RESTAURANT'!FKB5</f>
        <v>0</v>
      </c>
      <c r="FJS6" s="366">
        <f>'SAISIE HOTEL RESTAURANT'!FKC5</f>
        <v>0</v>
      </c>
      <c r="FJT6" s="366">
        <f>'SAISIE HOTEL RESTAURANT'!FKD5</f>
        <v>0</v>
      </c>
      <c r="FJU6" s="366">
        <f>'SAISIE HOTEL RESTAURANT'!FKE5</f>
        <v>0</v>
      </c>
      <c r="FJV6" s="366">
        <f>'SAISIE HOTEL RESTAURANT'!FKF5</f>
        <v>0</v>
      </c>
      <c r="FJW6" s="366">
        <f>'SAISIE HOTEL RESTAURANT'!FKG5</f>
        <v>0</v>
      </c>
      <c r="FJX6" s="366">
        <f>'SAISIE HOTEL RESTAURANT'!FKH5</f>
        <v>0</v>
      </c>
      <c r="FJY6" s="366">
        <f>'SAISIE HOTEL RESTAURANT'!FKI5</f>
        <v>0</v>
      </c>
      <c r="FJZ6" s="366">
        <f>'SAISIE HOTEL RESTAURANT'!FKJ5</f>
        <v>0</v>
      </c>
      <c r="FKA6" s="366">
        <f>'SAISIE HOTEL RESTAURANT'!FKK5</f>
        <v>0</v>
      </c>
      <c r="FKB6" s="366">
        <f>'SAISIE HOTEL RESTAURANT'!FKL5</f>
        <v>0</v>
      </c>
      <c r="FKC6" s="366">
        <f>'SAISIE HOTEL RESTAURANT'!FKM5</f>
        <v>0</v>
      </c>
      <c r="FKD6" s="366">
        <f>'SAISIE HOTEL RESTAURANT'!FKN5</f>
        <v>0</v>
      </c>
      <c r="FKE6" s="366">
        <f>'SAISIE HOTEL RESTAURANT'!FKO5</f>
        <v>0</v>
      </c>
      <c r="FKF6" s="366">
        <f>'SAISIE HOTEL RESTAURANT'!FKP5</f>
        <v>0</v>
      </c>
      <c r="FKG6" s="366">
        <f>'SAISIE HOTEL RESTAURANT'!FKQ5</f>
        <v>0</v>
      </c>
      <c r="FKH6" s="366">
        <f>'SAISIE HOTEL RESTAURANT'!FKR5</f>
        <v>0</v>
      </c>
      <c r="FKI6" s="366">
        <f>'SAISIE HOTEL RESTAURANT'!FKS5</f>
        <v>0</v>
      </c>
      <c r="FKJ6" s="366">
        <f>'SAISIE HOTEL RESTAURANT'!FKT5</f>
        <v>0</v>
      </c>
      <c r="FKK6" s="366">
        <f>'SAISIE HOTEL RESTAURANT'!FKU5</f>
        <v>0</v>
      </c>
      <c r="FKL6" s="366">
        <f>'SAISIE HOTEL RESTAURANT'!FKV5</f>
        <v>0</v>
      </c>
      <c r="FKM6" s="366">
        <f>'SAISIE HOTEL RESTAURANT'!FKW5</f>
        <v>0</v>
      </c>
      <c r="FKN6" s="366">
        <f>'SAISIE HOTEL RESTAURANT'!FKX5</f>
        <v>0</v>
      </c>
      <c r="FKO6" s="366">
        <f>'SAISIE HOTEL RESTAURANT'!FKY5</f>
        <v>0</v>
      </c>
      <c r="FKP6" s="366">
        <f>'SAISIE HOTEL RESTAURANT'!FKZ5</f>
        <v>0</v>
      </c>
      <c r="FKQ6" s="366">
        <f>'SAISIE HOTEL RESTAURANT'!FLA5</f>
        <v>0</v>
      </c>
      <c r="FKR6" s="366">
        <f>'SAISIE HOTEL RESTAURANT'!FLB5</f>
        <v>0</v>
      </c>
      <c r="FKS6" s="366">
        <f>'SAISIE HOTEL RESTAURANT'!FLC5</f>
        <v>0</v>
      </c>
      <c r="FKT6" s="366">
        <f>'SAISIE HOTEL RESTAURANT'!FLD5</f>
        <v>0</v>
      </c>
      <c r="FKU6" s="366">
        <f>'SAISIE HOTEL RESTAURANT'!FLE5</f>
        <v>0</v>
      </c>
      <c r="FKV6" s="366">
        <f>'SAISIE HOTEL RESTAURANT'!FLF5</f>
        <v>0</v>
      </c>
      <c r="FKW6" s="366">
        <f>'SAISIE HOTEL RESTAURANT'!FLG5</f>
        <v>0</v>
      </c>
      <c r="FKX6" s="366">
        <f>'SAISIE HOTEL RESTAURANT'!FLH5</f>
        <v>0</v>
      </c>
      <c r="FKY6" s="366">
        <f>'SAISIE HOTEL RESTAURANT'!FLI5</f>
        <v>0</v>
      </c>
      <c r="FKZ6" s="366">
        <f>'SAISIE HOTEL RESTAURANT'!FLJ5</f>
        <v>0</v>
      </c>
      <c r="FLA6" s="366">
        <f>'SAISIE HOTEL RESTAURANT'!FLK5</f>
        <v>0</v>
      </c>
      <c r="FLB6" s="366">
        <f>'SAISIE HOTEL RESTAURANT'!FLL5</f>
        <v>0</v>
      </c>
      <c r="FLC6" s="366">
        <f>'SAISIE HOTEL RESTAURANT'!FLM5</f>
        <v>0</v>
      </c>
      <c r="FLD6" s="366">
        <f>'SAISIE HOTEL RESTAURANT'!FLN5</f>
        <v>0</v>
      </c>
      <c r="FLE6" s="366">
        <f>'SAISIE HOTEL RESTAURANT'!FLO5</f>
        <v>0</v>
      </c>
      <c r="FLF6" s="366">
        <f>'SAISIE HOTEL RESTAURANT'!FLP5</f>
        <v>0</v>
      </c>
      <c r="FLG6" s="366">
        <f>'SAISIE HOTEL RESTAURANT'!FLQ5</f>
        <v>0</v>
      </c>
      <c r="FLH6" s="366">
        <f>'SAISIE HOTEL RESTAURANT'!FLR5</f>
        <v>0</v>
      </c>
      <c r="FLI6" s="366">
        <f>'SAISIE HOTEL RESTAURANT'!FLS5</f>
        <v>0</v>
      </c>
      <c r="FLJ6" s="366">
        <f>'SAISIE HOTEL RESTAURANT'!FLT5</f>
        <v>0</v>
      </c>
      <c r="FLK6" s="366">
        <f>'SAISIE HOTEL RESTAURANT'!FLU5</f>
        <v>0</v>
      </c>
      <c r="FLL6" s="366">
        <f>'SAISIE HOTEL RESTAURANT'!FLV5</f>
        <v>0</v>
      </c>
      <c r="FLM6" s="366">
        <f>'SAISIE HOTEL RESTAURANT'!FLW5</f>
        <v>0</v>
      </c>
      <c r="FLN6" s="366">
        <f>'SAISIE HOTEL RESTAURANT'!FLX5</f>
        <v>0</v>
      </c>
      <c r="FLO6" s="366">
        <f>'SAISIE HOTEL RESTAURANT'!FLY5</f>
        <v>0</v>
      </c>
      <c r="FLP6" s="366">
        <f>'SAISIE HOTEL RESTAURANT'!FLZ5</f>
        <v>0</v>
      </c>
      <c r="FLQ6" s="366">
        <f>'SAISIE HOTEL RESTAURANT'!FMA5</f>
        <v>0</v>
      </c>
      <c r="FLR6" s="366">
        <f>'SAISIE HOTEL RESTAURANT'!FMB5</f>
        <v>0</v>
      </c>
      <c r="FLS6" s="366">
        <f>'SAISIE HOTEL RESTAURANT'!FMC5</f>
        <v>0</v>
      </c>
      <c r="FLT6" s="366">
        <f>'SAISIE HOTEL RESTAURANT'!FMD5</f>
        <v>0</v>
      </c>
      <c r="FLU6" s="366">
        <f>'SAISIE HOTEL RESTAURANT'!FME5</f>
        <v>0</v>
      </c>
      <c r="FLV6" s="366">
        <f>'SAISIE HOTEL RESTAURANT'!FMF5</f>
        <v>0</v>
      </c>
      <c r="FLW6" s="366">
        <f>'SAISIE HOTEL RESTAURANT'!FMG5</f>
        <v>0</v>
      </c>
      <c r="FLX6" s="366">
        <f>'SAISIE HOTEL RESTAURANT'!FMH5</f>
        <v>0</v>
      </c>
      <c r="FLY6" s="366">
        <f>'SAISIE HOTEL RESTAURANT'!FMI5</f>
        <v>0</v>
      </c>
      <c r="FLZ6" s="366">
        <f>'SAISIE HOTEL RESTAURANT'!FMJ5</f>
        <v>0</v>
      </c>
      <c r="FMA6" s="366">
        <f>'SAISIE HOTEL RESTAURANT'!FMK5</f>
        <v>0</v>
      </c>
      <c r="FMB6" s="366">
        <f>'SAISIE HOTEL RESTAURANT'!FML5</f>
        <v>0</v>
      </c>
      <c r="FMC6" s="366">
        <f>'SAISIE HOTEL RESTAURANT'!FMM5</f>
        <v>0</v>
      </c>
      <c r="FMD6" s="366">
        <f>'SAISIE HOTEL RESTAURANT'!FMN5</f>
        <v>0</v>
      </c>
      <c r="FME6" s="366">
        <f>'SAISIE HOTEL RESTAURANT'!FMO5</f>
        <v>0</v>
      </c>
      <c r="FMF6" s="366">
        <f>'SAISIE HOTEL RESTAURANT'!FMP5</f>
        <v>0</v>
      </c>
      <c r="FMG6" s="366">
        <f>'SAISIE HOTEL RESTAURANT'!FMQ5</f>
        <v>0</v>
      </c>
      <c r="FMH6" s="366">
        <f>'SAISIE HOTEL RESTAURANT'!FMR5</f>
        <v>0</v>
      </c>
      <c r="FMI6" s="366">
        <f>'SAISIE HOTEL RESTAURANT'!FMS5</f>
        <v>0</v>
      </c>
      <c r="FMJ6" s="366">
        <f>'SAISIE HOTEL RESTAURANT'!FMT5</f>
        <v>0</v>
      </c>
      <c r="FMK6" s="366">
        <f>'SAISIE HOTEL RESTAURANT'!FMU5</f>
        <v>0</v>
      </c>
      <c r="FML6" s="366">
        <f>'SAISIE HOTEL RESTAURANT'!FMV5</f>
        <v>0</v>
      </c>
      <c r="FMM6" s="366">
        <f>'SAISIE HOTEL RESTAURANT'!FMW5</f>
        <v>0</v>
      </c>
      <c r="FMN6" s="366">
        <f>'SAISIE HOTEL RESTAURANT'!FMX5</f>
        <v>0</v>
      </c>
      <c r="FMO6" s="366">
        <f>'SAISIE HOTEL RESTAURANT'!FMY5</f>
        <v>0</v>
      </c>
      <c r="FMP6" s="366">
        <f>'SAISIE HOTEL RESTAURANT'!FMZ5</f>
        <v>0</v>
      </c>
      <c r="FMQ6" s="366">
        <f>'SAISIE HOTEL RESTAURANT'!FNA5</f>
        <v>0</v>
      </c>
      <c r="FMR6" s="366">
        <f>'SAISIE HOTEL RESTAURANT'!FNB5</f>
        <v>0</v>
      </c>
      <c r="FMS6" s="366">
        <f>'SAISIE HOTEL RESTAURANT'!FNC5</f>
        <v>0</v>
      </c>
      <c r="FMT6" s="366">
        <f>'SAISIE HOTEL RESTAURANT'!FND5</f>
        <v>0</v>
      </c>
      <c r="FMU6" s="366">
        <f>'SAISIE HOTEL RESTAURANT'!FNE5</f>
        <v>0</v>
      </c>
      <c r="FMV6" s="366">
        <f>'SAISIE HOTEL RESTAURANT'!FNF5</f>
        <v>0</v>
      </c>
      <c r="FMW6" s="366">
        <f>'SAISIE HOTEL RESTAURANT'!FNG5</f>
        <v>0</v>
      </c>
      <c r="FMX6" s="366">
        <f>'SAISIE HOTEL RESTAURANT'!FNH5</f>
        <v>0</v>
      </c>
      <c r="FMY6" s="366">
        <f>'SAISIE HOTEL RESTAURANT'!FNI5</f>
        <v>0</v>
      </c>
      <c r="FMZ6" s="366">
        <f>'SAISIE HOTEL RESTAURANT'!FNJ5</f>
        <v>0</v>
      </c>
      <c r="FNA6" s="366">
        <f>'SAISIE HOTEL RESTAURANT'!FNK5</f>
        <v>0</v>
      </c>
      <c r="FNB6" s="366">
        <f>'SAISIE HOTEL RESTAURANT'!FNL5</f>
        <v>0</v>
      </c>
      <c r="FNC6" s="366">
        <f>'SAISIE HOTEL RESTAURANT'!FNM5</f>
        <v>0</v>
      </c>
      <c r="FND6" s="366">
        <f>'SAISIE HOTEL RESTAURANT'!FNN5</f>
        <v>0</v>
      </c>
      <c r="FNE6" s="366">
        <f>'SAISIE HOTEL RESTAURANT'!FNO5</f>
        <v>0</v>
      </c>
      <c r="FNF6" s="366">
        <f>'SAISIE HOTEL RESTAURANT'!FNP5</f>
        <v>0</v>
      </c>
      <c r="FNG6" s="366">
        <f>'SAISIE HOTEL RESTAURANT'!FNQ5</f>
        <v>0</v>
      </c>
      <c r="FNH6" s="366">
        <f>'SAISIE HOTEL RESTAURANT'!FNR5</f>
        <v>0</v>
      </c>
      <c r="FNI6" s="366">
        <f>'SAISIE HOTEL RESTAURANT'!FNS5</f>
        <v>0</v>
      </c>
      <c r="FNJ6" s="366">
        <f>'SAISIE HOTEL RESTAURANT'!FNT5</f>
        <v>0</v>
      </c>
      <c r="FNK6" s="366">
        <f>'SAISIE HOTEL RESTAURANT'!FNU5</f>
        <v>0</v>
      </c>
      <c r="FNL6" s="366">
        <f>'SAISIE HOTEL RESTAURANT'!FNV5</f>
        <v>0</v>
      </c>
      <c r="FNM6" s="366">
        <f>'SAISIE HOTEL RESTAURANT'!FNW5</f>
        <v>0</v>
      </c>
      <c r="FNN6" s="366">
        <f>'SAISIE HOTEL RESTAURANT'!FNX5</f>
        <v>0</v>
      </c>
      <c r="FNO6" s="366">
        <f>'SAISIE HOTEL RESTAURANT'!FNY5</f>
        <v>0</v>
      </c>
      <c r="FNP6" s="366">
        <f>'SAISIE HOTEL RESTAURANT'!FNZ5</f>
        <v>0</v>
      </c>
      <c r="FNQ6" s="366">
        <f>'SAISIE HOTEL RESTAURANT'!FOA5</f>
        <v>0</v>
      </c>
      <c r="FNR6" s="366">
        <f>'SAISIE HOTEL RESTAURANT'!FOB5</f>
        <v>0</v>
      </c>
      <c r="FNS6" s="366">
        <f>'SAISIE HOTEL RESTAURANT'!FOC5</f>
        <v>0</v>
      </c>
      <c r="FNT6" s="366">
        <f>'SAISIE HOTEL RESTAURANT'!FOD5</f>
        <v>0</v>
      </c>
      <c r="FNU6" s="366">
        <f>'SAISIE HOTEL RESTAURANT'!FOE5</f>
        <v>0</v>
      </c>
      <c r="FNV6" s="366">
        <f>'SAISIE HOTEL RESTAURANT'!FOF5</f>
        <v>0</v>
      </c>
      <c r="FNW6" s="366">
        <f>'SAISIE HOTEL RESTAURANT'!FOG5</f>
        <v>0</v>
      </c>
      <c r="FNX6" s="366">
        <f>'SAISIE HOTEL RESTAURANT'!FOH5</f>
        <v>0</v>
      </c>
      <c r="FNY6" s="366">
        <f>'SAISIE HOTEL RESTAURANT'!FOI5</f>
        <v>0</v>
      </c>
      <c r="FNZ6" s="366">
        <f>'SAISIE HOTEL RESTAURANT'!FOJ5</f>
        <v>0</v>
      </c>
      <c r="FOA6" s="366">
        <f>'SAISIE HOTEL RESTAURANT'!FOK5</f>
        <v>0</v>
      </c>
      <c r="FOB6" s="366">
        <f>'SAISIE HOTEL RESTAURANT'!FOL5</f>
        <v>0</v>
      </c>
      <c r="FOC6" s="366">
        <f>'SAISIE HOTEL RESTAURANT'!FOM5</f>
        <v>0</v>
      </c>
      <c r="FOD6" s="366">
        <f>'SAISIE HOTEL RESTAURANT'!FON5</f>
        <v>0</v>
      </c>
      <c r="FOE6" s="366">
        <f>'SAISIE HOTEL RESTAURANT'!FOO5</f>
        <v>0</v>
      </c>
      <c r="FOF6" s="366">
        <f>'SAISIE HOTEL RESTAURANT'!FOP5</f>
        <v>0</v>
      </c>
      <c r="FOG6" s="366">
        <f>'SAISIE HOTEL RESTAURANT'!FOQ5</f>
        <v>0</v>
      </c>
      <c r="FOH6" s="366">
        <f>'SAISIE HOTEL RESTAURANT'!FOR5</f>
        <v>0</v>
      </c>
      <c r="FOI6" s="366">
        <f>'SAISIE HOTEL RESTAURANT'!FOS5</f>
        <v>0</v>
      </c>
      <c r="FOJ6" s="366">
        <f>'SAISIE HOTEL RESTAURANT'!FOT5</f>
        <v>0</v>
      </c>
      <c r="FOK6" s="366">
        <f>'SAISIE HOTEL RESTAURANT'!FOU5</f>
        <v>0</v>
      </c>
      <c r="FOL6" s="366">
        <f>'SAISIE HOTEL RESTAURANT'!FOV5</f>
        <v>0</v>
      </c>
      <c r="FOM6" s="366">
        <f>'SAISIE HOTEL RESTAURANT'!FOW5</f>
        <v>0</v>
      </c>
      <c r="FON6" s="366">
        <f>'SAISIE HOTEL RESTAURANT'!FOX5</f>
        <v>0</v>
      </c>
      <c r="FOO6" s="366">
        <f>'SAISIE HOTEL RESTAURANT'!FOY5</f>
        <v>0</v>
      </c>
      <c r="FOP6" s="366">
        <f>'SAISIE HOTEL RESTAURANT'!FOZ5</f>
        <v>0</v>
      </c>
      <c r="FOQ6" s="366">
        <f>'SAISIE HOTEL RESTAURANT'!FPA5</f>
        <v>0</v>
      </c>
      <c r="FOR6" s="366">
        <f>'SAISIE HOTEL RESTAURANT'!FPB5</f>
        <v>0</v>
      </c>
      <c r="FOS6" s="366">
        <f>'SAISIE HOTEL RESTAURANT'!FPC5</f>
        <v>0</v>
      </c>
      <c r="FOT6" s="366">
        <f>'SAISIE HOTEL RESTAURANT'!FPD5</f>
        <v>0</v>
      </c>
      <c r="FOU6" s="366">
        <f>'SAISIE HOTEL RESTAURANT'!FPE5</f>
        <v>0</v>
      </c>
      <c r="FOV6" s="366">
        <f>'SAISIE HOTEL RESTAURANT'!FPF5</f>
        <v>0</v>
      </c>
      <c r="FOW6" s="366">
        <f>'SAISIE HOTEL RESTAURANT'!FPG5</f>
        <v>0</v>
      </c>
      <c r="FOX6" s="366">
        <f>'SAISIE HOTEL RESTAURANT'!FPH5</f>
        <v>0</v>
      </c>
      <c r="FOY6" s="366">
        <f>'SAISIE HOTEL RESTAURANT'!FPI5</f>
        <v>0</v>
      </c>
      <c r="FOZ6" s="366">
        <f>'SAISIE HOTEL RESTAURANT'!FPJ5</f>
        <v>0</v>
      </c>
      <c r="FPA6" s="366">
        <f>'SAISIE HOTEL RESTAURANT'!FPK5</f>
        <v>0</v>
      </c>
      <c r="FPB6" s="366">
        <f>'SAISIE HOTEL RESTAURANT'!FPL5</f>
        <v>0</v>
      </c>
      <c r="FPC6" s="366">
        <f>'SAISIE HOTEL RESTAURANT'!FPM5</f>
        <v>0</v>
      </c>
      <c r="FPD6" s="366">
        <f>'SAISIE HOTEL RESTAURANT'!FPN5</f>
        <v>0</v>
      </c>
      <c r="FPE6" s="366">
        <f>'SAISIE HOTEL RESTAURANT'!FPO5</f>
        <v>0</v>
      </c>
      <c r="FPF6" s="366">
        <f>'SAISIE HOTEL RESTAURANT'!FPP5</f>
        <v>0</v>
      </c>
      <c r="FPG6" s="366">
        <f>'SAISIE HOTEL RESTAURANT'!FPQ5</f>
        <v>0</v>
      </c>
      <c r="FPH6" s="366">
        <f>'SAISIE HOTEL RESTAURANT'!FPR5</f>
        <v>0</v>
      </c>
      <c r="FPI6" s="366">
        <f>'SAISIE HOTEL RESTAURANT'!FPS5</f>
        <v>0</v>
      </c>
      <c r="FPJ6" s="366">
        <f>'SAISIE HOTEL RESTAURANT'!FPT5</f>
        <v>0</v>
      </c>
      <c r="FPK6" s="366">
        <f>'SAISIE HOTEL RESTAURANT'!FPU5</f>
        <v>0</v>
      </c>
      <c r="FPL6" s="366">
        <f>'SAISIE HOTEL RESTAURANT'!FPV5</f>
        <v>0</v>
      </c>
      <c r="FPM6" s="366">
        <f>'SAISIE HOTEL RESTAURANT'!FPW5</f>
        <v>0</v>
      </c>
      <c r="FPN6" s="366">
        <f>'SAISIE HOTEL RESTAURANT'!FPX5</f>
        <v>0</v>
      </c>
      <c r="FPO6" s="366">
        <f>'SAISIE HOTEL RESTAURANT'!FPY5</f>
        <v>0</v>
      </c>
      <c r="FPP6" s="366">
        <f>'SAISIE HOTEL RESTAURANT'!FPZ5</f>
        <v>0</v>
      </c>
      <c r="FPQ6" s="366">
        <f>'SAISIE HOTEL RESTAURANT'!FQA5</f>
        <v>0</v>
      </c>
      <c r="FPR6" s="366">
        <f>'SAISIE HOTEL RESTAURANT'!FQB5</f>
        <v>0</v>
      </c>
      <c r="FPS6" s="366">
        <f>'SAISIE HOTEL RESTAURANT'!FQC5</f>
        <v>0</v>
      </c>
      <c r="FPT6" s="366">
        <f>'SAISIE HOTEL RESTAURANT'!FQD5</f>
        <v>0</v>
      </c>
      <c r="FPU6" s="366">
        <f>'SAISIE HOTEL RESTAURANT'!FQE5</f>
        <v>0</v>
      </c>
      <c r="FPV6" s="366">
        <f>'SAISIE HOTEL RESTAURANT'!FQF5</f>
        <v>0</v>
      </c>
      <c r="FPW6" s="366">
        <f>'SAISIE HOTEL RESTAURANT'!FQG5</f>
        <v>0</v>
      </c>
      <c r="FPX6" s="366">
        <f>'SAISIE HOTEL RESTAURANT'!FQH5</f>
        <v>0</v>
      </c>
      <c r="FPY6" s="366">
        <f>'SAISIE HOTEL RESTAURANT'!FQI5</f>
        <v>0</v>
      </c>
      <c r="FPZ6" s="366">
        <f>'SAISIE HOTEL RESTAURANT'!FQJ5</f>
        <v>0</v>
      </c>
      <c r="FQA6" s="366">
        <f>'SAISIE HOTEL RESTAURANT'!FQK5</f>
        <v>0</v>
      </c>
      <c r="FQB6" s="366">
        <f>'SAISIE HOTEL RESTAURANT'!FQL5</f>
        <v>0</v>
      </c>
      <c r="FQC6" s="366">
        <f>'SAISIE HOTEL RESTAURANT'!FQM5</f>
        <v>0</v>
      </c>
      <c r="FQD6" s="366">
        <f>'SAISIE HOTEL RESTAURANT'!FQN5</f>
        <v>0</v>
      </c>
      <c r="FQE6" s="366">
        <f>'SAISIE HOTEL RESTAURANT'!FQO5</f>
        <v>0</v>
      </c>
      <c r="FQF6" s="366">
        <f>'SAISIE HOTEL RESTAURANT'!FQP5</f>
        <v>0</v>
      </c>
      <c r="FQG6" s="366">
        <f>'SAISIE HOTEL RESTAURANT'!FQQ5</f>
        <v>0</v>
      </c>
      <c r="FQH6" s="366">
        <f>'SAISIE HOTEL RESTAURANT'!FQR5</f>
        <v>0</v>
      </c>
      <c r="FQI6" s="366">
        <f>'SAISIE HOTEL RESTAURANT'!FQS5</f>
        <v>0</v>
      </c>
      <c r="FQJ6" s="366">
        <f>'SAISIE HOTEL RESTAURANT'!FQT5</f>
        <v>0</v>
      </c>
      <c r="FQK6" s="366">
        <f>'SAISIE HOTEL RESTAURANT'!FQU5</f>
        <v>0</v>
      </c>
      <c r="FQL6" s="366">
        <f>'SAISIE HOTEL RESTAURANT'!FQV5</f>
        <v>0</v>
      </c>
      <c r="FQM6" s="366">
        <f>'SAISIE HOTEL RESTAURANT'!FQW5</f>
        <v>0</v>
      </c>
      <c r="FQN6" s="366">
        <f>'SAISIE HOTEL RESTAURANT'!FQX5</f>
        <v>0</v>
      </c>
      <c r="FQO6" s="366">
        <f>'SAISIE HOTEL RESTAURANT'!FQY5</f>
        <v>0</v>
      </c>
      <c r="FQP6" s="366">
        <f>'SAISIE HOTEL RESTAURANT'!FQZ5</f>
        <v>0</v>
      </c>
      <c r="FQQ6" s="366">
        <f>'SAISIE HOTEL RESTAURANT'!FRA5</f>
        <v>0</v>
      </c>
      <c r="FQR6" s="366">
        <f>'SAISIE HOTEL RESTAURANT'!FRB5</f>
        <v>0</v>
      </c>
      <c r="FQS6" s="366">
        <f>'SAISIE HOTEL RESTAURANT'!FRC5</f>
        <v>0</v>
      </c>
      <c r="FQT6" s="366">
        <f>'SAISIE HOTEL RESTAURANT'!FRD5</f>
        <v>0</v>
      </c>
      <c r="FQU6" s="366">
        <f>'SAISIE HOTEL RESTAURANT'!FRE5</f>
        <v>0</v>
      </c>
      <c r="FQV6" s="366">
        <f>'SAISIE HOTEL RESTAURANT'!FRF5</f>
        <v>0</v>
      </c>
      <c r="FQW6" s="366">
        <f>'SAISIE HOTEL RESTAURANT'!FRG5</f>
        <v>0</v>
      </c>
      <c r="FQX6" s="366">
        <f>'SAISIE HOTEL RESTAURANT'!FRH5</f>
        <v>0</v>
      </c>
      <c r="FQY6" s="366">
        <f>'SAISIE HOTEL RESTAURANT'!FRI5</f>
        <v>0</v>
      </c>
      <c r="FQZ6" s="366">
        <f>'SAISIE HOTEL RESTAURANT'!FRJ5</f>
        <v>0</v>
      </c>
      <c r="FRA6" s="366">
        <f>'SAISIE HOTEL RESTAURANT'!FRK5</f>
        <v>0</v>
      </c>
      <c r="FRB6" s="366">
        <f>'SAISIE HOTEL RESTAURANT'!FRL5</f>
        <v>0</v>
      </c>
      <c r="FRC6" s="366">
        <f>'SAISIE HOTEL RESTAURANT'!FRM5</f>
        <v>0</v>
      </c>
      <c r="FRD6" s="366">
        <f>'SAISIE HOTEL RESTAURANT'!FRN5</f>
        <v>0</v>
      </c>
      <c r="FRE6" s="366">
        <f>'SAISIE HOTEL RESTAURANT'!FRO5</f>
        <v>0</v>
      </c>
      <c r="FRF6" s="366">
        <f>'SAISIE HOTEL RESTAURANT'!FRP5</f>
        <v>0</v>
      </c>
      <c r="FRG6" s="366">
        <f>'SAISIE HOTEL RESTAURANT'!FRQ5</f>
        <v>0</v>
      </c>
      <c r="FRH6" s="366">
        <f>'SAISIE HOTEL RESTAURANT'!FRR5</f>
        <v>0</v>
      </c>
      <c r="FRI6" s="366">
        <f>'SAISIE HOTEL RESTAURANT'!FRS5</f>
        <v>0</v>
      </c>
      <c r="FRJ6" s="366">
        <f>'SAISIE HOTEL RESTAURANT'!FRT5</f>
        <v>0</v>
      </c>
      <c r="FRK6" s="366">
        <f>'SAISIE HOTEL RESTAURANT'!FRU5</f>
        <v>0</v>
      </c>
      <c r="FRL6" s="366">
        <f>'SAISIE HOTEL RESTAURANT'!FRV5</f>
        <v>0</v>
      </c>
      <c r="FRM6" s="366">
        <f>'SAISIE HOTEL RESTAURANT'!FRW5</f>
        <v>0</v>
      </c>
      <c r="FRN6" s="366">
        <f>'SAISIE HOTEL RESTAURANT'!FRX5</f>
        <v>0</v>
      </c>
      <c r="FRO6" s="366">
        <f>'SAISIE HOTEL RESTAURANT'!FRY5</f>
        <v>0</v>
      </c>
      <c r="FRP6" s="366">
        <f>'SAISIE HOTEL RESTAURANT'!FRZ5</f>
        <v>0</v>
      </c>
      <c r="FRQ6" s="366">
        <f>'SAISIE HOTEL RESTAURANT'!FSA5</f>
        <v>0</v>
      </c>
      <c r="FRR6" s="366">
        <f>'SAISIE HOTEL RESTAURANT'!FSB5</f>
        <v>0</v>
      </c>
      <c r="FRS6" s="366">
        <f>'SAISIE HOTEL RESTAURANT'!FSC5</f>
        <v>0</v>
      </c>
      <c r="FRT6" s="366">
        <f>'SAISIE HOTEL RESTAURANT'!FSD5</f>
        <v>0</v>
      </c>
      <c r="FRU6" s="366">
        <f>'SAISIE HOTEL RESTAURANT'!FSE5</f>
        <v>0</v>
      </c>
      <c r="FRV6" s="366">
        <f>'SAISIE HOTEL RESTAURANT'!FSF5</f>
        <v>0</v>
      </c>
      <c r="FRW6" s="366">
        <f>'SAISIE HOTEL RESTAURANT'!FSG5</f>
        <v>0</v>
      </c>
      <c r="FRX6" s="366">
        <f>'SAISIE HOTEL RESTAURANT'!FSH5</f>
        <v>0</v>
      </c>
      <c r="FRY6" s="366">
        <f>'SAISIE HOTEL RESTAURANT'!FSI5</f>
        <v>0</v>
      </c>
      <c r="FRZ6" s="366">
        <f>'SAISIE HOTEL RESTAURANT'!FSJ5</f>
        <v>0</v>
      </c>
      <c r="FSA6" s="366">
        <f>'SAISIE HOTEL RESTAURANT'!FSK5</f>
        <v>0</v>
      </c>
      <c r="FSB6" s="366">
        <f>'SAISIE HOTEL RESTAURANT'!FSL5</f>
        <v>0</v>
      </c>
      <c r="FSC6" s="366">
        <f>'SAISIE HOTEL RESTAURANT'!FSM5</f>
        <v>0</v>
      </c>
      <c r="FSD6" s="366">
        <f>'SAISIE HOTEL RESTAURANT'!FSN5</f>
        <v>0</v>
      </c>
      <c r="FSE6" s="366">
        <f>'SAISIE HOTEL RESTAURANT'!FSO5</f>
        <v>0</v>
      </c>
      <c r="FSF6" s="366">
        <f>'SAISIE HOTEL RESTAURANT'!FSP5</f>
        <v>0</v>
      </c>
      <c r="FSG6" s="366">
        <f>'SAISIE HOTEL RESTAURANT'!FSQ5</f>
        <v>0</v>
      </c>
      <c r="FSH6" s="366">
        <f>'SAISIE HOTEL RESTAURANT'!FSR5</f>
        <v>0</v>
      </c>
      <c r="FSI6" s="366">
        <f>'SAISIE HOTEL RESTAURANT'!FSS5</f>
        <v>0</v>
      </c>
      <c r="FSJ6" s="366">
        <f>'SAISIE HOTEL RESTAURANT'!FST5</f>
        <v>0</v>
      </c>
      <c r="FSK6" s="366">
        <f>'SAISIE HOTEL RESTAURANT'!FSU5</f>
        <v>0</v>
      </c>
      <c r="FSL6" s="366">
        <f>'SAISIE HOTEL RESTAURANT'!FSV5</f>
        <v>0</v>
      </c>
      <c r="FSM6" s="366">
        <f>'SAISIE HOTEL RESTAURANT'!FSW5</f>
        <v>0</v>
      </c>
      <c r="FSN6" s="366">
        <f>'SAISIE HOTEL RESTAURANT'!FSX5</f>
        <v>0</v>
      </c>
      <c r="FSO6" s="366">
        <f>'SAISIE HOTEL RESTAURANT'!FSY5</f>
        <v>0</v>
      </c>
      <c r="FSP6" s="366">
        <f>'SAISIE HOTEL RESTAURANT'!FSZ5</f>
        <v>0</v>
      </c>
      <c r="FSQ6" s="366">
        <f>'SAISIE HOTEL RESTAURANT'!FTA5</f>
        <v>0</v>
      </c>
      <c r="FSR6" s="366">
        <f>'SAISIE HOTEL RESTAURANT'!FTB5</f>
        <v>0</v>
      </c>
      <c r="FSS6" s="366">
        <f>'SAISIE HOTEL RESTAURANT'!FTC5</f>
        <v>0</v>
      </c>
      <c r="FST6" s="366">
        <f>'SAISIE HOTEL RESTAURANT'!FTD5</f>
        <v>0</v>
      </c>
      <c r="FSU6" s="366">
        <f>'SAISIE HOTEL RESTAURANT'!FTE5</f>
        <v>0</v>
      </c>
      <c r="FSV6" s="366">
        <f>'SAISIE HOTEL RESTAURANT'!FTF5</f>
        <v>0</v>
      </c>
      <c r="FSW6" s="366">
        <f>'SAISIE HOTEL RESTAURANT'!FTG5</f>
        <v>0</v>
      </c>
      <c r="FSX6" s="366">
        <f>'SAISIE HOTEL RESTAURANT'!FTH5</f>
        <v>0</v>
      </c>
      <c r="FSY6" s="366">
        <f>'SAISIE HOTEL RESTAURANT'!FTI5</f>
        <v>0</v>
      </c>
      <c r="FSZ6" s="366">
        <f>'SAISIE HOTEL RESTAURANT'!FTJ5</f>
        <v>0</v>
      </c>
      <c r="FTA6" s="366">
        <f>'SAISIE HOTEL RESTAURANT'!FTK5</f>
        <v>0</v>
      </c>
      <c r="FTB6" s="366">
        <f>'SAISIE HOTEL RESTAURANT'!FTL5</f>
        <v>0</v>
      </c>
      <c r="FTC6" s="366">
        <f>'SAISIE HOTEL RESTAURANT'!FTM5</f>
        <v>0</v>
      </c>
      <c r="FTD6" s="366">
        <f>'SAISIE HOTEL RESTAURANT'!FTN5</f>
        <v>0</v>
      </c>
      <c r="FTE6" s="366">
        <f>'SAISIE HOTEL RESTAURANT'!FTO5</f>
        <v>0</v>
      </c>
      <c r="FTF6" s="366">
        <f>'SAISIE HOTEL RESTAURANT'!FTP5</f>
        <v>0</v>
      </c>
      <c r="FTG6" s="366">
        <f>'SAISIE HOTEL RESTAURANT'!FTQ5</f>
        <v>0</v>
      </c>
      <c r="FTH6" s="366">
        <f>'SAISIE HOTEL RESTAURANT'!FTR5</f>
        <v>0</v>
      </c>
      <c r="FTI6" s="366">
        <f>'SAISIE HOTEL RESTAURANT'!FTS5</f>
        <v>0</v>
      </c>
      <c r="FTJ6" s="366">
        <f>'SAISIE HOTEL RESTAURANT'!FTT5</f>
        <v>0</v>
      </c>
      <c r="FTK6" s="366">
        <f>'SAISIE HOTEL RESTAURANT'!FTU5</f>
        <v>0</v>
      </c>
      <c r="FTL6" s="366">
        <f>'SAISIE HOTEL RESTAURANT'!FTV5</f>
        <v>0</v>
      </c>
      <c r="FTM6" s="366">
        <f>'SAISIE HOTEL RESTAURANT'!FTW5</f>
        <v>0</v>
      </c>
      <c r="FTN6" s="366">
        <f>'SAISIE HOTEL RESTAURANT'!FTX5</f>
        <v>0</v>
      </c>
      <c r="FTO6" s="366">
        <f>'SAISIE HOTEL RESTAURANT'!FTY5</f>
        <v>0</v>
      </c>
      <c r="FTP6" s="366">
        <f>'SAISIE HOTEL RESTAURANT'!FTZ5</f>
        <v>0</v>
      </c>
      <c r="FTQ6" s="366">
        <f>'SAISIE HOTEL RESTAURANT'!FUA5</f>
        <v>0</v>
      </c>
      <c r="FTR6" s="366">
        <f>'SAISIE HOTEL RESTAURANT'!FUB5</f>
        <v>0</v>
      </c>
      <c r="FTS6" s="366">
        <f>'SAISIE HOTEL RESTAURANT'!FUC5</f>
        <v>0</v>
      </c>
      <c r="FTT6" s="366">
        <f>'SAISIE HOTEL RESTAURANT'!FUD5</f>
        <v>0</v>
      </c>
      <c r="FTU6" s="366">
        <f>'SAISIE HOTEL RESTAURANT'!FUE5</f>
        <v>0</v>
      </c>
      <c r="FTV6" s="366">
        <f>'SAISIE HOTEL RESTAURANT'!FUF5</f>
        <v>0</v>
      </c>
      <c r="FTW6" s="366">
        <f>'SAISIE HOTEL RESTAURANT'!FUG5</f>
        <v>0</v>
      </c>
      <c r="FTX6" s="366">
        <f>'SAISIE HOTEL RESTAURANT'!FUH5</f>
        <v>0</v>
      </c>
      <c r="FTY6" s="366">
        <f>'SAISIE HOTEL RESTAURANT'!FUI5</f>
        <v>0</v>
      </c>
      <c r="FTZ6" s="366">
        <f>'SAISIE HOTEL RESTAURANT'!FUJ5</f>
        <v>0</v>
      </c>
      <c r="FUA6" s="366">
        <f>'SAISIE HOTEL RESTAURANT'!FUK5</f>
        <v>0</v>
      </c>
      <c r="FUB6" s="366">
        <f>'SAISIE HOTEL RESTAURANT'!FUL5</f>
        <v>0</v>
      </c>
      <c r="FUC6" s="366">
        <f>'SAISIE HOTEL RESTAURANT'!FUM5</f>
        <v>0</v>
      </c>
      <c r="FUD6" s="366">
        <f>'SAISIE HOTEL RESTAURANT'!FUN5</f>
        <v>0</v>
      </c>
      <c r="FUE6" s="366">
        <f>'SAISIE HOTEL RESTAURANT'!FUO5</f>
        <v>0</v>
      </c>
      <c r="FUF6" s="366">
        <f>'SAISIE HOTEL RESTAURANT'!FUP5</f>
        <v>0</v>
      </c>
      <c r="FUG6" s="366">
        <f>'SAISIE HOTEL RESTAURANT'!FUQ5</f>
        <v>0</v>
      </c>
      <c r="FUH6" s="366">
        <f>'SAISIE HOTEL RESTAURANT'!FUR5</f>
        <v>0</v>
      </c>
      <c r="FUI6" s="366">
        <f>'SAISIE HOTEL RESTAURANT'!FUS5</f>
        <v>0</v>
      </c>
      <c r="FUJ6" s="366">
        <f>'SAISIE HOTEL RESTAURANT'!FUT5</f>
        <v>0</v>
      </c>
      <c r="FUK6" s="366">
        <f>'SAISIE HOTEL RESTAURANT'!FUU5</f>
        <v>0</v>
      </c>
      <c r="FUL6" s="366">
        <f>'SAISIE HOTEL RESTAURANT'!FUV5</f>
        <v>0</v>
      </c>
      <c r="FUM6" s="366">
        <f>'SAISIE HOTEL RESTAURANT'!FUW5</f>
        <v>0</v>
      </c>
      <c r="FUN6" s="366">
        <f>'SAISIE HOTEL RESTAURANT'!FUX5</f>
        <v>0</v>
      </c>
      <c r="FUO6" s="366">
        <f>'SAISIE HOTEL RESTAURANT'!FUY5</f>
        <v>0</v>
      </c>
      <c r="FUP6" s="366">
        <f>'SAISIE HOTEL RESTAURANT'!FUZ5</f>
        <v>0</v>
      </c>
      <c r="FUQ6" s="366">
        <f>'SAISIE HOTEL RESTAURANT'!FVA5</f>
        <v>0</v>
      </c>
      <c r="FUR6" s="366">
        <f>'SAISIE HOTEL RESTAURANT'!FVB5</f>
        <v>0</v>
      </c>
      <c r="FUS6" s="366">
        <f>'SAISIE HOTEL RESTAURANT'!FVC5</f>
        <v>0</v>
      </c>
      <c r="FUT6" s="366">
        <f>'SAISIE HOTEL RESTAURANT'!FVD5</f>
        <v>0</v>
      </c>
      <c r="FUU6" s="366">
        <f>'SAISIE HOTEL RESTAURANT'!FVE5</f>
        <v>0</v>
      </c>
      <c r="FUV6" s="366">
        <f>'SAISIE HOTEL RESTAURANT'!FVF5</f>
        <v>0</v>
      </c>
      <c r="FUW6" s="366">
        <f>'SAISIE HOTEL RESTAURANT'!FVG5</f>
        <v>0</v>
      </c>
      <c r="FUX6" s="366">
        <f>'SAISIE HOTEL RESTAURANT'!FVH5</f>
        <v>0</v>
      </c>
      <c r="FUY6" s="366">
        <f>'SAISIE HOTEL RESTAURANT'!FVI5</f>
        <v>0</v>
      </c>
      <c r="FUZ6" s="366">
        <f>'SAISIE HOTEL RESTAURANT'!FVJ5</f>
        <v>0</v>
      </c>
      <c r="FVA6" s="366">
        <f>'SAISIE HOTEL RESTAURANT'!FVK5</f>
        <v>0</v>
      </c>
      <c r="FVB6" s="366">
        <f>'SAISIE HOTEL RESTAURANT'!FVL5</f>
        <v>0</v>
      </c>
      <c r="FVC6" s="366">
        <f>'SAISIE HOTEL RESTAURANT'!FVM5</f>
        <v>0</v>
      </c>
      <c r="FVD6" s="366">
        <f>'SAISIE HOTEL RESTAURANT'!FVN5</f>
        <v>0</v>
      </c>
      <c r="FVE6" s="366">
        <f>'SAISIE HOTEL RESTAURANT'!FVO5</f>
        <v>0</v>
      </c>
      <c r="FVF6" s="366">
        <f>'SAISIE HOTEL RESTAURANT'!FVP5</f>
        <v>0</v>
      </c>
      <c r="FVG6" s="366">
        <f>'SAISIE HOTEL RESTAURANT'!FVQ5</f>
        <v>0</v>
      </c>
      <c r="FVH6" s="366">
        <f>'SAISIE HOTEL RESTAURANT'!FVR5</f>
        <v>0</v>
      </c>
      <c r="FVI6" s="366">
        <f>'SAISIE HOTEL RESTAURANT'!FVS5</f>
        <v>0</v>
      </c>
      <c r="FVJ6" s="366">
        <f>'SAISIE HOTEL RESTAURANT'!FVT5</f>
        <v>0</v>
      </c>
      <c r="FVK6" s="366">
        <f>'SAISIE HOTEL RESTAURANT'!FVU5</f>
        <v>0</v>
      </c>
      <c r="FVL6" s="366">
        <f>'SAISIE HOTEL RESTAURANT'!FVV5</f>
        <v>0</v>
      </c>
      <c r="FVM6" s="366">
        <f>'SAISIE HOTEL RESTAURANT'!FVW5</f>
        <v>0</v>
      </c>
      <c r="FVN6" s="366">
        <f>'SAISIE HOTEL RESTAURANT'!FVX5</f>
        <v>0</v>
      </c>
      <c r="FVO6" s="366">
        <f>'SAISIE HOTEL RESTAURANT'!FVY5</f>
        <v>0</v>
      </c>
      <c r="FVP6" s="366">
        <f>'SAISIE HOTEL RESTAURANT'!FVZ5</f>
        <v>0</v>
      </c>
      <c r="FVQ6" s="366">
        <f>'SAISIE HOTEL RESTAURANT'!FWA5</f>
        <v>0</v>
      </c>
      <c r="FVR6" s="366">
        <f>'SAISIE HOTEL RESTAURANT'!FWB5</f>
        <v>0</v>
      </c>
      <c r="FVS6" s="366">
        <f>'SAISIE HOTEL RESTAURANT'!FWC5</f>
        <v>0</v>
      </c>
      <c r="FVT6" s="366">
        <f>'SAISIE HOTEL RESTAURANT'!FWD5</f>
        <v>0</v>
      </c>
      <c r="FVU6" s="366">
        <f>'SAISIE HOTEL RESTAURANT'!FWE5</f>
        <v>0</v>
      </c>
      <c r="FVV6" s="366">
        <f>'SAISIE HOTEL RESTAURANT'!FWF5</f>
        <v>0</v>
      </c>
      <c r="FVW6" s="366">
        <f>'SAISIE HOTEL RESTAURANT'!FWG5</f>
        <v>0</v>
      </c>
      <c r="FVX6" s="366">
        <f>'SAISIE HOTEL RESTAURANT'!FWH5</f>
        <v>0</v>
      </c>
      <c r="FVY6" s="366">
        <f>'SAISIE HOTEL RESTAURANT'!FWI5</f>
        <v>0</v>
      </c>
      <c r="FVZ6" s="366">
        <f>'SAISIE HOTEL RESTAURANT'!FWJ5</f>
        <v>0</v>
      </c>
      <c r="FWA6" s="366">
        <f>'SAISIE HOTEL RESTAURANT'!FWK5</f>
        <v>0</v>
      </c>
      <c r="FWB6" s="366">
        <f>'SAISIE HOTEL RESTAURANT'!FWL5</f>
        <v>0</v>
      </c>
      <c r="FWC6" s="366">
        <f>'SAISIE HOTEL RESTAURANT'!FWM5</f>
        <v>0</v>
      </c>
      <c r="FWD6" s="366">
        <f>'SAISIE HOTEL RESTAURANT'!FWN5</f>
        <v>0</v>
      </c>
      <c r="FWE6" s="366">
        <f>'SAISIE HOTEL RESTAURANT'!FWO5</f>
        <v>0</v>
      </c>
      <c r="FWF6" s="366">
        <f>'SAISIE HOTEL RESTAURANT'!FWP5</f>
        <v>0</v>
      </c>
      <c r="FWG6" s="366">
        <f>'SAISIE HOTEL RESTAURANT'!FWQ5</f>
        <v>0</v>
      </c>
      <c r="FWH6" s="366">
        <f>'SAISIE HOTEL RESTAURANT'!FWR5</f>
        <v>0</v>
      </c>
      <c r="FWI6" s="366">
        <f>'SAISIE HOTEL RESTAURANT'!FWS5</f>
        <v>0</v>
      </c>
      <c r="FWJ6" s="366">
        <f>'SAISIE HOTEL RESTAURANT'!FWT5</f>
        <v>0</v>
      </c>
      <c r="FWK6" s="366">
        <f>'SAISIE HOTEL RESTAURANT'!FWU5</f>
        <v>0</v>
      </c>
      <c r="FWL6" s="366">
        <f>'SAISIE HOTEL RESTAURANT'!FWV5</f>
        <v>0</v>
      </c>
      <c r="FWM6" s="366">
        <f>'SAISIE HOTEL RESTAURANT'!FWW5</f>
        <v>0</v>
      </c>
      <c r="FWN6" s="366">
        <f>'SAISIE HOTEL RESTAURANT'!FWX5</f>
        <v>0</v>
      </c>
      <c r="FWO6" s="366">
        <f>'SAISIE HOTEL RESTAURANT'!FWY5</f>
        <v>0</v>
      </c>
      <c r="FWP6" s="366">
        <f>'SAISIE HOTEL RESTAURANT'!FWZ5</f>
        <v>0</v>
      </c>
      <c r="FWQ6" s="366">
        <f>'SAISIE HOTEL RESTAURANT'!FXA5</f>
        <v>0</v>
      </c>
      <c r="FWR6" s="366">
        <f>'SAISIE HOTEL RESTAURANT'!FXB5</f>
        <v>0</v>
      </c>
      <c r="FWS6" s="366">
        <f>'SAISIE HOTEL RESTAURANT'!FXC5</f>
        <v>0</v>
      </c>
      <c r="FWT6" s="366">
        <f>'SAISIE HOTEL RESTAURANT'!FXD5</f>
        <v>0</v>
      </c>
      <c r="FWU6" s="366">
        <f>'SAISIE HOTEL RESTAURANT'!FXE5</f>
        <v>0</v>
      </c>
      <c r="FWV6" s="366">
        <f>'SAISIE HOTEL RESTAURANT'!FXF5</f>
        <v>0</v>
      </c>
      <c r="FWW6" s="366">
        <f>'SAISIE HOTEL RESTAURANT'!FXG5</f>
        <v>0</v>
      </c>
      <c r="FWX6" s="366">
        <f>'SAISIE HOTEL RESTAURANT'!FXH5</f>
        <v>0</v>
      </c>
      <c r="FWY6" s="366">
        <f>'SAISIE HOTEL RESTAURANT'!FXI5</f>
        <v>0</v>
      </c>
      <c r="FWZ6" s="366">
        <f>'SAISIE HOTEL RESTAURANT'!FXJ5</f>
        <v>0</v>
      </c>
      <c r="FXA6" s="366">
        <f>'SAISIE HOTEL RESTAURANT'!FXK5</f>
        <v>0</v>
      </c>
      <c r="FXB6" s="366">
        <f>'SAISIE HOTEL RESTAURANT'!FXL5</f>
        <v>0</v>
      </c>
      <c r="FXC6" s="366">
        <f>'SAISIE HOTEL RESTAURANT'!FXM5</f>
        <v>0</v>
      </c>
      <c r="FXD6" s="366">
        <f>'SAISIE HOTEL RESTAURANT'!FXN5</f>
        <v>0</v>
      </c>
      <c r="FXE6" s="366">
        <f>'SAISIE HOTEL RESTAURANT'!FXO5</f>
        <v>0</v>
      </c>
      <c r="FXF6" s="366">
        <f>'SAISIE HOTEL RESTAURANT'!FXP5</f>
        <v>0</v>
      </c>
      <c r="FXG6" s="366">
        <f>'SAISIE HOTEL RESTAURANT'!FXQ5</f>
        <v>0</v>
      </c>
      <c r="FXH6" s="366">
        <f>'SAISIE HOTEL RESTAURANT'!FXR5</f>
        <v>0</v>
      </c>
      <c r="FXI6" s="366">
        <f>'SAISIE HOTEL RESTAURANT'!FXS5</f>
        <v>0</v>
      </c>
      <c r="FXJ6" s="366">
        <f>'SAISIE HOTEL RESTAURANT'!FXT5</f>
        <v>0</v>
      </c>
      <c r="FXK6" s="366">
        <f>'SAISIE HOTEL RESTAURANT'!FXU5</f>
        <v>0</v>
      </c>
      <c r="FXL6" s="366">
        <f>'SAISIE HOTEL RESTAURANT'!FXV5</f>
        <v>0</v>
      </c>
      <c r="FXM6" s="366">
        <f>'SAISIE HOTEL RESTAURANT'!FXW5</f>
        <v>0</v>
      </c>
      <c r="FXN6" s="366">
        <f>'SAISIE HOTEL RESTAURANT'!FXX5</f>
        <v>0</v>
      </c>
      <c r="FXO6" s="366">
        <f>'SAISIE HOTEL RESTAURANT'!FXY5</f>
        <v>0</v>
      </c>
      <c r="FXP6" s="366">
        <f>'SAISIE HOTEL RESTAURANT'!FXZ5</f>
        <v>0</v>
      </c>
      <c r="FXQ6" s="366">
        <f>'SAISIE HOTEL RESTAURANT'!FYA5</f>
        <v>0</v>
      </c>
      <c r="FXR6" s="366">
        <f>'SAISIE HOTEL RESTAURANT'!FYB5</f>
        <v>0</v>
      </c>
      <c r="FXS6" s="366">
        <f>'SAISIE HOTEL RESTAURANT'!FYC5</f>
        <v>0</v>
      </c>
      <c r="FXT6" s="366">
        <f>'SAISIE HOTEL RESTAURANT'!FYD5</f>
        <v>0</v>
      </c>
      <c r="FXU6" s="366">
        <f>'SAISIE HOTEL RESTAURANT'!FYE5</f>
        <v>0</v>
      </c>
      <c r="FXV6" s="366">
        <f>'SAISIE HOTEL RESTAURANT'!FYF5</f>
        <v>0</v>
      </c>
      <c r="FXW6" s="366">
        <f>'SAISIE HOTEL RESTAURANT'!FYG5</f>
        <v>0</v>
      </c>
      <c r="FXX6" s="366">
        <f>'SAISIE HOTEL RESTAURANT'!FYH5</f>
        <v>0</v>
      </c>
      <c r="FXY6" s="366">
        <f>'SAISIE HOTEL RESTAURANT'!FYI5</f>
        <v>0</v>
      </c>
      <c r="FXZ6" s="366">
        <f>'SAISIE HOTEL RESTAURANT'!FYJ5</f>
        <v>0</v>
      </c>
      <c r="FYA6" s="366">
        <f>'SAISIE HOTEL RESTAURANT'!FYK5</f>
        <v>0</v>
      </c>
      <c r="FYB6" s="366">
        <f>'SAISIE HOTEL RESTAURANT'!FYL5</f>
        <v>0</v>
      </c>
      <c r="FYC6" s="366">
        <f>'SAISIE HOTEL RESTAURANT'!FYM5</f>
        <v>0</v>
      </c>
      <c r="FYD6" s="366">
        <f>'SAISIE HOTEL RESTAURANT'!FYN5</f>
        <v>0</v>
      </c>
      <c r="FYE6" s="366">
        <f>'SAISIE HOTEL RESTAURANT'!FYO5</f>
        <v>0</v>
      </c>
      <c r="FYF6" s="366">
        <f>'SAISIE HOTEL RESTAURANT'!FYP5</f>
        <v>0</v>
      </c>
      <c r="FYG6" s="366">
        <f>'SAISIE HOTEL RESTAURANT'!FYQ5</f>
        <v>0</v>
      </c>
      <c r="FYH6" s="366">
        <f>'SAISIE HOTEL RESTAURANT'!FYR5</f>
        <v>0</v>
      </c>
      <c r="FYI6" s="366">
        <f>'SAISIE HOTEL RESTAURANT'!FYS5</f>
        <v>0</v>
      </c>
      <c r="FYJ6" s="366">
        <f>'SAISIE HOTEL RESTAURANT'!FYT5</f>
        <v>0</v>
      </c>
      <c r="FYK6" s="366">
        <f>'SAISIE HOTEL RESTAURANT'!FYU5</f>
        <v>0</v>
      </c>
      <c r="FYL6" s="366">
        <f>'SAISIE HOTEL RESTAURANT'!FYV5</f>
        <v>0</v>
      </c>
      <c r="FYM6" s="366">
        <f>'SAISIE HOTEL RESTAURANT'!FYW5</f>
        <v>0</v>
      </c>
      <c r="FYN6" s="366">
        <f>'SAISIE HOTEL RESTAURANT'!FYX5</f>
        <v>0</v>
      </c>
      <c r="FYO6" s="366">
        <f>'SAISIE HOTEL RESTAURANT'!FYY5</f>
        <v>0</v>
      </c>
      <c r="FYP6" s="366">
        <f>'SAISIE HOTEL RESTAURANT'!FYZ5</f>
        <v>0</v>
      </c>
      <c r="FYQ6" s="366">
        <f>'SAISIE HOTEL RESTAURANT'!FZA5</f>
        <v>0</v>
      </c>
      <c r="FYR6" s="366">
        <f>'SAISIE HOTEL RESTAURANT'!FZB5</f>
        <v>0</v>
      </c>
      <c r="FYS6" s="366">
        <f>'SAISIE HOTEL RESTAURANT'!FZC5</f>
        <v>0</v>
      </c>
      <c r="FYT6" s="366">
        <f>'SAISIE HOTEL RESTAURANT'!FZD5</f>
        <v>0</v>
      </c>
      <c r="FYU6" s="366">
        <f>'SAISIE HOTEL RESTAURANT'!FZE5</f>
        <v>0</v>
      </c>
      <c r="FYV6" s="366">
        <f>'SAISIE HOTEL RESTAURANT'!FZF5</f>
        <v>0</v>
      </c>
      <c r="FYW6" s="366">
        <f>'SAISIE HOTEL RESTAURANT'!FZG5</f>
        <v>0</v>
      </c>
      <c r="FYX6" s="366">
        <f>'SAISIE HOTEL RESTAURANT'!FZH5</f>
        <v>0</v>
      </c>
      <c r="FYY6" s="366">
        <f>'SAISIE HOTEL RESTAURANT'!FZI5</f>
        <v>0</v>
      </c>
      <c r="FYZ6" s="366">
        <f>'SAISIE HOTEL RESTAURANT'!FZJ5</f>
        <v>0</v>
      </c>
      <c r="FZA6" s="366">
        <f>'SAISIE HOTEL RESTAURANT'!FZK5</f>
        <v>0</v>
      </c>
      <c r="FZB6" s="366">
        <f>'SAISIE HOTEL RESTAURANT'!FZL5</f>
        <v>0</v>
      </c>
      <c r="FZC6" s="366">
        <f>'SAISIE HOTEL RESTAURANT'!FZM5</f>
        <v>0</v>
      </c>
      <c r="FZD6" s="366">
        <f>'SAISIE HOTEL RESTAURANT'!FZN5</f>
        <v>0</v>
      </c>
      <c r="FZE6" s="366">
        <f>'SAISIE HOTEL RESTAURANT'!FZO5</f>
        <v>0</v>
      </c>
      <c r="FZF6" s="366">
        <f>'SAISIE HOTEL RESTAURANT'!FZP5</f>
        <v>0</v>
      </c>
      <c r="FZG6" s="366">
        <f>'SAISIE HOTEL RESTAURANT'!FZQ5</f>
        <v>0</v>
      </c>
      <c r="FZH6" s="366">
        <f>'SAISIE HOTEL RESTAURANT'!FZR5</f>
        <v>0</v>
      </c>
      <c r="FZI6" s="366">
        <f>'SAISIE HOTEL RESTAURANT'!FZS5</f>
        <v>0</v>
      </c>
      <c r="FZJ6" s="366">
        <f>'SAISIE HOTEL RESTAURANT'!FZT5</f>
        <v>0</v>
      </c>
      <c r="FZK6" s="366">
        <f>'SAISIE HOTEL RESTAURANT'!FZU5</f>
        <v>0</v>
      </c>
      <c r="FZL6" s="366">
        <f>'SAISIE HOTEL RESTAURANT'!FZV5</f>
        <v>0</v>
      </c>
      <c r="FZM6" s="366">
        <f>'SAISIE HOTEL RESTAURANT'!FZW5</f>
        <v>0</v>
      </c>
      <c r="FZN6" s="366">
        <f>'SAISIE HOTEL RESTAURANT'!FZX5</f>
        <v>0</v>
      </c>
      <c r="FZO6" s="366">
        <f>'SAISIE HOTEL RESTAURANT'!FZY5</f>
        <v>0</v>
      </c>
      <c r="FZP6" s="366">
        <f>'SAISIE HOTEL RESTAURANT'!FZZ5</f>
        <v>0</v>
      </c>
      <c r="FZQ6" s="366">
        <f>'SAISIE HOTEL RESTAURANT'!GAA5</f>
        <v>0</v>
      </c>
      <c r="FZR6" s="366">
        <f>'SAISIE HOTEL RESTAURANT'!GAB5</f>
        <v>0</v>
      </c>
      <c r="FZS6" s="366">
        <f>'SAISIE HOTEL RESTAURANT'!GAC5</f>
        <v>0</v>
      </c>
      <c r="FZT6" s="366">
        <f>'SAISIE HOTEL RESTAURANT'!GAD5</f>
        <v>0</v>
      </c>
      <c r="FZU6" s="366">
        <f>'SAISIE HOTEL RESTAURANT'!GAE5</f>
        <v>0</v>
      </c>
      <c r="FZV6" s="366">
        <f>'SAISIE HOTEL RESTAURANT'!GAF5</f>
        <v>0</v>
      </c>
      <c r="FZW6" s="366">
        <f>'SAISIE HOTEL RESTAURANT'!GAG5</f>
        <v>0</v>
      </c>
      <c r="FZX6" s="366">
        <f>'SAISIE HOTEL RESTAURANT'!GAH5</f>
        <v>0</v>
      </c>
      <c r="FZY6" s="366">
        <f>'SAISIE HOTEL RESTAURANT'!GAI5</f>
        <v>0</v>
      </c>
      <c r="FZZ6" s="366">
        <f>'SAISIE HOTEL RESTAURANT'!GAJ5</f>
        <v>0</v>
      </c>
      <c r="GAA6" s="366">
        <f>'SAISIE HOTEL RESTAURANT'!GAK5</f>
        <v>0</v>
      </c>
      <c r="GAB6" s="366">
        <f>'SAISIE HOTEL RESTAURANT'!GAL5</f>
        <v>0</v>
      </c>
      <c r="GAC6" s="366">
        <f>'SAISIE HOTEL RESTAURANT'!GAM5</f>
        <v>0</v>
      </c>
      <c r="GAD6" s="366">
        <f>'SAISIE HOTEL RESTAURANT'!GAN5</f>
        <v>0</v>
      </c>
      <c r="GAE6" s="366">
        <f>'SAISIE HOTEL RESTAURANT'!GAO5</f>
        <v>0</v>
      </c>
      <c r="GAF6" s="366">
        <f>'SAISIE HOTEL RESTAURANT'!GAP5</f>
        <v>0</v>
      </c>
      <c r="GAG6" s="366">
        <f>'SAISIE HOTEL RESTAURANT'!GAQ5</f>
        <v>0</v>
      </c>
      <c r="GAH6" s="366">
        <f>'SAISIE HOTEL RESTAURANT'!GAR5</f>
        <v>0</v>
      </c>
      <c r="GAI6" s="366">
        <f>'SAISIE HOTEL RESTAURANT'!GAS5</f>
        <v>0</v>
      </c>
      <c r="GAJ6" s="366">
        <f>'SAISIE HOTEL RESTAURANT'!GAT5</f>
        <v>0</v>
      </c>
      <c r="GAK6" s="366">
        <f>'SAISIE HOTEL RESTAURANT'!GAU5</f>
        <v>0</v>
      </c>
      <c r="GAL6" s="366">
        <f>'SAISIE HOTEL RESTAURANT'!GAV5</f>
        <v>0</v>
      </c>
      <c r="GAM6" s="366">
        <f>'SAISIE HOTEL RESTAURANT'!GAW5</f>
        <v>0</v>
      </c>
      <c r="GAN6" s="366">
        <f>'SAISIE HOTEL RESTAURANT'!GAX5</f>
        <v>0</v>
      </c>
      <c r="GAO6" s="366">
        <f>'SAISIE HOTEL RESTAURANT'!GAY5</f>
        <v>0</v>
      </c>
      <c r="GAP6" s="366">
        <f>'SAISIE HOTEL RESTAURANT'!GAZ5</f>
        <v>0</v>
      </c>
      <c r="GAQ6" s="366">
        <f>'SAISIE HOTEL RESTAURANT'!GBA5</f>
        <v>0</v>
      </c>
      <c r="GAR6" s="366">
        <f>'SAISIE HOTEL RESTAURANT'!GBB5</f>
        <v>0</v>
      </c>
      <c r="GAS6" s="366">
        <f>'SAISIE HOTEL RESTAURANT'!GBC5</f>
        <v>0</v>
      </c>
      <c r="GAT6" s="366">
        <f>'SAISIE HOTEL RESTAURANT'!GBD5</f>
        <v>0</v>
      </c>
      <c r="GAU6" s="366">
        <f>'SAISIE HOTEL RESTAURANT'!GBE5</f>
        <v>0</v>
      </c>
      <c r="GAV6" s="366">
        <f>'SAISIE HOTEL RESTAURANT'!GBF5</f>
        <v>0</v>
      </c>
      <c r="GAW6" s="366">
        <f>'SAISIE HOTEL RESTAURANT'!GBG5</f>
        <v>0</v>
      </c>
      <c r="GAX6" s="366">
        <f>'SAISIE HOTEL RESTAURANT'!GBH5</f>
        <v>0</v>
      </c>
      <c r="GAY6" s="366">
        <f>'SAISIE HOTEL RESTAURANT'!GBI5</f>
        <v>0</v>
      </c>
      <c r="GAZ6" s="366">
        <f>'SAISIE HOTEL RESTAURANT'!GBJ5</f>
        <v>0</v>
      </c>
      <c r="GBA6" s="366">
        <f>'SAISIE HOTEL RESTAURANT'!GBK5</f>
        <v>0</v>
      </c>
      <c r="GBB6" s="366">
        <f>'SAISIE HOTEL RESTAURANT'!GBL5</f>
        <v>0</v>
      </c>
      <c r="GBC6" s="366">
        <f>'SAISIE HOTEL RESTAURANT'!GBM5</f>
        <v>0</v>
      </c>
      <c r="GBD6" s="366">
        <f>'SAISIE HOTEL RESTAURANT'!GBN5</f>
        <v>0</v>
      </c>
      <c r="GBE6" s="366">
        <f>'SAISIE HOTEL RESTAURANT'!GBO5</f>
        <v>0</v>
      </c>
      <c r="GBF6" s="366">
        <f>'SAISIE HOTEL RESTAURANT'!GBP5</f>
        <v>0</v>
      </c>
      <c r="GBG6" s="366">
        <f>'SAISIE HOTEL RESTAURANT'!GBQ5</f>
        <v>0</v>
      </c>
      <c r="GBH6" s="366">
        <f>'SAISIE HOTEL RESTAURANT'!GBR5</f>
        <v>0</v>
      </c>
      <c r="GBI6" s="366">
        <f>'SAISIE HOTEL RESTAURANT'!GBS5</f>
        <v>0</v>
      </c>
      <c r="GBJ6" s="366">
        <f>'SAISIE HOTEL RESTAURANT'!GBT5</f>
        <v>0</v>
      </c>
      <c r="GBK6" s="366">
        <f>'SAISIE HOTEL RESTAURANT'!GBU5</f>
        <v>0</v>
      </c>
      <c r="GBL6" s="366">
        <f>'SAISIE HOTEL RESTAURANT'!GBV5</f>
        <v>0</v>
      </c>
      <c r="GBM6" s="366">
        <f>'SAISIE HOTEL RESTAURANT'!GBW5</f>
        <v>0</v>
      </c>
      <c r="GBN6" s="366">
        <f>'SAISIE HOTEL RESTAURANT'!GBX5</f>
        <v>0</v>
      </c>
      <c r="GBO6" s="366">
        <f>'SAISIE HOTEL RESTAURANT'!GBY5</f>
        <v>0</v>
      </c>
      <c r="GBP6" s="366">
        <f>'SAISIE HOTEL RESTAURANT'!GBZ5</f>
        <v>0</v>
      </c>
      <c r="GBQ6" s="366">
        <f>'SAISIE HOTEL RESTAURANT'!GCA5</f>
        <v>0</v>
      </c>
      <c r="GBR6" s="366">
        <f>'SAISIE HOTEL RESTAURANT'!GCB5</f>
        <v>0</v>
      </c>
      <c r="GBS6" s="366">
        <f>'SAISIE HOTEL RESTAURANT'!GCC5</f>
        <v>0</v>
      </c>
      <c r="GBT6" s="366">
        <f>'SAISIE HOTEL RESTAURANT'!GCD5</f>
        <v>0</v>
      </c>
      <c r="GBU6" s="366">
        <f>'SAISIE HOTEL RESTAURANT'!GCE5</f>
        <v>0</v>
      </c>
      <c r="GBV6" s="366">
        <f>'SAISIE HOTEL RESTAURANT'!GCF5</f>
        <v>0</v>
      </c>
      <c r="GBW6" s="366">
        <f>'SAISIE HOTEL RESTAURANT'!GCG5</f>
        <v>0</v>
      </c>
      <c r="GBX6" s="366">
        <f>'SAISIE HOTEL RESTAURANT'!GCH5</f>
        <v>0</v>
      </c>
      <c r="GBY6" s="366">
        <f>'SAISIE HOTEL RESTAURANT'!GCI5</f>
        <v>0</v>
      </c>
      <c r="GBZ6" s="366">
        <f>'SAISIE HOTEL RESTAURANT'!GCJ5</f>
        <v>0</v>
      </c>
      <c r="GCA6" s="366">
        <f>'SAISIE HOTEL RESTAURANT'!GCK5</f>
        <v>0</v>
      </c>
      <c r="GCB6" s="366">
        <f>'SAISIE HOTEL RESTAURANT'!GCL5</f>
        <v>0</v>
      </c>
      <c r="GCC6" s="366">
        <f>'SAISIE HOTEL RESTAURANT'!GCM5</f>
        <v>0</v>
      </c>
      <c r="GCD6" s="366">
        <f>'SAISIE HOTEL RESTAURANT'!GCN5</f>
        <v>0</v>
      </c>
      <c r="GCE6" s="366">
        <f>'SAISIE HOTEL RESTAURANT'!GCO5</f>
        <v>0</v>
      </c>
      <c r="GCF6" s="366">
        <f>'SAISIE HOTEL RESTAURANT'!GCP5</f>
        <v>0</v>
      </c>
      <c r="GCG6" s="366">
        <f>'SAISIE HOTEL RESTAURANT'!GCQ5</f>
        <v>0</v>
      </c>
      <c r="GCH6" s="366">
        <f>'SAISIE HOTEL RESTAURANT'!GCR5</f>
        <v>0</v>
      </c>
      <c r="GCI6" s="366">
        <f>'SAISIE HOTEL RESTAURANT'!GCS5</f>
        <v>0</v>
      </c>
      <c r="GCJ6" s="366">
        <f>'SAISIE HOTEL RESTAURANT'!GCT5</f>
        <v>0</v>
      </c>
      <c r="GCK6" s="366">
        <f>'SAISIE HOTEL RESTAURANT'!GCU5</f>
        <v>0</v>
      </c>
      <c r="GCL6" s="366">
        <f>'SAISIE HOTEL RESTAURANT'!GCV5</f>
        <v>0</v>
      </c>
      <c r="GCM6" s="366">
        <f>'SAISIE HOTEL RESTAURANT'!GCW5</f>
        <v>0</v>
      </c>
      <c r="GCN6" s="366">
        <f>'SAISIE HOTEL RESTAURANT'!GCX5</f>
        <v>0</v>
      </c>
      <c r="GCO6" s="366">
        <f>'SAISIE HOTEL RESTAURANT'!GCY5</f>
        <v>0</v>
      </c>
      <c r="GCP6" s="366">
        <f>'SAISIE HOTEL RESTAURANT'!GCZ5</f>
        <v>0</v>
      </c>
      <c r="GCQ6" s="366">
        <f>'SAISIE HOTEL RESTAURANT'!GDA5</f>
        <v>0</v>
      </c>
      <c r="GCR6" s="366">
        <f>'SAISIE HOTEL RESTAURANT'!GDB5</f>
        <v>0</v>
      </c>
      <c r="GCS6" s="366">
        <f>'SAISIE HOTEL RESTAURANT'!GDC5</f>
        <v>0</v>
      </c>
      <c r="GCT6" s="366">
        <f>'SAISIE HOTEL RESTAURANT'!GDD5</f>
        <v>0</v>
      </c>
      <c r="GCU6" s="366">
        <f>'SAISIE HOTEL RESTAURANT'!GDE5</f>
        <v>0</v>
      </c>
      <c r="GCV6" s="366">
        <f>'SAISIE HOTEL RESTAURANT'!GDF5</f>
        <v>0</v>
      </c>
      <c r="GCW6" s="366">
        <f>'SAISIE HOTEL RESTAURANT'!GDG5</f>
        <v>0</v>
      </c>
      <c r="GCX6" s="366">
        <f>'SAISIE HOTEL RESTAURANT'!GDH5</f>
        <v>0</v>
      </c>
      <c r="GCY6" s="366">
        <f>'SAISIE HOTEL RESTAURANT'!GDI5</f>
        <v>0</v>
      </c>
      <c r="GCZ6" s="366">
        <f>'SAISIE HOTEL RESTAURANT'!GDJ5</f>
        <v>0</v>
      </c>
      <c r="GDA6" s="366">
        <f>'SAISIE HOTEL RESTAURANT'!GDK5</f>
        <v>0</v>
      </c>
      <c r="GDB6" s="366">
        <f>'SAISIE HOTEL RESTAURANT'!GDL5</f>
        <v>0</v>
      </c>
      <c r="GDC6" s="366">
        <f>'SAISIE HOTEL RESTAURANT'!GDM5</f>
        <v>0</v>
      </c>
      <c r="GDD6" s="366">
        <f>'SAISIE HOTEL RESTAURANT'!GDN5</f>
        <v>0</v>
      </c>
      <c r="GDE6" s="366">
        <f>'SAISIE HOTEL RESTAURANT'!GDO5</f>
        <v>0</v>
      </c>
      <c r="GDF6" s="366">
        <f>'SAISIE HOTEL RESTAURANT'!GDP5</f>
        <v>0</v>
      </c>
      <c r="GDG6" s="366">
        <f>'SAISIE HOTEL RESTAURANT'!GDQ5</f>
        <v>0</v>
      </c>
      <c r="GDH6" s="366">
        <f>'SAISIE HOTEL RESTAURANT'!GDR5</f>
        <v>0</v>
      </c>
      <c r="GDI6" s="366">
        <f>'SAISIE HOTEL RESTAURANT'!GDS5</f>
        <v>0</v>
      </c>
      <c r="GDJ6" s="366">
        <f>'SAISIE HOTEL RESTAURANT'!GDT5</f>
        <v>0</v>
      </c>
      <c r="GDK6" s="366">
        <f>'SAISIE HOTEL RESTAURANT'!GDU5</f>
        <v>0</v>
      </c>
      <c r="GDL6" s="366">
        <f>'SAISIE HOTEL RESTAURANT'!GDV5</f>
        <v>0</v>
      </c>
      <c r="GDM6" s="366">
        <f>'SAISIE HOTEL RESTAURANT'!GDW5</f>
        <v>0</v>
      </c>
      <c r="GDN6" s="366">
        <f>'SAISIE HOTEL RESTAURANT'!GDX5</f>
        <v>0</v>
      </c>
      <c r="GDO6" s="366">
        <f>'SAISIE HOTEL RESTAURANT'!GDY5</f>
        <v>0</v>
      </c>
      <c r="GDP6" s="366">
        <f>'SAISIE HOTEL RESTAURANT'!GDZ5</f>
        <v>0</v>
      </c>
      <c r="GDQ6" s="366">
        <f>'SAISIE HOTEL RESTAURANT'!GEA5</f>
        <v>0</v>
      </c>
      <c r="GDR6" s="366">
        <f>'SAISIE HOTEL RESTAURANT'!GEB5</f>
        <v>0</v>
      </c>
      <c r="GDS6" s="366">
        <f>'SAISIE HOTEL RESTAURANT'!GEC5</f>
        <v>0</v>
      </c>
      <c r="GDT6" s="366">
        <f>'SAISIE HOTEL RESTAURANT'!GED5</f>
        <v>0</v>
      </c>
      <c r="GDU6" s="366">
        <f>'SAISIE HOTEL RESTAURANT'!GEE5</f>
        <v>0</v>
      </c>
      <c r="GDV6" s="366">
        <f>'SAISIE HOTEL RESTAURANT'!GEF5</f>
        <v>0</v>
      </c>
      <c r="GDW6" s="366">
        <f>'SAISIE HOTEL RESTAURANT'!GEG5</f>
        <v>0</v>
      </c>
      <c r="GDX6" s="366">
        <f>'SAISIE HOTEL RESTAURANT'!GEH5</f>
        <v>0</v>
      </c>
      <c r="GDY6" s="366">
        <f>'SAISIE HOTEL RESTAURANT'!GEI5</f>
        <v>0</v>
      </c>
      <c r="GDZ6" s="366">
        <f>'SAISIE HOTEL RESTAURANT'!GEJ5</f>
        <v>0</v>
      </c>
      <c r="GEA6" s="366">
        <f>'SAISIE HOTEL RESTAURANT'!GEK5</f>
        <v>0</v>
      </c>
      <c r="GEB6" s="366">
        <f>'SAISIE HOTEL RESTAURANT'!GEL5</f>
        <v>0</v>
      </c>
      <c r="GEC6" s="366">
        <f>'SAISIE HOTEL RESTAURANT'!GEM5</f>
        <v>0</v>
      </c>
      <c r="GED6" s="366">
        <f>'SAISIE HOTEL RESTAURANT'!GEN5</f>
        <v>0</v>
      </c>
      <c r="GEE6" s="366">
        <f>'SAISIE HOTEL RESTAURANT'!GEO5</f>
        <v>0</v>
      </c>
      <c r="GEF6" s="366">
        <f>'SAISIE HOTEL RESTAURANT'!GEP5</f>
        <v>0</v>
      </c>
      <c r="GEG6" s="366">
        <f>'SAISIE HOTEL RESTAURANT'!GEQ5</f>
        <v>0</v>
      </c>
      <c r="GEH6" s="366">
        <f>'SAISIE HOTEL RESTAURANT'!GER5</f>
        <v>0</v>
      </c>
      <c r="GEI6" s="366">
        <f>'SAISIE HOTEL RESTAURANT'!GES5</f>
        <v>0</v>
      </c>
      <c r="GEJ6" s="366">
        <f>'SAISIE HOTEL RESTAURANT'!GET5</f>
        <v>0</v>
      </c>
      <c r="GEK6" s="366">
        <f>'SAISIE HOTEL RESTAURANT'!GEU5</f>
        <v>0</v>
      </c>
      <c r="GEL6" s="366">
        <f>'SAISIE HOTEL RESTAURANT'!GEV5</f>
        <v>0</v>
      </c>
      <c r="GEM6" s="366">
        <f>'SAISIE HOTEL RESTAURANT'!GEW5</f>
        <v>0</v>
      </c>
      <c r="GEN6" s="366">
        <f>'SAISIE HOTEL RESTAURANT'!GEX5</f>
        <v>0</v>
      </c>
      <c r="GEO6" s="366">
        <f>'SAISIE HOTEL RESTAURANT'!GEY5</f>
        <v>0</v>
      </c>
      <c r="GEP6" s="366">
        <f>'SAISIE HOTEL RESTAURANT'!GEZ5</f>
        <v>0</v>
      </c>
      <c r="GEQ6" s="366">
        <f>'SAISIE HOTEL RESTAURANT'!GFA5</f>
        <v>0</v>
      </c>
      <c r="GER6" s="366">
        <f>'SAISIE HOTEL RESTAURANT'!GFB5</f>
        <v>0</v>
      </c>
      <c r="GES6" s="366">
        <f>'SAISIE HOTEL RESTAURANT'!GFC5</f>
        <v>0</v>
      </c>
      <c r="GET6" s="366">
        <f>'SAISIE HOTEL RESTAURANT'!GFD5</f>
        <v>0</v>
      </c>
      <c r="GEU6" s="366">
        <f>'SAISIE HOTEL RESTAURANT'!GFE5</f>
        <v>0</v>
      </c>
      <c r="GEV6" s="366">
        <f>'SAISIE HOTEL RESTAURANT'!GFF5</f>
        <v>0</v>
      </c>
      <c r="GEW6" s="366">
        <f>'SAISIE HOTEL RESTAURANT'!GFG5</f>
        <v>0</v>
      </c>
      <c r="GEX6" s="366">
        <f>'SAISIE HOTEL RESTAURANT'!GFH5</f>
        <v>0</v>
      </c>
      <c r="GEY6" s="366">
        <f>'SAISIE HOTEL RESTAURANT'!GFI5</f>
        <v>0</v>
      </c>
      <c r="GEZ6" s="366">
        <f>'SAISIE HOTEL RESTAURANT'!GFJ5</f>
        <v>0</v>
      </c>
      <c r="GFA6" s="366">
        <f>'SAISIE HOTEL RESTAURANT'!GFK5</f>
        <v>0</v>
      </c>
      <c r="GFB6" s="366">
        <f>'SAISIE HOTEL RESTAURANT'!GFL5</f>
        <v>0</v>
      </c>
      <c r="GFC6" s="366">
        <f>'SAISIE HOTEL RESTAURANT'!GFM5</f>
        <v>0</v>
      </c>
      <c r="GFD6" s="366">
        <f>'SAISIE HOTEL RESTAURANT'!GFN5</f>
        <v>0</v>
      </c>
      <c r="GFE6" s="366">
        <f>'SAISIE HOTEL RESTAURANT'!GFO5</f>
        <v>0</v>
      </c>
      <c r="GFF6" s="366">
        <f>'SAISIE HOTEL RESTAURANT'!GFP5</f>
        <v>0</v>
      </c>
      <c r="GFG6" s="366">
        <f>'SAISIE HOTEL RESTAURANT'!GFQ5</f>
        <v>0</v>
      </c>
      <c r="GFH6" s="366">
        <f>'SAISIE HOTEL RESTAURANT'!GFR5</f>
        <v>0</v>
      </c>
      <c r="GFI6" s="366">
        <f>'SAISIE HOTEL RESTAURANT'!GFS5</f>
        <v>0</v>
      </c>
      <c r="GFJ6" s="366">
        <f>'SAISIE HOTEL RESTAURANT'!GFT5</f>
        <v>0</v>
      </c>
      <c r="GFK6" s="366">
        <f>'SAISIE HOTEL RESTAURANT'!GFU5</f>
        <v>0</v>
      </c>
      <c r="GFL6" s="366">
        <f>'SAISIE HOTEL RESTAURANT'!GFV5</f>
        <v>0</v>
      </c>
      <c r="GFM6" s="366">
        <f>'SAISIE HOTEL RESTAURANT'!GFW5</f>
        <v>0</v>
      </c>
      <c r="GFN6" s="366">
        <f>'SAISIE HOTEL RESTAURANT'!GFX5</f>
        <v>0</v>
      </c>
      <c r="GFO6" s="366">
        <f>'SAISIE HOTEL RESTAURANT'!GFY5</f>
        <v>0</v>
      </c>
      <c r="GFP6" s="366">
        <f>'SAISIE HOTEL RESTAURANT'!GFZ5</f>
        <v>0</v>
      </c>
      <c r="GFQ6" s="366">
        <f>'SAISIE HOTEL RESTAURANT'!GGA5</f>
        <v>0</v>
      </c>
      <c r="GFR6" s="366">
        <f>'SAISIE HOTEL RESTAURANT'!GGB5</f>
        <v>0</v>
      </c>
      <c r="GFS6" s="366">
        <f>'SAISIE HOTEL RESTAURANT'!GGC5</f>
        <v>0</v>
      </c>
      <c r="GFT6" s="366">
        <f>'SAISIE HOTEL RESTAURANT'!GGD5</f>
        <v>0</v>
      </c>
      <c r="GFU6" s="366">
        <f>'SAISIE HOTEL RESTAURANT'!GGE5</f>
        <v>0</v>
      </c>
      <c r="GFV6" s="366">
        <f>'SAISIE HOTEL RESTAURANT'!GGF5</f>
        <v>0</v>
      </c>
      <c r="GFW6" s="366">
        <f>'SAISIE HOTEL RESTAURANT'!GGG5</f>
        <v>0</v>
      </c>
      <c r="GFX6" s="366">
        <f>'SAISIE HOTEL RESTAURANT'!GGH5</f>
        <v>0</v>
      </c>
      <c r="GFY6" s="366">
        <f>'SAISIE HOTEL RESTAURANT'!GGI5</f>
        <v>0</v>
      </c>
      <c r="GFZ6" s="366">
        <f>'SAISIE HOTEL RESTAURANT'!GGJ5</f>
        <v>0</v>
      </c>
      <c r="GGA6" s="366">
        <f>'SAISIE HOTEL RESTAURANT'!GGK5</f>
        <v>0</v>
      </c>
      <c r="GGB6" s="366">
        <f>'SAISIE HOTEL RESTAURANT'!GGL5</f>
        <v>0</v>
      </c>
      <c r="GGC6" s="366">
        <f>'SAISIE HOTEL RESTAURANT'!GGM5</f>
        <v>0</v>
      </c>
      <c r="GGD6" s="366">
        <f>'SAISIE HOTEL RESTAURANT'!GGN5</f>
        <v>0</v>
      </c>
      <c r="GGE6" s="366">
        <f>'SAISIE HOTEL RESTAURANT'!GGO5</f>
        <v>0</v>
      </c>
      <c r="GGF6" s="366">
        <f>'SAISIE HOTEL RESTAURANT'!GGP5</f>
        <v>0</v>
      </c>
      <c r="GGG6" s="366">
        <f>'SAISIE HOTEL RESTAURANT'!GGQ5</f>
        <v>0</v>
      </c>
      <c r="GGH6" s="366">
        <f>'SAISIE HOTEL RESTAURANT'!GGR5</f>
        <v>0</v>
      </c>
      <c r="GGI6" s="366">
        <f>'SAISIE HOTEL RESTAURANT'!GGS5</f>
        <v>0</v>
      </c>
      <c r="GGJ6" s="366">
        <f>'SAISIE HOTEL RESTAURANT'!GGT5</f>
        <v>0</v>
      </c>
      <c r="GGK6" s="366">
        <f>'SAISIE HOTEL RESTAURANT'!GGU5</f>
        <v>0</v>
      </c>
      <c r="GGL6" s="366">
        <f>'SAISIE HOTEL RESTAURANT'!GGV5</f>
        <v>0</v>
      </c>
      <c r="GGM6" s="366">
        <f>'SAISIE HOTEL RESTAURANT'!GGW5</f>
        <v>0</v>
      </c>
      <c r="GGN6" s="366">
        <f>'SAISIE HOTEL RESTAURANT'!GGX5</f>
        <v>0</v>
      </c>
      <c r="GGO6" s="366">
        <f>'SAISIE HOTEL RESTAURANT'!GGY5</f>
        <v>0</v>
      </c>
      <c r="GGP6" s="366">
        <f>'SAISIE HOTEL RESTAURANT'!GGZ5</f>
        <v>0</v>
      </c>
      <c r="GGQ6" s="366">
        <f>'SAISIE HOTEL RESTAURANT'!GHA5</f>
        <v>0</v>
      </c>
      <c r="GGR6" s="366">
        <f>'SAISIE HOTEL RESTAURANT'!GHB5</f>
        <v>0</v>
      </c>
      <c r="GGS6" s="366">
        <f>'SAISIE HOTEL RESTAURANT'!GHC5</f>
        <v>0</v>
      </c>
      <c r="GGT6" s="366">
        <f>'SAISIE HOTEL RESTAURANT'!GHD5</f>
        <v>0</v>
      </c>
      <c r="GGU6" s="366">
        <f>'SAISIE HOTEL RESTAURANT'!GHE5</f>
        <v>0</v>
      </c>
      <c r="GGV6" s="366">
        <f>'SAISIE HOTEL RESTAURANT'!GHF5</f>
        <v>0</v>
      </c>
      <c r="GGW6" s="366">
        <f>'SAISIE HOTEL RESTAURANT'!GHG5</f>
        <v>0</v>
      </c>
      <c r="GGX6" s="366">
        <f>'SAISIE HOTEL RESTAURANT'!GHH5</f>
        <v>0</v>
      </c>
      <c r="GGY6" s="366">
        <f>'SAISIE HOTEL RESTAURANT'!GHI5</f>
        <v>0</v>
      </c>
      <c r="GGZ6" s="366">
        <f>'SAISIE HOTEL RESTAURANT'!GHJ5</f>
        <v>0</v>
      </c>
      <c r="GHA6" s="366">
        <f>'SAISIE HOTEL RESTAURANT'!GHK5</f>
        <v>0</v>
      </c>
      <c r="GHB6" s="366">
        <f>'SAISIE HOTEL RESTAURANT'!GHL5</f>
        <v>0</v>
      </c>
      <c r="GHC6" s="366">
        <f>'SAISIE HOTEL RESTAURANT'!GHM5</f>
        <v>0</v>
      </c>
      <c r="GHD6" s="366">
        <f>'SAISIE HOTEL RESTAURANT'!GHN5</f>
        <v>0</v>
      </c>
      <c r="GHE6" s="366">
        <f>'SAISIE HOTEL RESTAURANT'!GHO5</f>
        <v>0</v>
      </c>
      <c r="GHF6" s="366">
        <f>'SAISIE HOTEL RESTAURANT'!GHP5</f>
        <v>0</v>
      </c>
      <c r="GHG6" s="366">
        <f>'SAISIE HOTEL RESTAURANT'!GHQ5</f>
        <v>0</v>
      </c>
      <c r="GHH6" s="366">
        <f>'SAISIE HOTEL RESTAURANT'!GHR5</f>
        <v>0</v>
      </c>
      <c r="GHI6" s="366">
        <f>'SAISIE HOTEL RESTAURANT'!GHS5</f>
        <v>0</v>
      </c>
      <c r="GHJ6" s="366">
        <f>'SAISIE HOTEL RESTAURANT'!GHT5</f>
        <v>0</v>
      </c>
      <c r="GHK6" s="366">
        <f>'SAISIE HOTEL RESTAURANT'!GHU5</f>
        <v>0</v>
      </c>
      <c r="GHL6" s="366">
        <f>'SAISIE HOTEL RESTAURANT'!GHV5</f>
        <v>0</v>
      </c>
      <c r="GHM6" s="366">
        <f>'SAISIE HOTEL RESTAURANT'!GHW5</f>
        <v>0</v>
      </c>
      <c r="GHN6" s="366">
        <f>'SAISIE HOTEL RESTAURANT'!GHX5</f>
        <v>0</v>
      </c>
      <c r="GHO6" s="366">
        <f>'SAISIE HOTEL RESTAURANT'!GHY5</f>
        <v>0</v>
      </c>
      <c r="GHP6" s="366">
        <f>'SAISIE HOTEL RESTAURANT'!GHZ5</f>
        <v>0</v>
      </c>
      <c r="GHQ6" s="366">
        <f>'SAISIE HOTEL RESTAURANT'!GIA5</f>
        <v>0</v>
      </c>
      <c r="GHR6" s="366">
        <f>'SAISIE HOTEL RESTAURANT'!GIB5</f>
        <v>0</v>
      </c>
      <c r="GHS6" s="366">
        <f>'SAISIE HOTEL RESTAURANT'!GIC5</f>
        <v>0</v>
      </c>
      <c r="GHT6" s="366">
        <f>'SAISIE HOTEL RESTAURANT'!GID5</f>
        <v>0</v>
      </c>
      <c r="GHU6" s="366">
        <f>'SAISIE HOTEL RESTAURANT'!GIE5</f>
        <v>0</v>
      </c>
      <c r="GHV6" s="366">
        <f>'SAISIE HOTEL RESTAURANT'!GIF5</f>
        <v>0</v>
      </c>
      <c r="GHW6" s="366">
        <f>'SAISIE HOTEL RESTAURANT'!GIG5</f>
        <v>0</v>
      </c>
      <c r="GHX6" s="366">
        <f>'SAISIE HOTEL RESTAURANT'!GIH5</f>
        <v>0</v>
      </c>
      <c r="GHY6" s="366">
        <f>'SAISIE HOTEL RESTAURANT'!GII5</f>
        <v>0</v>
      </c>
      <c r="GHZ6" s="366">
        <f>'SAISIE HOTEL RESTAURANT'!GIJ5</f>
        <v>0</v>
      </c>
      <c r="GIA6" s="366">
        <f>'SAISIE HOTEL RESTAURANT'!GIK5</f>
        <v>0</v>
      </c>
      <c r="GIB6" s="366">
        <f>'SAISIE HOTEL RESTAURANT'!GIL5</f>
        <v>0</v>
      </c>
      <c r="GIC6" s="366">
        <f>'SAISIE HOTEL RESTAURANT'!GIM5</f>
        <v>0</v>
      </c>
      <c r="GID6" s="366">
        <f>'SAISIE HOTEL RESTAURANT'!GIN5</f>
        <v>0</v>
      </c>
      <c r="GIE6" s="366">
        <f>'SAISIE HOTEL RESTAURANT'!GIO5</f>
        <v>0</v>
      </c>
      <c r="GIF6" s="366">
        <f>'SAISIE HOTEL RESTAURANT'!GIP5</f>
        <v>0</v>
      </c>
      <c r="GIG6" s="366">
        <f>'SAISIE HOTEL RESTAURANT'!GIQ5</f>
        <v>0</v>
      </c>
      <c r="GIH6" s="366">
        <f>'SAISIE HOTEL RESTAURANT'!GIR5</f>
        <v>0</v>
      </c>
      <c r="GII6" s="366">
        <f>'SAISIE HOTEL RESTAURANT'!GIS5</f>
        <v>0</v>
      </c>
      <c r="GIJ6" s="366">
        <f>'SAISIE HOTEL RESTAURANT'!GIT5</f>
        <v>0</v>
      </c>
      <c r="GIK6" s="366">
        <f>'SAISIE HOTEL RESTAURANT'!GIU5</f>
        <v>0</v>
      </c>
      <c r="GIL6" s="366">
        <f>'SAISIE HOTEL RESTAURANT'!GIV5</f>
        <v>0</v>
      </c>
      <c r="GIM6" s="366">
        <f>'SAISIE HOTEL RESTAURANT'!GIW5</f>
        <v>0</v>
      </c>
      <c r="GIN6" s="366">
        <f>'SAISIE HOTEL RESTAURANT'!GIX5</f>
        <v>0</v>
      </c>
      <c r="GIO6" s="366">
        <f>'SAISIE HOTEL RESTAURANT'!GIY5</f>
        <v>0</v>
      </c>
      <c r="GIP6" s="366">
        <f>'SAISIE HOTEL RESTAURANT'!GIZ5</f>
        <v>0</v>
      </c>
      <c r="GIQ6" s="366">
        <f>'SAISIE HOTEL RESTAURANT'!GJA5</f>
        <v>0</v>
      </c>
      <c r="GIR6" s="366">
        <f>'SAISIE HOTEL RESTAURANT'!GJB5</f>
        <v>0</v>
      </c>
      <c r="GIS6" s="366">
        <f>'SAISIE HOTEL RESTAURANT'!GJC5</f>
        <v>0</v>
      </c>
      <c r="GIT6" s="366">
        <f>'SAISIE HOTEL RESTAURANT'!GJD5</f>
        <v>0</v>
      </c>
      <c r="GIU6" s="366">
        <f>'SAISIE HOTEL RESTAURANT'!GJE5</f>
        <v>0</v>
      </c>
      <c r="GIV6" s="366">
        <f>'SAISIE HOTEL RESTAURANT'!GJF5</f>
        <v>0</v>
      </c>
      <c r="GIW6" s="366">
        <f>'SAISIE HOTEL RESTAURANT'!GJG5</f>
        <v>0</v>
      </c>
      <c r="GIX6" s="366">
        <f>'SAISIE HOTEL RESTAURANT'!GJH5</f>
        <v>0</v>
      </c>
      <c r="GIY6" s="366">
        <f>'SAISIE HOTEL RESTAURANT'!GJI5</f>
        <v>0</v>
      </c>
      <c r="GIZ6" s="366">
        <f>'SAISIE HOTEL RESTAURANT'!GJJ5</f>
        <v>0</v>
      </c>
      <c r="GJA6" s="366">
        <f>'SAISIE HOTEL RESTAURANT'!GJK5</f>
        <v>0</v>
      </c>
      <c r="GJB6" s="366">
        <f>'SAISIE HOTEL RESTAURANT'!GJL5</f>
        <v>0</v>
      </c>
      <c r="GJC6" s="366">
        <f>'SAISIE HOTEL RESTAURANT'!GJM5</f>
        <v>0</v>
      </c>
      <c r="GJD6" s="366">
        <f>'SAISIE HOTEL RESTAURANT'!GJN5</f>
        <v>0</v>
      </c>
      <c r="GJE6" s="366">
        <f>'SAISIE HOTEL RESTAURANT'!GJO5</f>
        <v>0</v>
      </c>
      <c r="GJF6" s="366">
        <f>'SAISIE HOTEL RESTAURANT'!GJP5</f>
        <v>0</v>
      </c>
      <c r="GJG6" s="366">
        <f>'SAISIE HOTEL RESTAURANT'!GJQ5</f>
        <v>0</v>
      </c>
      <c r="GJH6" s="366">
        <f>'SAISIE HOTEL RESTAURANT'!GJR5</f>
        <v>0</v>
      </c>
      <c r="GJI6" s="366">
        <f>'SAISIE HOTEL RESTAURANT'!GJS5</f>
        <v>0</v>
      </c>
      <c r="GJJ6" s="366">
        <f>'SAISIE HOTEL RESTAURANT'!GJT5</f>
        <v>0</v>
      </c>
      <c r="GJK6" s="366">
        <f>'SAISIE HOTEL RESTAURANT'!GJU5</f>
        <v>0</v>
      </c>
      <c r="GJL6" s="366">
        <f>'SAISIE HOTEL RESTAURANT'!GJV5</f>
        <v>0</v>
      </c>
      <c r="GJM6" s="366">
        <f>'SAISIE HOTEL RESTAURANT'!GJW5</f>
        <v>0</v>
      </c>
      <c r="GJN6" s="366">
        <f>'SAISIE HOTEL RESTAURANT'!GJX5</f>
        <v>0</v>
      </c>
      <c r="GJO6" s="366">
        <f>'SAISIE HOTEL RESTAURANT'!GJY5</f>
        <v>0</v>
      </c>
      <c r="GJP6" s="366">
        <f>'SAISIE HOTEL RESTAURANT'!GJZ5</f>
        <v>0</v>
      </c>
      <c r="GJQ6" s="366">
        <f>'SAISIE HOTEL RESTAURANT'!GKA5</f>
        <v>0</v>
      </c>
      <c r="GJR6" s="366">
        <f>'SAISIE HOTEL RESTAURANT'!GKB5</f>
        <v>0</v>
      </c>
      <c r="GJS6" s="366">
        <f>'SAISIE HOTEL RESTAURANT'!GKC5</f>
        <v>0</v>
      </c>
      <c r="GJT6" s="366">
        <f>'SAISIE HOTEL RESTAURANT'!GKD5</f>
        <v>0</v>
      </c>
      <c r="GJU6" s="366">
        <f>'SAISIE HOTEL RESTAURANT'!GKE5</f>
        <v>0</v>
      </c>
      <c r="GJV6" s="366">
        <f>'SAISIE HOTEL RESTAURANT'!GKF5</f>
        <v>0</v>
      </c>
      <c r="GJW6" s="366">
        <f>'SAISIE HOTEL RESTAURANT'!GKG5</f>
        <v>0</v>
      </c>
      <c r="GJX6" s="366">
        <f>'SAISIE HOTEL RESTAURANT'!GKH5</f>
        <v>0</v>
      </c>
      <c r="GJY6" s="366">
        <f>'SAISIE HOTEL RESTAURANT'!GKI5</f>
        <v>0</v>
      </c>
      <c r="GJZ6" s="366">
        <f>'SAISIE HOTEL RESTAURANT'!GKJ5</f>
        <v>0</v>
      </c>
      <c r="GKA6" s="366">
        <f>'SAISIE HOTEL RESTAURANT'!GKK5</f>
        <v>0</v>
      </c>
      <c r="GKB6" s="366">
        <f>'SAISIE HOTEL RESTAURANT'!GKL5</f>
        <v>0</v>
      </c>
      <c r="GKC6" s="366">
        <f>'SAISIE HOTEL RESTAURANT'!GKM5</f>
        <v>0</v>
      </c>
      <c r="GKD6" s="366">
        <f>'SAISIE HOTEL RESTAURANT'!GKN5</f>
        <v>0</v>
      </c>
      <c r="GKE6" s="366">
        <f>'SAISIE HOTEL RESTAURANT'!GKO5</f>
        <v>0</v>
      </c>
      <c r="GKF6" s="366">
        <f>'SAISIE HOTEL RESTAURANT'!GKP5</f>
        <v>0</v>
      </c>
      <c r="GKG6" s="366">
        <f>'SAISIE HOTEL RESTAURANT'!GKQ5</f>
        <v>0</v>
      </c>
      <c r="GKH6" s="366">
        <f>'SAISIE HOTEL RESTAURANT'!GKR5</f>
        <v>0</v>
      </c>
      <c r="GKI6" s="366">
        <f>'SAISIE HOTEL RESTAURANT'!GKS5</f>
        <v>0</v>
      </c>
      <c r="GKJ6" s="366">
        <f>'SAISIE HOTEL RESTAURANT'!GKT5</f>
        <v>0</v>
      </c>
      <c r="GKK6" s="366">
        <f>'SAISIE HOTEL RESTAURANT'!GKU5</f>
        <v>0</v>
      </c>
      <c r="GKL6" s="366">
        <f>'SAISIE HOTEL RESTAURANT'!GKV5</f>
        <v>0</v>
      </c>
      <c r="GKM6" s="366">
        <f>'SAISIE HOTEL RESTAURANT'!GKW5</f>
        <v>0</v>
      </c>
      <c r="GKN6" s="366">
        <f>'SAISIE HOTEL RESTAURANT'!GKX5</f>
        <v>0</v>
      </c>
      <c r="GKO6" s="366">
        <f>'SAISIE HOTEL RESTAURANT'!GKY5</f>
        <v>0</v>
      </c>
      <c r="GKP6" s="366">
        <f>'SAISIE HOTEL RESTAURANT'!GKZ5</f>
        <v>0</v>
      </c>
      <c r="GKQ6" s="366">
        <f>'SAISIE HOTEL RESTAURANT'!GLA5</f>
        <v>0</v>
      </c>
      <c r="GKR6" s="366">
        <f>'SAISIE HOTEL RESTAURANT'!GLB5</f>
        <v>0</v>
      </c>
      <c r="GKS6" s="366">
        <f>'SAISIE HOTEL RESTAURANT'!GLC5</f>
        <v>0</v>
      </c>
      <c r="GKT6" s="366">
        <f>'SAISIE HOTEL RESTAURANT'!GLD5</f>
        <v>0</v>
      </c>
      <c r="GKU6" s="366">
        <f>'SAISIE HOTEL RESTAURANT'!GLE5</f>
        <v>0</v>
      </c>
      <c r="GKV6" s="366">
        <f>'SAISIE HOTEL RESTAURANT'!GLF5</f>
        <v>0</v>
      </c>
      <c r="GKW6" s="366">
        <f>'SAISIE HOTEL RESTAURANT'!GLG5</f>
        <v>0</v>
      </c>
      <c r="GKX6" s="366">
        <f>'SAISIE HOTEL RESTAURANT'!GLH5</f>
        <v>0</v>
      </c>
      <c r="GKY6" s="366">
        <f>'SAISIE HOTEL RESTAURANT'!GLI5</f>
        <v>0</v>
      </c>
      <c r="GKZ6" s="366">
        <f>'SAISIE HOTEL RESTAURANT'!GLJ5</f>
        <v>0</v>
      </c>
      <c r="GLA6" s="366">
        <f>'SAISIE HOTEL RESTAURANT'!GLK5</f>
        <v>0</v>
      </c>
      <c r="GLB6" s="366">
        <f>'SAISIE HOTEL RESTAURANT'!GLL5</f>
        <v>0</v>
      </c>
      <c r="GLC6" s="366">
        <f>'SAISIE HOTEL RESTAURANT'!GLM5</f>
        <v>0</v>
      </c>
      <c r="GLD6" s="366">
        <f>'SAISIE HOTEL RESTAURANT'!GLN5</f>
        <v>0</v>
      </c>
      <c r="GLE6" s="366">
        <f>'SAISIE HOTEL RESTAURANT'!GLO5</f>
        <v>0</v>
      </c>
      <c r="GLF6" s="366">
        <f>'SAISIE HOTEL RESTAURANT'!GLP5</f>
        <v>0</v>
      </c>
      <c r="GLG6" s="366">
        <f>'SAISIE HOTEL RESTAURANT'!GLQ5</f>
        <v>0</v>
      </c>
      <c r="GLH6" s="366">
        <f>'SAISIE HOTEL RESTAURANT'!GLR5</f>
        <v>0</v>
      </c>
      <c r="GLI6" s="366">
        <f>'SAISIE HOTEL RESTAURANT'!GLS5</f>
        <v>0</v>
      </c>
      <c r="GLJ6" s="366">
        <f>'SAISIE HOTEL RESTAURANT'!GLT5</f>
        <v>0</v>
      </c>
      <c r="GLK6" s="366">
        <f>'SAISIE HOTEL RESTAURANT'!GLU5</f>
        <v>0</v>
      </c>
      <c r="GLL6" s="366">
        <f>'SAISIE HOTEL RESTAURANT'!GLV5</f>
        <v>0</v>
      </c>
      <c r="GLM6" s="366">
        <f>'SAISIE HOTEL RESTAURANT'!GLW5</f>
        <v>0</v>
      </c>
      <c r="GLN6" s="366">
        <f>'SAISIE HOTEL RESTAURANT'!GLX5</f>
        <v>0</v>
      </c>
      <c r="GLO6" s="366">
        <f>'SAISIE HOTEL RESTAURANT'!GLY5</f>
        <v>0</v>
      </c>
      <c r="GLP6" s="366">
        <f>'SAISIE HOTEL RESTAURANT'!GLZ5</f>
        <v>0</v>
      </c>
      <c r="GLQ6" s="366">
        <f>'SAISIE HOTEL RESTAURANT'!GMA5</f>
        <v>0</v>
      </c>
      <c r="GLR6" s="366">
        <f>'SAISIE HOTEL RESTAURANT'!GMB5</f>
        <v>0</v>
      </c>
      <c r="GLS6" s="366">
        <f>'SAISIE HOTEL RESTAURANT'!GMC5</f>
        <v>0</v>
      </c>
      <c r="GLT6" s="366">
        <f>'SAISIE HOTEL RESTAURANT'!GMD5</f>
        <v>0</v>
      </c>
      <c r="GLU6" s="366">
        <f>'SAISIE HOTEL RESTAURANT'!GME5</f>
        <v>0</v>
      </c>
      <c r="GLV6" s="366">
        <f>'SAISIE HOTEL RESTAURANT'!GMF5</f>
        <v>0</v>
      </c>
      <c r="GLW6" s="366">
        <f>'SAISIE HOTEL RESTAURANT'!GMG5</f>
        <v>0</v>
      </c>
      <c r="GLX6" s="366">
        <f>'SAISIE HOTEL RESTAURANT'!GMH5</f>
        <v>0</v>
      </c>
      <c r="GLY6" s="366">
        <f>'SAISIE HOTEL RESTAURANT'!GMI5</f>
        <v>0</v>
      </c>
      <c r="GLZ6" s="366">
        <f>'SAISIE HOTEL RESTAURANT'!GMJ5</f>
        <v>0</v>
      </c>
      <c r="GMA6" s="366">
        <f>'SAISIE HOTEL RESTAURANT'!GMK5</f>
        <v>0</v>
      </c>
      <c r="GMB6" s="366">
        <f>'SAISIE HOTEL RESTAURANT'!GML5</f>
        <v>0</v>
      </c>
      <c r="GMC6" s="366">
        <f>'SAISIE HOTEL RESTAURANT'!GMM5</f>
        <v>0</v>
      </c>
      <c r="GMD6" s="366">
        <f>'SAISIE HOTEL RESTAURANT'!GMN5</f>
        <v>0</v>
      </c>
      <c r="GME6" s="366">
        <f>'SAISIE HOTEL RESTAURANT'!GMO5</f>
        <v>0</v>
      </c>
      <c r="GMF6" s="366">
        <f>'SAISIE HOTEL RESTAURANT'!GMP5</f>
        <v>0</v>
      </c>
      <c r="GMG6" s="366">
        <f>'SAISIE HOTEL RESTAURANT'!GMQ5</f>
        <v>0</v>
      </c>
      <c r="GMH6" s="366">
        <f>'SAISIE HOTEL RESTAURANT'!GMR5</f>
        <v>0</v>
      </c>
      <c r="GMI6" s="366">
        <f>'SAISIE HOTEL RESTAURANT'!GMS5</f>
        <v>0</v>
      </c>
      <c r="GMJ6" s="366">
        <f>'SAISIE HOTEL RESTAURANT'!GMT5</f>
        <v>0</v>
      </c>
      <c r="GMK6" s="366">
        <f>'SAISIE HOTEL RESTAURANT'!GMU5</f>
        <v>0</v>
      </c>
      <c r="GML6" s="366">
        <f>'SAISIE HOTEL RESTAURANT'!GMV5</f>
        <v>0</v>
      </c>
      <c r="GMM6" s="366">
        <f>'SAISIE HOTEL RESTAURANT'!GMW5</f>
        <v>0</v>
      </c>
      <c r="GMN6" s="366">
        <f>'SAISIE HOTEL RESTAURANT'!GMX5</f>
        <v>0</v>
      </c>
      <c r="GMO6" s="366">
        <f>'SAISIE HOTEL RESTAURANT'!GMY5</f>
        <v>0</v>
      </c>
      <c r="GMP6" s="366">
        <f>'SAISIE HOTEL RESTAURANT'!GMZ5</f>
        <v>0</v>
      </c>
      <c r="GMQ6" s="366">
        <f>'SAISIE HOTEL RESTAURANT'!GNA5</f>
        <v>0</v>
      </c>
      <c r="GMR6" s="366">
        <f>'SAISIE HOTEL RESTAURANT'!GNB5</f>
        <v>0</v>
      </c>
      <c r="GMS6" s="366">
        <f>'SAISIE HOTEL RESTAURANT'!GNC5</f>
        <v>0</v>
      </c>
      <c r="GMT6" s="366">
        <f>'SAISIE HOTEL RESTAURANT'!GND5</f>
        <v>0</v>
      </c>
      <c r="GMU6" s="366">
        <f>'SAISIE HOTEL RESTAURANT'!GNE5</f>
        <v>0</v>
      </c>
      <c r="GMV6" s="366">
        <f>'SAISIE HOTEL RESTAURANT'!GNF5</f>
        <v>0</v>
      </c>
      <c r="GMW6" s="366">
        <f>'SAISIE HOTEL RESTAURANT'!GNG5</f>
        <v>0</v>
      </c>
      <c r="GMX6" s="366">
        <f>'SAISIE HOTEL RESTAURANT'!GNH5</f>
        <v>0</v>
      </c>
      <c r="GMY6" s="366">
        <f>'SAISIE HOTEL RESTAURANT'!GNI5</f>
        <v>0</v>
      </c>
      <c r="GMZ6" s="366">
        <f>'SAISIE HOTEL RESTAURANT'!GNJ5</f>
        <v>0</v>
      </c>
      <c r="GNA6" s="366">
        <f>'SAISIE HOTEL RESTAURANT'!GNK5</f>
        <v>0</v>
      </c>
      <c r="GNB6" s="366">
        <f>'SAISIE HOTEL RESTAURANT'!GNL5</f>
        <v>0</v>
      </c>
      <c r="GNC6" s="366">
        <f>'SAISIE HOTEL RESTAURANT'!GNM5</f>
        <v>0</v>
      </c>
      <c r="GND6" s="366">
        <f>'SAISIE HOTEL RESTAURANT'!GNN5</f>
        <v>0</v>
      </c>
      <c r="GNE6" s="366">
        <f>'SAISIE HOTEL RESTAURANT'!GNO5</f>
        <v>0</v>
      </c>
      <c r="GNF6" s="366">
        <f>'SAISIE HOTEL RESTAURANT'!GNP5</f>
        <v>0</v>
      </c>
      <c r="GNG6" s="366">
        <f>'SAISIE HOTEL RESTAURANT'!GNQ5</f>
        <v>0</v>
      </c>
      <c r="GNH6" s="366">
        <f>'SAISIE HOTEL RESTAURANT'!GNR5</f>
        <v>0</v>
      </c>
      <c r="GNI6" s="366">
        <f>'SAISIE HOTEL RESTAURANT'!GNS5</f>
        <v>0</v>
      </c>
      <c r="GNJ6" s="366">
        <f>'SAISIE HOTEL RESTAURANT'!GNT5</f>
        <v>0</v>
      </c>
      <c r="GNK6" s="366">
        <f>'SAISIE HOTEL RESTAURANT'!GNU5</f>
        <v>0</v>
      </c>
      <c r="GNL6" s="366">
        <f>'SAISIE HOTEL RESTAURANT'!GNV5</f>
        <v>0</v>
      </c>
      <c r="GNM6" s="366">
        <f>'SAISIE HOTEL RESTAURANT'!GNW5</f>
        <v>0</v>
      </c>
      <c r="GNN6" s="366">
        <f>'SAISIE HOTEL RESTAURANT'!GNX5</f>
        <v>0</v>
      </c>
      <c r="GNO6" s="366">
        <f>'SAISIE HOTEL RESTAURANT'!GNY5</f>
        <v>0</v>
      </c>
      <c r="GNP6" s="366">
        <f>'SAISIE HOTEL RESTAURANT'!GNZ5</f>
        <v>0</v>
      </c>
      <c r="GNQ6" s="366">
        <f>'SAISIE HOTEL RESTAURANT'!GOA5</f>
        <v>0</v>
      </c>
      <c r="GNR6" s="366">
        <f>'SAISIE HOTEL RESTAURANT'!GOB5</f>
        <v>0</v>
      </c>
      <c r="GNS6" s="366">
        <f>'SAISIE HOTEL RESTAURANT'!GOC5</f>
        <v>0</v>
      </c>
      <c r="GNT6" s="366">
        <f>'SAISIE HOTEL RESTAURANT'!GOD5</f>
        <v>0</v>
      </c>
      <c r="GNU6" s="366">
        <f>'SAISIE HOTEL RESTAURANT'!GOE5</f>
        <v>0</v>
      </c>
      <c r="GNV6" s="366">
        <f>'SAISIE HOTEL RESTAURANT'!GOF5</f>
        <v>0</v>
      </c>
      <c r="GNW6" s="366">
        <f>'SAISIE HOTEL RESTAURANT'!GOG5</f>
        <v>0</v>
      </c>
      <c r="GNX6" s="366">
        <f>'SAISIE HOTEL RESTAURANT'!GOH5</f>
        <v>0</v>
      </c>
      <c r="GNY6" s="366">
        <f>'SAISIE HOTEL RESTAURANT'!GOI5</f>
        <v>0</v>
      </c>
      <c r="GNZ6" s="366">
        <f>'SAISIE HOTEL RESTAURANT'!GOJ5</f>
        <v>0</v>
      </c>
      <c r="GOA6" s="366">
        <f>'SAISIE HOTEL RESTAURANT'!GOK5</f>
        <v>0</v>
      </c>
      <c r="GOB6" s="366">
        <f>'SAISIE HOTEL RESTAURANT'!GOL5</f>
        <v>0</v>
      </c>
      <c r="GOC6" s="366">
        <f>'SAISIE HOTEL RESTAURANT'!GOM5</f>
        <v>0</v>
      </c>
      <c r="GOD6" s="366">
        <f>'SAISIE HOTEL RESTAURANT'!GON5</f>
        <v>0</v>
      </c>
      <c r="GOE6" s="366">
        <f>'SAISIE HOTEL RESTAURANT'!GOO5</f>
        <v>0</v>
      </c>
      <c r="GOF6" s="366">
        <f>'SAISIE HOTEL RESTAURANT'!GOP5</f>
        <v>0</v>
      </c>
      <c r="GOG6" s="366">
        <f>'SAISIE HOTEL RESTAURANT'!GOQ5</f>
        <v>0</v>
      </c>
      <c r="GOH6" s="366">
        <f>'SAISIE HOTEL RESTAURANT'!GOR5</f>
        <v>0</v>
      </c>
      <c r="GOI6" s="366">
        <f>'SAISIE HOTEL RESTAURANT'!GOS5</f>
        <v>0</v>
      </c>
      <c r="GOJ6" s="366">
        <f>'SAISIE HOTEL RESTAURANT'!GOT5</f>
        <v>0</v>
      </c>
      <c r="GOK6" s="366">
        <f>'SAISIE HOTEL RESTAURANT'!GOU5</f>
        <v>0</v>
      </c>
      <c r="GOL6" s="366">
        <f>'SAISIE HOTEL RESTAURANT'!GOV5</f>
        <v>0</v>
      </c>
      <c r="GOM6" s="366">
        <f>'SAISIE HOTEL RESTAURANT'!GOW5</f>
        <v>0</v>
      </c>
      <c r="GON6" s="366">
        <f>'SAISIE HOTEL RESTAURANT'!GOX5</f>
        <v>0</v>
      </c>
      <c r="GOO6" s="366">
        <f>'SAISIE HOTEL RESTAURANT'!GOY5</f>
        <v>0</v>
      </c>
      <c r="GOP6" s="366">
        <f>'SAISIE HOTEL RESTAURANT'!GOZ5</f>
        <v>0</v>
      </c>
      <c r="GOQ6" s="366">
        <f>'SAISIE HOTEL RESTAURANT'!GPA5</f>
        <v>0</v>
      </c>
      <c r="GOR6" s="366">
        <f>'SAISIE HOTEL RESTAURANT'!GPB5</f>
        <v>0</v>
      </c>
      <c r="GOS6" s="366">
        <f>'SAISIE HOTEL RESTAURANT'!GPC5</f>
        <v>0</v>
      </c>
      <c r="GOT6" s="366">
        <f>'SAISIE HOTEL RESTAURANT'!GPD5</f>
        <v>0</v>
      </c>
      <c r="GOU6" s="366">
        <f>'SAISIE HOTEL RESTAURANT'!GPE5</f>
        <v>0</v>
      </c>
      <c r="GOV6" s="366">
        <f>'SAISIE HOTEL RESTAURANT'!GPF5</f>
        <v>0</v>
      </c>
      <c r="GOW6" s="366">
        <f>'SAISIE HOTEL RESTAURANT'!GPG5</f>
        <v>0</v>
      </c>
      <c r="GOX6" s="366">
        <f>'SAISIE HOTEL RESTAURANT'!GPH5</f>
        <v>0</v>
      </c>
      <c r="GOY6" s="366">
        <f>'SAISIE HOTEL RESTAURANT'!GPI5</f>
        <v>0</v>
      </c>
      <c r="GOZ6" s="366">
        <f>'SAISIE HOTEL RESTAURANT'!GPJ5</f>
        <v>0</v>
      </c>
      <c r="GPA6" s="366">
        <f>'SAISIE HOTEL RESTAURANT'!GPK5</f>
        <v>0</v>
      </c>
      <c r="GPB6" s="366">
        <f>'SAISIE HOTEL RESTAURANT'!GPL5</f>
        <v>0</v>
      </c>
      <c r="GPC6" s="366">
        <f>'SAISIE HOTEL RESTAURANT'!GPM5</f>
        <v>0</v>
      </c>
      <c r="GPD6" s="366">
        <f>'SAISIE HOTEL RESTAURANT'!GPN5</f>
        <v>0</v>
      </c>
      <c r="GPE6" s="366">
        <f>'SAISIE HOTEL RESTAURANT'!GPO5</f>
        <v>0</v>
      </c>
      <c r="GPF6" s="366">
        <f>'SAISIE HOTEL RESTAURANT'!GPP5</f>
        <v>0</v>
      </c>
      <c r="GPG6" s="366">
        <f>'SAISIE HOTEL RESTAURANT'!GPQ5</f>
        <v>0</v>
      </c>
      <c r="GPH6" s="366">
        <f>'SAISIE HOTEL RESTAURANT'!GPR5</f>
        <v>0</v>
      </c>
      <c r="GPI6" s="366">
        <f>'SAISIE HOTEL RESTAURANT'!GPS5</f>
        <v>0</v>
      </c>
      <c r="GPJ6" s="366">
        <f>'SAISIE HOTEL RESTAURANT'!GPT5</f>
        <v>0</v>
      </c>
      <c r="GPK6" s="366">
        <f>'SAISIE HOTEL RESTAURANT'!GPU5</f>
        <v>0</v>
      </c>
      <c r="GPL6" s="366">
        <f>'SAISIE HOTEL RESTAURANT'!GPV5</f>
        <v>0</v>
      </c>
      <c r="GPM6" s="366">
        <f>'SAISIE HOTEL RESTAURANT'!GPW5</f>
        <v>0</v>
      </c>
      <c r="GPN6" s="366">
        <f>'SAISIE HOTEL RESTAURANT'!GPX5</f>
        <v>0</v>
      </c>
      <c r="GPO6" s="366">
        <f>'SAISIE HOTEL RESTAURANT'!GPY5</f>
        <v>0</v>
      </c>
      <c r="GPP6" s="366">
        <f>'SAISIE HOTEL RESTAURANT'!GPZ5</f>
        <v>0</v>
      </c>
      <c r="GPQ6" s="366">
        <f>'SAISIE HOTEL RESTAURANT'!GQA5</f>
        <v>0</v>
      </c>
      <c r="GPR6" s="366">
        <f>'SAISIE HOTEL RESTAURANT'!GQB5</f>
        <v>0</v>
      </c>
      <c r="GPS6" s="366">
        <f>'SAISIE HOTEL RESTAURANT'!GQC5</f>
        <v>0</v>
      </c>
      <c r="GPT6" s="366">
        <f>'SAISIE HOTEL RESTAURANT'!GQD5</f>
        <v>0</v>
      </c>
      <c r="GPU6" s="366">
        <f>'SAISIE HOTEL RESTAURANT'!GQE5</f>
        <v>0</v>
      </c>
      <c r="GPV6" s="366">
        <f>'SAISIE HOTEL RESTAURANT'!GQF5</f>
        <v>0</v>
      </c>
      <c r="GPW6" s="366">
        <f>'SAISIE HOTEL RESTAURANT'!GQG5</f>
        <v>0</v>
      </c>
      <c r="GPX6" s="366">
        <f>'SAISIE HOTEL RESTAURANT'!GQH5</f>
        <v>0</v>
      </c>
      <c r="GPY6" s="366">
        <f>'SAISIE HOTEL RESTAURANT'!GQI5</f>
        <v>0</v>
      </c>
      <c r="GPZ6" s="366">
        <f>'SAISIE HOTEL RESTAURANT'!GQJ5</f>
        <v>0</v>
      </c>
      <c r="GQA6" s="366">
        <f>'SAISIE HOTEL RESTAURANT'!GQK5</f>
        <v>0</v>
      </c>
      <c r="GQB6" s="366">
        <f>'SAISIE HOTEL RESTAURANT'!GQL5</f>
        <v>0</v>
      </c>
      <c r="GQC6" s="366">
        <f>'SAISIE HOTEL RESTAURANT'!GQM5</f>
        <v>0</v>
      </c>
      <c r="GQD6" s="366">
        <f>'SAISIE HOTEL RESTAURANT'!GQN5</f>
        <v>0</v>
      </c>
      <c r="GQE6" s="366">
        <f>'SAISIE HOTEL RESTAURANT'!GQO5</f>
        <v>0</v>
      </c>
      <c r="GQF6" s="366">
        <f>'SAISIE HOTEL RESTAURANT'!GQP5</f>
        <v>0</v>
      </c>
      <c r="GQG6" s="366">
        <f>'SAISIE HOTEL RESTAURANT'!GQQ5</f>
        <v>0</v>
      </c>
      <c r="GQH6" s="366">
        <f>'SAISIE HOTEL RESTAURANT'!GQR5</f>
        <v>0</v>
      </c>
      <c r="GQI6" s="366">
        <f>'SAISIE HOTEL RESTAURANT'!GQS5</f>
        <v>0</v>
      </c>
      <c r="GQJ6" s="366">
        <f>'SAISIE HOTEL RESTAURANT'!GQT5</f>
        <v>0</v>
      </c>
      <c r="GQK6" s="366">
        <f>'SAISIE HOTEL RESTAURANT'!GQU5</f>
        <v>0</v>
      </c>
      <c r="GQL6" s="366">
        <f>'SAISIE HOTEL RESTAURANT'!GQV5</f>
        <v>0</v>
      </c>
      <c r="GQM6" s="366">
        <f>'SAISIE HOTEL RESTAURANT'!GQW5</f>
        <v>0</v>
      </c>
      <c r="GQN6" s="366">
        <f>'SAISIE HOTEL RESTAURANT'!GQX5</f>
        <v>0</v>
      </c>
      <c r="GQO6" s="366">
        <f>'SAISIE HOTEL RESTAURANT'!GQY5</f>
        <v>0</v>
      </c>
      <c r="GQP6" s="366">
        <f>'SAISIE HOTEL RESTAURANT'!GQZ5</f>
        <v>0</v>
      </c>
      <c r="GQQ6" s="366">
        <f>'SAISIE HOTEL RESTAURANT'!GRA5</f>
        <v>0</v>
      </c>
      <c r="GQR6" s="366">
        <f>'SAISIE HOTEL RESTAURANT'!GRB5</f>
        <v>0</v>
      </c>
      <c r="GQS6" s="366">
        <f>'SAISIE HOTEL RESTAURANT'!GRC5</f>
        <v>0</v>
      </c>
      <c r="GQT6" s="366">
        <f>'SAISIE HOTEL RESTAURANT'!GRD5</f>
        <v>0</v>
      </c>
      <c r="GQU6" s="366">
        <f>'SAISIE HOTEL RESTAURANT'!GRE5</f>
        <v>0</v>
      </c>
      <c r="GQV6" s="366">
        <f>'SAISIE HOTEL RESTAURANT'!GRF5</f>
        <v>0</v>
      </c>
      <c r="GQW6" s="366">
        <f>'SAISIE HOTEL RESTAURANT'!GRG5</f>
        <v>0</v>
      </c>
      <c r="GQX6" s="366">
        <f>'SAISIE HOTEL RESTAURANT'!GRH5</f>
        <v>0</v>
      </c>
      <c r="GQY6" s="366">
        <f>'SAISIE HOTEL RESTAURANT'!GRI5</f>
        <v>0</v>
      </c>
      <c r="GQZ6" s="366">
        <f>'SAISIE HOTEL RESTAURANT'!GRJ5</f>
        <v>0</v>
      </c>
      <c r="GRA6" s="366">
        <f>'SAISIE HOTEL RESTAURANT'!GRK5</f>
        <v>0</v>
      </c>
      <c r="GRB6" s="366">
        <f>'SAISIE HOTEL RESTAURANT'!GRL5</f>
        <v>0</v>
      </c>
      <c r="GRC6" s="366">
        <f>'SAISIE HOTEL RESTAURANT'!GRM5</f>
        <v>0</v>
      </c>
      <c r="GRD6" s="366">
        <f>'SAISIE HOTEL RESTAURANT'!GRN5</f>
        <v>0</v>
      </c>
      <c r="GRE6" s="366">
        <f>'SAISIE HOTEL RESTAURANT'!GRO5</f>
        <v>0</v>
      </c>
      <c r="GRF6" s="366">
        <f>'SAISIE HOTEL RESTAURANT'!GRP5</f>
        <v>0</v>
      </c>
      <c r="GRG6" s="366">
        <f>'SAISIE HOTEL RESTAURANT'!GRQ5</f>
        <v>0</v>
      </c>
      <c r="GRH6" s="366">
        <f>'SAISIE HOTEL RESTAURANT'!GRR5</f>
        <v>0</v>
      </c>
      <c r="GRI6" s="366">
        <f>'SAISIE HOTEL RESTAURANT'!GRS5</f>
        <v>0</v>
      </c>
      <c r="GRJ6" s="366">
        <f>'SAISIE HOTEL RESTAURANT'!GRT5</f>
        <v>0</v>
      </c>
      <c r="GRK6" s="366">
        <f>'SAISIE HOTEL RESTAURANT'!GRU5</f>
        <v>0</v>
      </c>
      <c r="GRL6" s="366">
        <f>'SAISIE HOTEL RESTAURANT'!GRV5</f>
        <v>0</v>
      </c>
      <c r="GRM6" s="366">
        <f>'SAISIE HOTEL RESTAURANT'!GRW5</f>
        <v>0</v>
      </c>
      <c r="GRN6" s="366">
        <f>'SAISIE HOTEL RESTAURANT'!GRX5</f>
        <v>0</v>
      </c>
      <c r="GRO6" s="366">
        <f>'SAISIE HOTEL RESTAURANT'!GRY5</f>
        <v>0</v>
      </c>
      <c r="GRP6" s="366">
        <f>'SAISIE HOTEL RESTAURANT'!GRZ5</f>
        <v>0</v>
      </c>
      <c r="GRQ6" s="366">
        <f>'SAISIE HOTEL RESTAURANT'!GSA5</f>
        <v>0</v>
      </c>
      <c r="GRR6" s="366">
        <f>'SAISIE HOTEL RESTAURANT'!GSB5</f>
        <v>0</v>
      </c>
      <c r="GRS6" s="366">
        <f>'SAISIE HOTEL RESTAURANT'!GSC5</f>
        <v>0</v>
      </c>
      <c r="GRT6" s="366">
        <f>'SAISIE HOTEL RESTAURANT'!GSD5</f>
        <v>0</v>
      </c>
      <c r="GRU6" s="366">
        <f>'SAISIE HOTEL RESTAURANT'!GSE5</f>
        <v>0</v>
      </c>
      <c r="GRV6" s="366">
        <f>'SAISIE HOTEL RESTAURANT'!GSF5</f>
        <v>0</v>
      </c>
      <c r="GRW6" s="366">
        <f>'SAISIE HOTEL RESTAURANT'!GSG5</f>
        <v>0</v>
      </c>
      <c r="GRX6" s="366">
        <f>'SAISIE HOTEL RESTAURANT'!GSH5</f>
        <v>0</v>
      </c>
      <c r="GRY6" s="366">
        <f>'SAISIE HOTEL RESTAURANT'!GSI5</f>
        <v>0</v>
      </c>
      <c r="GRZ6" s="366">
        <f>'SAISIE HOTEL RESTAURANT'!GSJ5</f>
        <v>0</v>
      </c>
      <c r="GSA6" s="366">
        <f>'SAISIE HOTEL RESTAURANT'!GSK5</f>
        <v>0</v>
      </c>
      <c r="GSB6" s="366">
        <f>'SAISIE HOTEL RESTAURANT'!GSL5</f>
        <v>0</v>
      </c>
      <c r="GSC6" s="366">
        <f>'SAISIE HOTEL RESTAURANT'!GSM5</f>
        <v>0</v>
      </c>
      <c r="GSD6" s="366">
        <f>'SAISIE HOTEL RESTAURANT'!GSN5</f>
        <v>0</v>
      </c>
      <c r="GSE6" s="366">
        <f>'SAISIE HOTEL RESTAURANT'!GSO5</f>
        <v>0</v>
      </c>
      <c r="GSF6" s="366">
        <f>'SAISIE HOTEL RESTAURANT'!GSP5</f>
        <v>0</v>
      </c>
      <c r="GSG6" s="366">
        <f>'SAISIE HOTEL RESTAURANT'!GSQ5</f>
        <v>0</v>
      </c>
      <c r="GSH6" s="366">
        <f>'SAISIE HOTEL RESTAURANT'!GSR5</f>
        <v>0</v>
      </c>
      <c r="GSI6" s="366">
        <f>'SAISIE HOTEL RESTAURANT'!GSS5</f>
        <v>0</v>
      </c>
      <c r="GSJ6" s="366">
        <f>'SAISIE HOTEL RESTAURANT'!GST5</f>
        <v>0</v>
      </c>
      <c r="GSK6" s="366">
        <f>'SAISIE HOTEL RESTAURANT'!GSU5</f>
        <v>0</v>
      </c>
      <c r="GSL6" s="366">
        <f>'SAISIE HOTEL RESTAURANT'!GSV5</f>
        <v>0</v>
      </c>
      <c r="GSM6" s="366">
        <f>'SAISIE HOTEL RESTAURANT'!GSW5</f>
        <v>0</v>
      </c>
      <c r="GSN6" s="366">
        <f>'SAISIE HOTEL RESTAURANT'!GSX5</f>
        <v>0</v>
      </c>
      <c r="GSO6" s="366">
        <f>'SAISIE HOTEL RESTAURANT'!GSY5</f>
        <v>0</v>
      </c>
      <c r="GSP6" s="366">
        <f>'SAISIE HOTEL RESTAURANT'!GSZ5</f>
        <v>0</v>
      </c>
      <c r="GSQ6" s="366">
        <f>'SAISIE HOTEL RESTAURANT'!GTA5</f>
        <v>0</v>
      </c>
      <c r="GSR6" s="366">
        <f>'SAISIE HOTEL RESTAURANT'!GTB5</f>
        <v>0</v>
      </c>
      <c r="GSS6" s="366">
        <f>'SAISIE HOTEL RESTAURANT'!GTC5</f>
        <v>0</v>
      </c>
      <c r="GST6" s="366">
        <f>'SAISIE HOTEL RESTAURANT'!GTD5</f>
        <v>0</v>
      </c>
      <c r="GSU6" s="366">
        <f>'SAISIE HOTEL RESTAURANT'!GTE5</f>
        <v>0</v>
      </c>
      <c r="GSV6" s="366">
        <f>'SAISIE HOTEL RESTAURANT'!GTF5</f>
        <v>0</v>
      </c>
      <c r="GSW6" s="366">
        <f>'SAISIE HOTEL RESTAURANT'!GTG5</f>
        <v>0</v>
      </c>
      <c r="GSX6" s="366">
        <f>'SAISIE HOTEL RESTAURANT'!GTH5</f>
        <v>0</v>
      </c>
      <c r="GSY6" s="366">
        <f>'SAISIE HOTEL RESTAURANT'!GTI5</f>
        <v>0</v>
      </c>
      <c r="GSZ6" s="366">
        <f>'SAISIE HOTEL RESTAURANT'!GTJ5</f>
        <v>0</v>
      </c>
      <c r="GTA6" s="366">
        <f>'SAISIE HOTEL RESTAURANT'!GTK5</f>
        <v>0</v>
      </c>
      <c r="GTB6" s="366">
        <f>'SAISIE HOTEL RESTAURANT'!GTL5</f>
        <v>0</v>
      </c>
      <c r="GTC6" s="366">
        <f>'SAISIE HOTEL RESTAURANT'!GTM5</f>
        <v>0</v>
      </c>
      <c r="GTD6" s="366">
        <f>'SAISIE HOTEL RESTAURANT'!GTN5</f>
        <v>0</v>
      </c>
      <c r="GTE6" s="366">
        <f>'SAISIE HOTEL RESTAURANT'!GTO5</f>
        <v>0</v>
      </c>
      <c r="GTF6" s="366">
        <f>'SAISIE HOTEL RESTAURANT'!GTP5</f>
        <v>0</v>
      </c>
      <c r="GTG6" s="366">
        <f>'SAISIE HOTEL RESTAURANT'!GTQ5</f>
        <v>0</v>
      </c>
      <c r="GTH6" s="366">
        <f>'SAISIE HOTEL RESTAURANT'!GTR5</f>
        <v>0</v>
      </c>
      <c r="GTI6" s="366">
        <f>'SAISIE HOTEL RESTAURANT'!GTS5</f>
        <v>0</v>
      </c>
      <c r="GTJ6" s="366">
        <f>'SAISIE HOTEL RESTAURANT'!GTT5</f>
        <v>0</v>
      </c>
      <c r="GTK6" s="366">
        <f>'SAISIE HOTEL RESTAURANT'!GTU5</f>
        <v>0</v>
      </c>
      <c r="GTL6" s="366">
        <f>'SAISIE HOTEL RESTAURANT'!GTV5</f>
        <v>0</v>
      </c>
      <c r="GTM6" s="366">
        <f>'SAISIE HOTEL RESTAURANT'!GTW5</f>
        <v>0</v>
      </c>
      <c r="GTN6" s="366">
        <f>'SAISIE HOTEL RESTAURANT'!GTX5</f>
        <v>0</v>
      </c>
      <c r="GTO6" s="366">
        <f>'SAISIE HOTEL RESTAURANT'!GTY5</f>
        <v>0</v>
      </c>
      <c r="GTP6" s="366">
        <f>'SAISIE HOTEL RESTAURANT'!GTZ5</f>
        <v>0</v>
      </c>
      <c r="GTQ6" s="366">
        <f>'SAISIE HOTEL RESTAURANT'!GUA5</f>
        <v>0</v>
      </c>
      <c r="GTR6" s="366">
        <f>'SAISIE HOTEL RESTAURANT'!GUB5</f>
        <v>0</v>
      </c>
      <c r="GTS6" s="366">
        <f>'SAISIE HOTEL RESTAURANT'!GUC5</f>
        <v>0</v>
      </c>
      <c r="GTT6" s="366">
        <f>'SAISIE HOTEL RESTAURANT'!GUD5</f>
        <v>0</v>
      </c>
      <c r="GTU6" s="366">
        <f>'SAISIE HOTEL RESTAURANT'!GUE5</f>
        <v>0</v>
      </c>
      <c r="GTV6" s="366">
        <f>'SAISIE HOTEL RESTAURANT'!GUF5</f>
        <v>0</v>
      </c>
      <c r="GTW6" s="366">
        <f>'SAISIE HOTEL RESTAURANT'!GUG5</f>
        <v>0</v>
      </c>
      <c r="GTX6" s="366">
        <f>'SAISIE HOTEL RESTAURANT'!GUH5</f>
        <v>0</v>
      </c>
      <c r="GTY6" s="366">
        <f>'SAISIE HOTEL RESTAURANT'!GUI5</f>
        <v>0</v>
      </c>
      <c r="GTZ6" s="366">
        <f>'SAISIE HOTEL RESTAURANT'!GUJ5</f>
        <v>0</v>
      </c>
      <c r="GUA6" s="366">
        <f>'SAISIE HOTEL RESTAURANT'!GUK5</f>
        <v>0</v>
      </c>
      <c r="GUB6" s="366">
        <f>'SAISIE HOTEL RESTAURANT'!GUL5</f>
        <v>0</v>
      </c>
      <c r="GUC6" s="366">
        <f>'SAISIE HOTEL RESTAURANT'!GUM5</f>
        <v>0</v>
      </c>
      <c r="GUD6" s="366">
        <f>'SAISIE HOTEL RESTAURANT'!GUN5</f>
        <v>0</v>
      </c>
      <c r="GUE6" s="366">
        <f>'SAISIE HOTEL RESTAURANT'!GUO5</f>
        <v>0</v>
      </c>
      <c r="GUF6" s="366">
        <f>'SAISIE HOTEL RESTAURANT'!GUP5</f>
        <v>0</v>
      </c>
      <c r="GUG6" s="366">
        <f>'SAISIE HOTEL RESTAURANT'!GUQ5</f>
        <v>0</v>
      </c>
      <c r="GUH6" s="366">
        <f>'SAISIE HOTEL RESTAURANT'!GUR5</f>
        <v>0</v>
      </c>
      <c r="GUI6" s="366">
        <f>'SAISIE HOTEL RESTAURANT'!GUS5</f>
        <v>0</v>
      </c>
      <c r="GUJ6" s="366">
        <f>'SAISIE HOTEL RESTAURANT'!GUT5</f>
        <v>0</v>
      </c>
      <c r="GUK6" s="366">
        <f>'SAISIE HOTEL RESTAURANT'!GUU5</f>
        <v>0</v>
      </c>
      <c r="GUL6" s="366">
        <f>'SAISIE HOTEL RESTAURANT'!GUV5</f>
        <v>0</v>
      </c>
      <c r="GUM6" s="366">
        <f>'SAISIE HOTEL RESTAURANT'!GUW5</f>
        <v>0</v>
      </c>
      <c r="GUN6" s="366">
        <f>'SAISIE HOTEL RESTAURANT'!GUX5</f>
        <v>0</v>
      </c>
      <c r="GUO6" s="366">
        <f>'SAISIE HOTEL RESTAURANT'!GUY5</f>
        <v>0</v>
      </c>
      <c r="GUP6" s="366">
        <f>'SAISIE HOTEL RESTAURANT'!GUZ5</f>
        <v>0</v>
      </c>
      <c r="GUQ6" s="366">
        <f>'SAISIE HOTEL RESTAURANT'!GVA5</f>
        <v>0</v>
      </c>
      <c r="GUR6" s="366">
        <f>'SAISIE HOTEL RESTAURANT'!GVB5</f>
        <v>0</v>
      </c>
      <c r="GUS6" s="366">
        <f>'SAISIE HOTEL RESTAURANT'!GVC5</f>
        <v>0</v>
      </c>
      <c r="GUT6" s="366">
        <f>'SAISIE HOTEL RESTAURANT'!GVD5</f>
        <v>0</v>
      </c>
      <c r="GUU6" s="366">
        <f>'SAISIE HOTEL RESTAURANT'!GVE5</f>
        <v>0</v>
      </c>
      <c r="GUV6" s="366">
        <f>'SAISIE HOTEL RESTAURANT'!GVF5</f>
        <v>0</v>
      </c>
      <c r="GUW6" s="366">
        <f>'SAISIE HOTEL RESTAURANT'!GVG5</f>
        <v>0</v>
      </c>
      <c r="GUX6" s="366">
        <f>'SAISIE HOTEL RESTAURANT'!GVH5</f>
        <v>0</v>
      </c>
      <c r="GUY6" s="366">
        <f>'SAISIE HOTEL RESTAURANT'!GVI5</f>
        <v>0</v>
      </c>
      <c r="GUZ6" s="366">
        <f>'SAISIE HOTEL RESTAURANT'!GVJ5</f>
        <v>0</v>
      </c>
      <c r="GVA6" s="366">
        <f>'SAISIE HOTEL RESTAURANT'!GVK5</f>
        <v>0</v>
      </c>
      <c r="GVB6" s="366">
        <f>'SAISIE HOTEL RESTAURANT'!GVL5</f>
        <v>0</v>
      </c>
      <c r="GVC6" s="366">
        <f>'SAISIE HOTEL RESTAURANT'!GVM5</f>
        <v>0</v>
      </c>
      <c r="GVD6" s="366">
        <f>'SAISIE HOTEL RESTAURANT'!GVN5</f>
        <v>0</v>
      </c>
      <c r="GVE6" s="366">
        <f>'SAISIE HOTEL RESTAURANT'!GVO5</f>
        <v>0</v>
      </c>
      <c r="GVF6" s="366">
        <f>'SAISIE HOTEL RESTAURANT'!GVP5</f>
        <v>0</v>
      </c>
      <c r="GVG6" s="366">
        <f>'SAISIE HOTEL RESTAURANT'!GVQ5</f>
        <v>0</v>
      </c>
      <c r="GVH6" s="366">
        <f>'SAISIE HOTEL RESTAURANT'!GVR5</f>
        <v>0</v>
      </c>
      <c r="GVI6" s="366">
        <f>'SAISIE HOTEL RESTAURANT'!GVS5</f>
        <v>0</v>
      </c>
      <c r="GVJ6" s="366">
        <f>'SAISIE HOTEL RESTAURANT'!GVT5</f>
        <v>0</v>
      </c>
      <c r="GVK6" s="366">
        <f>'SAISIE HOTEL RESTAURANT'!GVU5</f>
        <v>0</v>
      </c>
      <c r="GVL6" s="366">
        <f>'SAISIE HOTEL RESTAURANT'!GVV5</f>
        <v>0</v>
      </c>
      <c r="GVM6" s="366">
        <f>'SAISIE HOTEL RESTAURANT'!GVW5</f>
        <v>0</v>
      </c>
      <c r="GVN6" s="366">
        <f>'SAISIE HOTEL RESTAURANT'!GVX5</f>
        <v>0</v>
      </c>
      <c r="GVO6" s="366">
        <f>'SAISIE HOTEL RESTAURANT'!GVY5</f>
        <v>0</v>
      </c>
      <c r="GVP6" s="366">
        <f>'SAISIE HOTEL RESTAURANT'!GVZ5</f>
        <v>0</v>
      </c>
      <c r="GVQ6" s="366">
        <f>'SAISIE HOTEL RESTAURANT'!GWA5</f>
        <v>0</v>
      </c>
      <c r="GVR6" s="366">
        <f>'SAISIE HOTEL RESTAURANT'!GWB5</f>
        <v>0</v>
      </c>
      <c r="GVS6" s="366">
        <f>'SAISIE HOTEL RESTAURANT'!GWC5</f>
        <v>0</v>
      </c>
      <c r="GVT6" s="366">
        <f>'SAISIE HOTEL RESTAURANT'!GWD5</f>
        <v>0</v>
      </c>
      <c r="GVU6" s="366">
        <f>'SAISIE HOTEL RESTAURANT'!GWE5</f>
        <v>0</v>
      </c>
      <c r="GVV6" s="366">
        <f>'SAISIE HOTEL RESTAURANT'!GWF5</f>
        <v>0</v>
      </c>
      <c r="GVW6" s="366">
        <f>'SAISIE HOTEL RESTAURANT'!GWG5</f>
        <v>0</v>
      </c>
      <c r="GVX6" s="366">
        <f>'SAISIE HOTEL RESTAURANT'!GWH5</f>
        <v>0</v>
      </c>
      <c r="GVY6" s="366">
        <f>'SAISIE HOTEL RESTAURANT'!GWI5</f>
        <v>0</v>
      </c>
      <c r="GVZ6" s="366">
        <f>'SAISIE HOTEL RESTAURANT'!GWJ5</f>
        <v>0</v>
      </c>
      <c r="GWA6" s="366">
        <f>'SAISIE HOTEL RESTAURANT'!GWK5</f>
        <v>0</v>
      </c>
      <c r="GWB6" s="366">
        <f>'SAISIE HOTEL RESTAURANT'!GWL5</f>
        <v>0</v>
      </c>
      <c r="GWC6" s="366">
        <f>'SAISIE HOTEL RESTAURANT'!GWM5</f>
        <v>0</v>
      </c>
      <c r="GWD6" s="366">
        <f>'SAISIE HOTEL RESTAURANT'!GWN5</f>
        <v>0</v>
      </c>
      <c r="GWE6" s="366">
        <f>'SAISIE HOTEL RESTAURANT'!GWO5</f>
        <v>0</v>
      </c>
      <c r="GWF6" s="366">
        <f>'SAISIE HOTEL RESTAURANT'!GWP5</f>
        <v>0</v>
      </c>
      <c r="GWG6" s="366">
        <f>'SAISIE HOTEL RESTAURANT'!GWQ5</f>
        <v>0</v>
      </c>
      <c r="GWH6" s="366">
        <f>'SAISIE HOTEL RESTAURANT'!GWR5</f>
        <v>0</v>
      </c>
      <c r="GWI6" s="366">
        <f>'SAISIE HOTEL RESTAURANT'!GWS5</f>
        <v>0</v>
      </c>
      <c r="GWJ6" s="366">
        <f>'SAISIE HOTEL RESTAURANT'!GWT5</f>
        <v>0</v>
      </c>
      <c r="GWK6" s="366">
        <f>'SAISIE HOTEL RESTAURANT'!GWU5</f>
        <v>0</v>
      </c>
      <c r="GWL6" s="366">
        <f>'SAISIE HOTEL RESTAURANT'!GWV5</f>
        <v>0</v>
      </c>
      <c r="GWM6" s="366">
        <f>'SAISIE HOTEL RESTAURANT'!GWW5</f>
        <v>0</v>
      </c>
      <c r="GWN6" s="366">
        <f>'SAISIE HOTEL RESTAURANT'!GWX5</f>
        <v>0</v>
      </c>
      <c r="GWO6" s="366">
        <f>'SAISIE HOTEL RESTAURANT'!GWY5</f>
        <v>0</v>
      </c>
      <c r="GWP6" s="366">
        <f>'SAISIE HOTEL RESTAURANT'!GWZ5</f>
        <v>0</v>
      </c>
      <c r="GWQ6" s="366">
        <f>'SAISIE HOTEL RESTAURANT'!GXA5</f>
        <v>0</v>
      </c>
      <c r="GWR6" s="366">
        <f>'SAISIE HOTEL RESTAURANT'!GXB5</f>
        <v>0</v>
      </c>
      <c r="GWS6" s="366">
        <f>'SAISIE HOTEL RESTAURANT'!GXC5</f>
        <v>0</v>
      </c>
      <c r="GWT6" s="366">
        <f>'SAISIE HOTEL RESTAURANT'!GXD5</f>
        <v>0</v>
      </c>
      <c r="GWU6" s="366">
        <f>'SAISIE HOTEL RESTAURANT'!GXE5</f>
        <v>0</v>
      </c>
      <c r="GWV6" s="366">
        <f>'SAISIE HOTEL RESTAURANT'!GXF5</f>
        <v>0</v>
      </c>
      <c r="GWW6" s="366">
        <f>'SAISIE HOTEL RESTAURANT'!GXG5</f>
        <v>0</v>
      </c>
      <c r="GWX6" s="366">
        <f>'SAISIE HOTEL RESTAURANT'!GXH5</f>
        <v>0</v>
      </c>
      <c r="GWY6" s="366">
        <f>'SAISIE HOTEL RESTAURANT'!GXI5</f>
        <v>0</v>
      </c>
      <c r="GWZ6" s="366">
        <f>'SAISIE HOTEL RESTAURANT'!GXJ5</f>
        <v>0</v>
      </c>
      <c r="GXA6" s="366">
        <f>'SAISIE HOTEL RESTAURANT'!GXK5</f>
        <v>0</v>
      </c>
      <c r="GXB6" s="366">
        <f>'SAISIE HOTEL RESTAURANT'!GXL5</f>
        <v>0</v>
      </c>
      <c r="GXC6" s="366">
        <f>'SAISIE HOTEL RESTAURANT'!GXM5</f>
        <v>0</v>
      </c>
      <c r="GXD6" s="366">
        <f>'SAISIE HOTEL RESTAURANT'!GXN5</f>
        <v>0</v>
      </c>
      <c r="GXE6" s="366">
        <f>'SAISIE HOTEL RESTAURANT'!GXO5</f>
        <v>0</v>
      </c>
      <c r="GXF6" s="366">
        <f>'SAISIE HOTEL RESTAURANT'!GXP5</f>
        <v>0</v>
      </c>
      <c r="GXG6" s="366">
        <f>'SAISIE HOTEL RESTAURANT'!GXQ5</f>
        <v>0</v>
      </c>
      <c r="GXH6" s="366">
        <f>'SAISIE HOTEL RESTAURANT'!GXR5</f>
        <v>0</v>
      </c>
      <c r="GXI6" s="366">
        <f>'SAISIE HOTEL RESTAURANT'!GXS5</f>
        <v>0</v>
      </c>
      <c r="GXJ6" s="366">
        <f>'SAISIE HOTEL RESTAURANT'!GXT5</f>
        <v>0</v>
      </c>
      <c r="GXK6" s="366">
        <f>'SAISIE HOTEL RESTAURANT'!GXU5</f>
        <v>0</v>
      </c>
      <c r="GXL6" s="366">
        <f>'SAISIE HOTEL RESTAURANT'!GXV5</f>
        <v>0</v>
      </c>
      <c r="GXM6" s="366">
        <f>'SAISIE HOTEL RESTAURANT'!GXW5</f>
        <v>0</v>
      </c>
      <c r="GXN6" s="366">
        <f>'SAISIE HOTEL RESTAURANT'!GXX5</f>
        <v>0</v>
      </c>
      <c r="GXO6" s="366">
        <f>'SAISIE HOTEL RESTAURANT'!GXY5</f>
        <v>0</v>
      </c>
      <c r="GXP6" s="366">
        <f>'SAISIE HOTEL RESTAURANT'!GXZ5</f>
        <v>0</v>
      </c>
      <c r="GXQ6" s="366">
        <f>'SAISIE HOTEL RESTAURANT'!GYA5</f>
        <v>0</v>
      </c>
      <c r="GXR6" s="366">
        <f>'SAISIE HOTEL RESTAURANT'!GYB5</f>
        <v>0</v>
      </c>
      <c r="GXS6" s="366">
        <f>'SAISIE HOTEL RESTAURANT'!GYC5</f>
        <v>0</v>
      </c>
      <c r="GXT6" s="366">
        <f>'SAISIE HOTEL RESTAURANT'!GYD5</f>
        <v>0</v>
      </c>
      <c r="GXU6" s="366">
        <f>'SAISIE HOTEL RESTAURANT'!GYE5</f>
        <v>0</v>
      </c>
      <c r="GXV6" s="366">
        <f>'SAISIE HOTEL RESTAURANT'!GYF5</f>
        <v>0</v>
      </c>
      <c r="GXW6" s="366">
        <f>'SAISIE HOTEL RESTAURANT'!GYG5</f>
        <v>0</v>
      </c>
      <c r="GXX6" s="366">
        <f>'SAISIE HOTEL RESTAURANT'!GYH5</f>
        <v>0</v>
      </c>
      <c r="GXY6" s="366">
        <f>'SAISIE HOTEL RESTAURANT'!GYI5</f>
        <v>0</v>
      </c>
      <c r="GXZ6" s="366">
        <f>'SAISIE HOTEL RESTAURANT'!GYJ5</f>
        <v>0</v>
      </c>
      <c r="GYA6" s="366">
        <f>'SAISIE HOTEL RESTAURANT'!GYK5</f>
        <v>0</v>
      </c>
      <c r="GYB6" s="366">
        <f>'SAISIE HOTEL RESTAURANT'!GYL5</f>
        <v>0</v>
      </c>
      <c r="GYC6" s="366">
        <f>'SAISIE HOTEL RESTAURANT'!GYM5</f>
        <v>0</v>
      </c>
      <c r="GYD6" s="366">
        <f>'SAISIE HOTEL RESTAURANT'!GYN5</f>
        <v>0</v>
      </c>
      <c r="GYE6" s="366">
        <f>'SAISIE HOTEL RESTAURANT'!GYO5</f>
        <v>0</v>
      </c>
      <c r="GYF6" s="366">
        <f>'SAISIE HOTEL RESTAURANT'!GYP5</f>
        <v>0</v>
      </c>
      <c r="GYG6" s="366">
        <f>'SAISIE HOTEL RESTAURANT'!GYQ5</f>
        <v>0</v>
      </c>
      <c r="GYH6" s="366">
        <f>'SAISIE HOTEL RESTAURANT'!GYR5</f>
        <v>0</v>
      </c>
      <c r="GYI6" s="366">
        <f>'SAISIE HOTEL RESTAURANT'!GYS5</f>
        <v>0</v>
      </c>
      <c r="GYJ6" s="366">
        <f>'SAISIE HOTEL RESTAURANT'!GYT5</f>
        <v>0</v>
      </c>
      <c r="GYK6" s="366">
        <f>'SAISIE HOTEL RESTAURANT'!GYU5</f>
        <v>0</v>
      </c>
      <c r="GYL6" s="366">
        <f>'SAISIE HOTEL RESTAURANT'!GYV5</f>
        <v>0</v>
      </c>
      <c r="GYM6" s="366">
        <f>'SAISIE HOTEL RESTAURANT'!GYW5</f>
        <v>0</v>
      </c>
      <c r="GYN6" s="366">
        <f>'SAISIE HOTEL RESTAURANT'!GYX5</f>
        <v>0</v>
      </c>
      <c r="GYO6" s="366">
        <f>'SAISIE HOTEL RESTAURANT'!GYY5</f>
        <v>0</v>
      </c>
      <c r="GYP6" s="366">
        <f>'SAISIE HOTEL RESTAURANT'!GYZ5</f>
        <v>0</v>
      </c>
      <c r="GYQ6" s="366">
        <f>'SAISIE HOTEL RESTAURANT'!GZA5</f>
        <v>0</v>
      </c>
      <c r="GYR6" s="366">
        <f>'SAISIE HOTEL RESTAURANT'!GZB5</f>
        <v>0</v>
      </c>
      <c r="GYS6" s="366">
        <f>'SAISIE HOTEL RESTAURANT'!GZC5</f>
        <v>0</v>
      </c>
      <c r="GYT6" s="366">
        <f>'SAISIE HOTEL RESTAURANT'!GZD5</f>
        <v>0</v>
      </c>
      <c r="GYU6" s="366">
        <f>'SAISIE HOTEL RESTAURANT'!GZE5</f>
        <v>0</v>
      </c>
      <c r="GYV6" s="366">
        <f>'SAISIE HOTEL RESTAURANT'!GZF5</f>
        <v>0</v>
      </c>
      <c r="GYW6" s="366">
        <f>'SAISIE HOTEL RESTAURANT'!GZG5</f>
        <v>0</v>
      </c>
      <c r="GYX6" s="366">
        <f>'SAISIE HOTEL RESTAURANT'!GZH5</f>
        <v>0</v>
      </c>
      <c r="GYY6" s="366">
        <f>'SAISIE HOTEL RESTAURANT'!GZI5</f>
        <v>0</v>
      </c>
      <c r="GYZ6" s="366">
        <f>'SAISIE HOTEL RESTAURANT'!GZJ5</f>
        <v>0</v>
      </c>
      <c r="GZA6" s="366">
        <f>'SAISIE HOTEL RESTAURANT'!GZK5</f>
        <v>0</v>
      </c>
      <c r="GZB6" s="366">
        <f>'SAISIE HOTEL RESTAURANT'!GZL5</f>
        <v>0</v>
      </c>
      <c r="GZC6" s="366">
        <f>'SAISIE HOTEL RESTAURANT'!GZM5</f>
        <v>0</v>
      </c>
      <c r="GZD6" s="366">
        <f>'SAISIE HOTEL RESTAURANT'!GZN5</f>
        <v>0</v>
      </c>
      <c r="GZE6" s="366">
        <f>'SAISIE HOTEL RESTAURANT'!GZO5</f>
        <v>0</v>
      </c>
      <c r="GZF6" s="366">
        <f>'SAISIE HOTEL RESTAURANT'!GZP5</f>
        <v>0</v>
      </c>
      <c r="GZG6" s="366">
        <f>'SAISIE HOTEL RESTAURANT'!GZQ5</f>
        <v>0</v>
      </c>
      <c r="GZH6" s="366">
        <f>'SAISIE HOTEL RESTAURANT'!GZR5</f>
        <v>0</v>
      </c>
      <c r="GZI6" s="366">
        <f>'SAISIE HOTEL RESTAURANT'!GZS5</f>
        <v>0</v>
      </c>
      <c r="GZJ6" s="366">
        <f>'SAISIE HOTEL RESTAURANT'!GZT5</f>
        <v>0</v>
      </c>
      <c r="GZK6" s="366">
        <f>'SAISIE HOTEL RESTAURANT'!GZU5</f>
        <v>0</v>
      </c>
      <c r="GZL6" s="366">
        <f>'SAISIE HOTEL RESTAURANT'!GZV5</f>
        <v>0</v>
      </c>
      <c r="GZM6" s="366">
        <f>'SAISIE HOTEL RESTAURANT'!GZW5</f>
        <v>0</v>
      </c>
      <c r="GZN6" s="366">
        <f>'SAISIE HOTEL RESTAURANT'!GZX5</f>
        <v>0</v>
      </c>
      <c r="GZO6" s="366">
        <f>'SAISIE HOTEL RESTAURANT'!GZY5</f>
        <v>0</v>
      </c>
      <c r="GZP6" s="366">
        <f>'SAISIE HOTEL RESTAURANT'!GZZ5</f>
        <v>0</v>
      </c>
      <c r="GZQ6" s="366">
        <f>'SAISIE HOTEL RESTAURANT'!HAA5</f>
        <v>0</v>
      </c>
      <c r="GZR6" s="366">
        <f>'SAISIE HOTEL RESTAURANT'!HAB5</f>
        <v>0</v>
      </c>
      <c r="GZS6" s="366">
        <f>'SAISIE HOTEL RESTAURANT'!HAC5</f>
        <v>0</v>
      </c>
      <c r="GZT6" s="366">
        <f>'SAISIE HOTEL RESTAURANT'!HAD5</f>
        <v>0</v>
      </c>
      <c r="GZU6" s="366">
        <f>'SAISIE HOTEL RESTAURANT'!HAE5</f>
        <v>0</v>
      </c>
      <c r="GZV6" s="366">
        <f>'SAISIE HOTEL RESTAURANT'!HAF5</f>
        <v>0</v>
      </c>
      <c r="GZW6" s="366">
        <f>'SAISIE HOTEL RESTAURANT'!HAG5</f>
        <v>0</v>
      </c>
      <c r="GZX6" s="366">
        <f>'SAISIE HOTEL RESTAURANT'!HAH5</f>
        <v>0</v>
      </c>
      <c r="GZY6" s="366">
        <f>'SAISIE HOTEL RESTAURANT'!HAI5</f>
        <v>0</v>
      </c>
      <c r="GZZ6" s="366">
        <f>'SAISIE HOTEL RESTAURANT'!HAJ5</f>
        <v>0</v>
      </c>
      <c r="HAA6" s="366">
        <f>'SAISIE HOTEL RESTAURANT'!HAK5</f>
        <v>0</v>
      </c>
      <c r="HAB6" s="366">
        <f>'SAISIE HOTEL RESTAURANT'!HAL5</f>
        <v>0</v>
      </c>
      <c r="HAC6" s="366">
        <f>'SAISIE HOTEL RESTAURANT'!HAM5</f>
        <v>0</v>
      </c>
      <c r="HAD6" s="366">
        <f>'SAISIE HOTEL RESTAURANT'!HAN5</f>
        <v>0</v>
      </c>
      <c r="HAE6" s="366">
        <f>'SAISIE HOTEL RESTAURANT'!HAO5</f>
        <v>0</v>
      </c>
      <c r="HAF6" s="366">
        <f>'SAISIE HOTEL RESTAURANT'!HAP5</f>
        <v>0</v>
      </c>
      <c r="HAG6" s="366">
        <f>'SAISIE HOTEL RESTAURANT'!HAQ5</f>
        <v>0</v>
      </c>
      <c r="HAH6" s="366">
        <f>'SAISIE HOTEL RESTAURANT'!HAR5</f>
        <v>0</v>
      </c>
      <c r="HAI6" s="366">
        <f>'SAISIE HOTEL RESTAURANT'!HAS5</f>
        <v>0</v>
      </c>
      <c r="HAJ6" s="366">
        <f>'SAISIE HOTEL RESTAURANT'!HAT5</f>
        <v>0</v>
      </c>
      <c r="HAK6" s="366">
        <f>'SAISIE HOTEL RESTAURANT'!HAU5</f>
        <v>0</v>
      </c>
      <c r="HAL6" s="366">
        <f>'SAISIE HOTEL RESTAURANT'!HAV5</f>
        <v>0</v>
      </c>
      <c r="HAM6" s="366">
        <f>'SAISIE HOTEL RESTAURANT'!HAW5</f>
        <v>0</v>
      </c>
      <c r="HAN6" s="366">
        <f>'SAISIE HOTEL RESTAURANT'!HAX5</f>
        <v>0</v>
      </c>
      <c r="HAO6" s="366">
        <f>'SAISIE HOTEL RESTAURANT'!HAY5</f>
        <v>0</v>
      </c>
      <c r="HAP6" s="366">
        <f>'SAISIE HOTEL RESTAURANT'!HAZ5</f>
        <v>0</v>
      </c>
      <c r="HAQ6" s="366">
        <f>'SAISIE HOTEL RESTAURANT'!HBA5</f>
        <v>0</v>
      </c>
      <c r="HAR6" s="366">
        <f>'SAISIE HOTEL RESTAURANT'!HBB5</f>
        <v>0</v>
      </c>
      <c r="HAS6" s="366">
        <f>'SAISIE HOTEL RESTAURANT'!HBC5</f>
        <v>0</v>
      </c>
      <c r="HAT6" s="366">
        <f>'SAISIE HOTEL RESTAURANT'!HBD5</f>
        <v>0</v>
      </c>
      <c r="HAU6" s="366">
        <f>'SAISIE HOTEL RESTAURANT'!HBE5</f>
        <v>0</v>
      </c>
      <c r="HAV6" s="366">
        <f>'SAISIE HOTEL RESTAURANT'!HBF5</f>
        <v>0</v>
      </c>
      <c r="HAW6" s="366">
        <f>'SAISIE HOTEL RESTAURANT'!HBG5</f>
        <v>0</v>
      </c>
      <c r="HAX6" s="366">
        <f>'SAISIE HOTEL RESTAURANT'!HBH5</f>
        <v>0</v>
      </c>
      <c r="HAY6" s="366">
        <f>'SAISIE HOTEL RESTAURANT'!HBI5</f>
        <v>0</v>
      </c>
      <c r="HAZ6" s="366">
        <f>'SAISIE HOTEL RESTAURANT'!HBJ5</f>
        <v>0</v>
      </c>
      <c r="HBA6" s="366">
        <f>'SAISIE HOTEL RESTAURANT'!HBK5</f>
        <v>0</v>
      </c>
      <c r="HBB6" s="366">
        <f>'SAISIE HOTEL RESTAURANT'!HBL5</f>
        <v>0</v>
      </c>
      <c r="HBC6" s="366">
        <f>'SAISIE HOTEL RESTAURANT'!HBM5</f>
        <v>0</v>
      </c>
      <c r="HBD6" s="366">
        <f>'SAISIE HOTEL RESTAURANT'!HBN5</f>
        <v>0</v>
      </c>
      <c r="HBE6" s="366">
        <f>'SAISIE HOTEL RESTAURANT'!HBO5</f>
        <v>0</v>
      </c>
      <c r="HBF6" s="366">
        <f>'SAISIE HOTEL RESTAURANT'!HBP5</f>
        <v>0</v>
      </c>
      <c r="HBG6" s="366">
        <f>'SAISIE HOTEL RESTAURANT'!HBQ5</f>
        <v>0</v>
      </c>
      <c r="HBH6" s="366">
        <f>'SAISIE HOTEL RESTAURANT'!HBR5</f>
        <v>0</v>
      </c>
      <c r="HBI6" s="366">
        <f>'SAISIE HOTEL RESTAURANT'!HBS5</f>
        <v>0</v>
      </c>
      <c r="HBJ6" s="366">
        <f>'SAISIE HOTEL RESTAURANT'!HBT5</f>
        <v>0</v>
      </c>
      <c r="HBK6" s="366">
        <f>'SAISIE HOTEL RESTAURANT'!HBU5</f>
        <v>0</v>
      </c>
      <c r="HBL6" s="366">
        <f>'SAISIE HOTEL RESTAURANT'!HBV5</f>
        <v>0</v>
      </c>
      <c r="HBM6" s="366">
        <f>'SAISIE HOTEL RESTAURANT'!HBW5</f>
        <v>0</v>
      </c>
      <c r="HBN6" s="366">
        <f>'SAISIE HOTEL RESTAURANT'!HBX5</f>
        <v>0</v>
      </c>
      <c r="HBO6" s="366">
        <f>'SAISIE HOTEL RESTAURANT'!HBY5</f>
        <v>0</v>
      </c>
      <c r="HBP6" s="366">
        <f>'SAISIE HOTEL RESTAURANT'!HBZ5</f>
        <v>0</v>
      </c>
      <c r="HBQ6" s="366">
        <f>'SAISIE HOTEL RESTAURANT'!HCA5</f>
        <v>0</v>
      </c>
      <c r="HBR6" s="366">
        <f>'SAISIE HOTEL RESTAURANT'!HCB5</f>
        <v>0</v>
      </c>
      <c r="HBS6" s="366">
        <f>'SAISIE HOTEL RESTAURANT'!HCC5</f>
        <v>0</v>
      </c>
      <c r="HBT6" s="366">
        <f>'SAISIE HOTEL RESTAURANT'!HCD5</f>
        <v>0</v>
      </c>
      <c r="HBU6" s="366">
        <f>'SAISIE HOTEL RESTAURANT'!HCE5</f>
        <v>0</v>
      </c>
      <c r="HBV6" s="366">
        <f>'SAISIE HOTEL RESTAURANT'!HCF5</f>
        <v>0</v>
      </c>
      <c r="HBW6" s="366">
        <f>'SAISIE HOTEL RESTAURANT'!HCG5</f>
        <v>0</v>
      </c>
      <c r="HBX6" s="366">
        <f>'SAISIE HOTEL RESTAURANT'!HCH5</f>
        <v>0</v>
      </c>
      <c r="HBY6" s="366">
        <f>'SAISIE HOTEL RESTAURANT'!HCI5</f>
        <v>0</v>
      </c>
      <c r="HBZ6" s="366">
        <f>'SAISIE HOTEL RESTAURANT'!HCJ5</f>
        <v>0</v>
      </c>
      <c r="HCA6" s="366">
        <f>'SAISIE HOTEL RESTAURANT'!HCK5</f>
        <v>0</v>
      </c>
      <c r="HCB6" s="366">
        <f>'SAISIE HOTEL RESTAURANT'!HCL5</f>
        <v>0</v>
      </c>
      <c r="HCC6" s="366">
        <f>'SAISIE HOTEL RESTAURANT'!HCM5</f>
        <v>0</v>
      </c>
      <c r="HCD6" s="366">
        <f>'SAISIE HOTEL RESTAURANT'!HCN5</f>
        <v>0</v>
      </c>
      <c r="HCE6" s="366">
        <f>'SAISIE HOTEL RESTAURANT'!HCO5</f>
        <v>0</v>
      </c>
      <c r="HCF6" s="366">
        <f>'SAISIE HOTEL RESTAURANT'!HCP5</f>
        <v>0</v>
      </c>
      <c r="HCG6" s="366">
        <f>'SAISIE HOTEL RESTAURANT'!HCQ5</f>
        <v>0</v>
      </c>
      <c r="HCH6" s="366">
        <f>'SAISIE HOTEL RESTAURANT'!HCR5</f>
        <v>0</v>
      </c>
      <c r="HCI6" s="366">
        <f>'SAISIE HOTEL RESTAURANT'!HCS5</f>
        <v>0</v>
      </c>
      <c r="HCJ6" s="366">
        <f>'SAISIE HOTEL RESTAURANT'!HCT5</f>
        <v>0</v>
      </c>
      <c r="HCK6" s="366">
        <f>'SAISIE HOTEL RESTAURANT'!HCU5</f>
        <v>0</v>
      </c>
      <c r="HCL6" s="366">
        <f>'SAISIE HOTEL RESTAURANT'!HCV5</f>
        <v>0</v>
      </c>
      <c r="HCM6" s="366">
        <f>'SAISIE HOTEL RESTAURANT'!HCW5</f>
        <v>0</v>
      </c>
      <c r="HCN6" s="366">
        <f>'SAISIE HOTEL RESTAURANT'!HCX5</f>
        <v>0</v>
      </c>
      <c r="HCO6" s="366">
        <f>'SAISIE HOTEL RESTAURANT'!HCY5</f>
        <v>0</v>
      </c>
      <c r="HCP6" s="366">
        <f>'SAISIE HOTEL RESTAURANT'!HCZ5</f>
        <v>0</v>
      </c>
      <c r="HCQ6" s="366">
        <f>'SAISIE HOTEL RESTAURANT'!HDA5</f>
        <v>0</v>
      </c>
      <c r="HCR6" s="366">
        <f>'SAISIE HOTEL RESTAURANT'!HDB5</f>
        <v>0</v>
      </c>
      <c r="HCS6" s="366">
        <f>'SAISIE HOTEL RESTAURANT'!HDC5</f>
        <v>0</v>
      </c>
      <c r="HCT6" s="366">
        <f>'SAISIE HOTEL RESTAURANT'!HDD5</f>
        <v>0</v>
      </c>
      <c r="HCU6" s="366">
        <f>'SAISIE HOTEL RESTAURANT'!HDE5</f>
        <v>0</v>
      </c>
      <c r="HCV6" s="366">
        <f>'SAISIE HOTEL RESTAURANT'!HDF5</f>
        <v>0</v>
      </c>
      <c r="HCW6" s="366">
        <f>'SAISIE HOTEL RESTAURANT'!HDG5</f>
        <v>0</v>
      </c>
      <c r="HCX6" s="366">
        <f>'SAISIE HOTEL RESTAURANT'!HDH5</f>
        <v>0</v>
      </c>
      <c r="HCY6" s="366">
        <f>'SAISIE HOTEL RESTAURANT'!HDI5</f>
        <v>0</v>
      </c>
      <c r="HCZ6" s="366">
        <f>'SAISIE HOTEL RESTAURANT'!HDJ5</f>
        <v>0</v>
      </c>
      <c r="HDA6" s="366">
        <f>'SAISIE HOTEL RESTAURANT'!HDK5</f>
        <v>0</v>
      </c>
      <c r="HDB6" s="366">
        <f>'SAISIE HOTEL RESTAURANT'!HDL5</f>
        <v>0</v>
      </c>
      <c r="HDC6" s="366">
        <f>'SAISIE HOTEL RESTAURANT'!HDM5</f>
        <v>0</v>
      </c>
      <c r="HDD6" s="366">
        <f>'SAISIE HOTEL RESTAURANT'!HDN5</f>
        <v>0</v>
      </c>
      <c r="HDE6" s="366">
        <f>'SAISIE HOTEL RESTAURANT'!HDO5</f>
        <v>0</v>
      </c>
      <c r="HDF6" s="366">
        <f>'SAISIE HOTEL RESTAURANT'!HDP5</f>
        <v>0</v>
      </c>
      <c r="HDG6" s="366">
        <f>'SAISIE HOTEL RESTAURANT'!HDQ5</f>
        <v>0</v>
      </c>
      <c r="HDH6" s="366">
        <f>'SAISIE HOTEL RESTAURANT'!HDR5</f>
        <v>0</v>
      </c>
      <c r="HDI6" s="366">
        <f>'SAISIE HOTEL RESTAURANT'!HDS5</f>
        <v>0</v>
      </c>
      <c r="HDJ6" s="366">
        <f>'SAISIE HOTEL RESTAURANT'!HDT5</f>
        <v>0</v>
      </c>
      <c r="HDK6" s="366">
        <f>'SAISIE HOTEL RESTAURANT'!HDU5</f>
        <v>0</v>
      </c>
      <c r="HDL6" s="366">
        <f>'SAISIE HOTEL RESTAURANT'!HDV5</f>
        <v>0</v>
      </c>
      <c r="HDM6" s="366">
        <f>'SAISIE HOTEL RESTAURANT'!HDW5</f>
        <v>0</v>
      </c>
      <c r="HDN6" s="366">
        <f>'SAISIE HOTEL RESTAURANT'!HDX5</f>
        <v>0</v>
      </c>
      <c r="HDO6" s="366">
        <f>'SAISIE HOTEL RESTAURANT'!HDY5</f>
        <v>0</v>
      </c>
      <c r="HDP6" s="366">
        <f>'SAISIE HOTEL RESTAURANT'!HDZ5</f>
        <v>0</v>
      </c>
      <c r="HDQ6" s="366">
        <f>'SAISIE HOTEL RESTAURANT'!HEA5</f>
        <v>0</v>
      </c>
      <c r="HDR6" s="366">
        <f>'SAISIE HOTEL RESTAURANT'!HEB5</f>
        <v>0</v>
      </c>
      <c r="HDS6" s="366">
        <f>'SAISIE HOTEL RESTAURANT'!HEC5</f>
        <v>0</v>
      </c>
      <c r="HDT6" s="366">
        <f>'SAISIE HOTEL RESTAURANT'!HED5</f>
        <v>0</v>
      </c>
      <c r="HDU6" s="366">
        <f>'SAISIE HOTEL RESTAURANT'!HEE5</f>
        <v>0</v>
      </c>
      <c r="HDV6" s="366">
        <f>'SAISIE HOTEL RESTAURANT'!HEF5</f>
        <v>0</v>
      </c>
      <c r="HDW6" s="366">
        <f>'SAISIE HOTEL RESTAURANT'!HEG5</f>
        <v>0</v>
      </c>
      <c r="HDX6" s="366">
        <f>'SAISIE HOTEL RESTAURANT'!HEH5</f>
        <v>0</v>
      </c>
      <c r="HDY6" s="366">
        <f>'SAISIE HOTEL RESTAURANT'!HEI5</f>
        <v>0</v>
      </c>
      <c r="HDZ6" s="366">
        <f>'SAISIE HOTEL RESTAURANT'!HEJ5</f>
        <v>0</v>
      </c>
      <c r="HEA6" s="366">
        <f>'SAISIE HOTEL RESTAURANT'!HEK5</f>
        <v>0</v>
      </c>
      <c r="HEB6" s="366">
        <f>'SAISIE HOTEL RESTAURANT'!HEL5</f>
        <v>0</v>
      </c>
      <c r="HEC6" s="366">
        <f>'SAISIE HOTEL RESTAURANT'!HEM5</f>
        <v>0</v>
      </c>
      <c r="HED6" s="366">
        <f>'SAISIE HOTEL RESTAURANT'!HEN5</f>
        <v>0</v>
      </c>
      <c r="HEE6" s="366">
        <f>'SAISIE HOTEL RESTAURANT'!HEO5</f>
        <v>0</v>
      </c>
      <c r="HEF6" s="366">
        <f>'SAISIE HOTEL RESTAURANT'!HEP5</f>
        <v>0</v>
      </c>
      <c r="HEG6" s="366">
        <f>'SAISIE HOTEL RESTAURANT'!HEQ5</f>
        <v>0</v>
      </c>
      <c r="HEH6" s="366">
        <f>'SAISIE HOTEL RESTAURANT'!HER5</f>
        <v>0</v>
      </c>
      <c r="HEI6" s="366">
        <f>'SAISIE HOTEL RESTAURANT'!HES5</f>
        <v>0</v>
      </c>
      <c r="HEJ6" s="366">
        <f>'SAISIE HOTEL RESTAURANT'!HET5</f>
        <v>0</v>
      </c>
      <c r="HEK6" s="366">
        <f>'SAISIE HOTEL RESTAURANT'!HEU5</f>
        <v>0</v>
      </c>
      <c r="HEL6" s="366">
        <f>'SAISIE HOTEL RESTAURANT'!HEV5</f>
        <v>0</v>
      </c>
      <c r="HEM6" s="366">
        <f>'SAISIE HOTEL RESTAURANT'!HEW5</f>
        <v>0</v>
      </c>
      <c r="HEN6" s="366">
        <f>'SAISIE HOTEL RESTAURANT'!HEX5</f>
        <v>0</v>
      </c>
      <c r="HEO6" s="366">
        <f>'SAISIE HOTEL RESTAURANT'!HEY5</f>
        <v>0</v>
      </c>
      <c r="HEP6" s="366">
        <f>'SAISIE HOTEL RESTAURANT'!HEZ5</f>
        <v>0</v>
      </c>
      <c r="HEQ6" s="366">
        <f>'SAISIE HOTEL RESTAURANT'!HFA5</f>
        <v>0</v>
      </c>
      <c r="HER6" s="366">
        <f>'SAISIE HOTEL RESTAURANT'!HFB5</f>
        <v>0</v>
      </c>
      <c r="HES6" s="366">
        <f>'SAISIE HOTEL RESTAURANT'!HFC5</f>
        <v>0</v>
      </c>
      <c r="HET6" s="366">
        <f>'SAISIE HOTEL RESTAURANT'!HFD5</f>
        <v>0</v>
      </c>
      <c r="HEU6" s="366">
        <f>'SAISIE HOTEL RESTAURANT'!HFE5</f>
        <v>0</v>
      </c>
      <c r="HEV6" s="366">
        <f>'SAISIE HOTEL RESTAURANT'!HFF5</f>
        <v>0</v>
      </c>
      <c r="HEW6" s="366">
        <f>'SAISIE HOTEL RESTAURANT'!HFG5</f>
        <v>0</v>
      </c>
      <c r="HEX6" s="366">
        <f>'SAISIE HOTEL RESTAURANT'!HFH5</f>
        <v>0</v>
      </c>
      <c r="HEY6" s="366">
        <f>'SAISIE HOTEL RESTAURANT'!HFI5</f>
        <v>0</v>
      </c>
      <c r="HEZ6" s="366">
        <f>'SAISIE HOTEL RESTAURANT'!HFJ5</f>
        <v>0</v>
      </c>
      <c r="HFA6" s="366">
        <f>'SAISIE HOTEL RESTAURANT'!HFK5</f>
        <v>0</v>
      </c>
      <c r="HFB6" s="366">
        <f>'SAISIE HOTEL RESTAURANT'!HFL5</f>
        <v>0</v>
      </c>
      <c r="HFC6" s="366">
        <f>'SAISIE HOTEL RESTAURANT'!HFM5</f>
        <v>0</v>
      </c>
      <c r="HFD6" s="366">
        <f>'SAISIE HOTEL RESTAURANT'!HFN5</f>
        <v>0</v>
      </c>
      <c r="HFE6" s="366">
        <f>'SAISIE HOTEL RESTAURANT'!HFO5</f>
        <v>0</v>
      </c>
      <c r="HFF6" s="366">
        <f>'SAISIE HOTEL RESTAURANT'!HFP5</f>
        <v>0</v>
      </c>
      <c r="HFG6" s="366">
        <f>'SAISIE HOTEL RESTAURANT'!HFQ5</f>
        <v>0</v>
      </c>
      <c r="HFH6" s="366">
        <f>'SAISIE HOTEL RESTAURANT'!HFR5</f>
        <v>0</v>
      </c>
      <c r="HFI6" s="366">
        <f>'SAISIE HOTEL RESTAURANT'!HFS5</f>
        <v>0</v>
      </c>
      <c r="HFJ6" s="366">
        <f>'SAISIE HOTEL RESTAURANT'!HFT5</f>
        <v>0</v>
      </c>
      <c r="HFK6" s="366">
        <f>'SAISIE HOTEL RESTAURANT'!HFU5</f>
        <v>0</v>
      </c>
      <c r="HFL6" s="366">
        <f>'SAISIE HOTEL RESTAURANT'!HFV5</f>
        <v>0</v>
      </c>
      <c r="HFM6" s="366">
        <f>'SAISIE HOTEL RESTAURANT'!HFW5</f>
        <v>0</v>
      </c>
      <c r="HFN6" s="366">
        <f>'SAISIE HOTEL RESTAURANT'!HFX5</f>
        <v>0</v>
      </c>
      <c r="HFO6" s="366">
        <f>'SAISIE HOTEL RESTAURANT'!HFY5</f>
        <v>0</v>
      </c>
      <c r="HFP6" s="366">
        <f>'SAISIE HOTEL RESTAURANT'!HFZ5</f>
        <v>0</v>
      </c>
      <c r="HFQ6" s="366">
        <f>'SAISIE HOTEL RESTAURANT'!HGA5</f>
        <v>0</v>
      </c>
      <c r="HFR6" s="366">
        <f>'SAISIE HOTEL RESTAURANT'!HGB5</f>
        <v>0</v>
      </c>
      <c r="HFS6" s="366">
        <f>'SAISIE HOTEL RESTAURANT'!HGC5</f>
        <v>0</v>
      </c>
      <c r="HFT6" s="366">
        <f>'SAISIE HOTEL RESTAURANT'!HGD5</f>
        <v>0</v>
      </c>
      <c r="HFU6" s="366">
        <f>'SAISIE HOTEL RESTAURANT'!HGE5</f>
        <v>0</v>
      </c>
      <c r="HFV6" s="366">
        <f>'SAISIE HOTEL RESTAURANT'!HGF5</f>
        <v>0</v>
      </c>
      <c r="HFW6" s="366">
        <f>'SAISIE HOTEL RESTAURANT'!HGG5</f>
        <v>0</v>
      </c>
      <c r="HFX6" s="366">
        <f>'SAISIE HOTEL RESTAURANT'!HGH5</f>
        <v>0</v>
      </c>
      <c r="HFY6" s="366">
        <f>'SAISIE HOTEL RESTAURANT'!HGI5</f>
        <v>0</v>
      </c>
      <c r="HFZ6" s="366">
        <f>'SAISIE HOTEL RESTAURANT'!HGJ5</f>
        <v>0</v>
      </c>
      <c r="HGA6" s="366">
        <f>'SAISIE HOTEL RESTAURANT'!HGK5</f>
        <v>0</v>
      </c>
      <c r="HGB6" s="366">
        <f>'SAISIE HOTEL RESTAURANT'!HGL5</f>
        <v>0</v>
      </c>
      <c r="HGC6" s="366">
        <f>'SAISIE HOTEL RESTAURANT'!HGM5</f>
        <v>0</v>
      </c>
      <c r="HGD6" s="366">
        <f>'SAISIE HOTEL RESTAURANT'!HGN5</f>
        <v>0</v>
      </c>
      <c r="HGE6" s="366">
        <f>'SAISIE HOTEL RESTAURANT'!HGO5</f>
        <v>0</v>
      </c>
      <c r="HGF6" s="366">
        <f>'SAISIE HOTEL RESTAURANT'!HGP5</f>
        <v>0</v>
      </c>
      <c r="HGG6" s="366">
        <f>'SAISIE HOTEL RESTAURANT'!HGQ5</f>
        <v>0</v>
      </c>
      <c r="HGH6" s="366">
        <f>'SAISIE HOTEL RESTAURANT'!HGR5</f>
        <v>0</v>
      </c>
      <c r="HGI6" s="366">
        <f>'SAISIE HOTEL RESTAURANT'!HGS5</f>
        <v>0</v>
      </c>
      <c r="HGJ6" s="366">
        <f>'SAISIE HOTEL RESTAURANT'!HGT5</f>
        <v>0</v>
      </c>
      <c r="HGK6" s="366">
        <f>'SAISIE HOTEL RESTAURANT'!HGU5</f>
        <v>0</v>
      </c>
      <c r="HGL6" s="366">
        <f>'SAISIE HOTEL RESTAURANT'!HGV5</f>
        <v>0</v>
      </c>
      <c r="HGM6" s="366">
        <f>'SAISIE HOTEL RESTAURANT'!HGW5</f>
        <v>0</v>
      </c>
      <c r="HGN6" s="366">
        <f>'SAISIE HOTEL RESTAURANT'!HGX5</f>
        <v>0</v>
      </c>
      <c r="HGO6" s="366">
        <f>'SAISIE HOTEL RESTAURANT'!HGY5</f>
        <v>0</v>
      </c>
      <c r="HGP6" s="366">
        <f>'SAISIE HOTEL RESTAURANT'!HGZ5</f>
        <v>0</v>
      </c>
      <c r="HGQ6" s="366">
        <f>'SAISIE HOTEL RESTAURANT'!HHA5</f>
        <v>0</v>
      </c>
      <c r="HGR6" s="366">
        <f>'SAISIE HOTEL RESTAURANT'!HHB5</f>
        <v>0</v>
      </c>
      <c r="HGS6" s="366">
        <f>'SAISIE HOTEL RESTAURANT'!HHC5</f>
        <v>0</v>
      </c>
      <c r="HGT6" s="366">
        <f>'SAISIE HOTEL RESTAURANT'!HHD5</f>
        <v>0</v>
      </c>
      <c r="HGU6" s="366">
        <f>'SAISIE HOTEL RESTAURANT'!HHE5</f>
        <v>0</v>
      </c>
      <c r="HGV6" s="366">
        <f>'SAISIE HOTEL RESTAURANT'!HHF5</f>
        <v>0</v>
      </c>
      <c r="HGW6" s="366">
        <f>'SAISIE HOTEL RESTAURANT'!HHG5</f>
        <v>0</v>
      </c>
      <c r="HGX6" s="366">
        <f>'SAISIE HOTEL RESTAURANT'!HHH5</f>
        <v>0</v>
      </c>
      <c r="HGY6" s="366">
        <f>'SAISIE HOTEL RESTAURANT'!HHI5</f>
        <v>0</v>
      </c>
      <c r="HGZ6" s="366">
        <f>'SAISIE HOTEL RESTAURANT'!HHJ5</f>
        <v>0</v>
      </c>
      <c r="HHA6" s="366">
        <f>'SAISIE HOTEL RESTAURANT'!HHK5</f>
        <v>0</v>
      </c>
      <c r="HHB6" s="366">
        <f>'SAISIE HOTEL RESTAURANT'!HHL5</f>
        <v>0</v>
      </c>
      <c r="HHC6" s="366">
        <f>'SAISIE HOTEL RESTAURANT'!HHM5</f>
        <v>0</v>
      </c>
      <c r="HHD6" s="366">
        <f>'SAISIE HOTEL RESTAURANT'!HHN5</f>
        <v>0</v>
      </c>
      <c r="HHE6" s="366">
        <f>'SAISIE HOTEL RESTAURANT'!HHO5</f>
        <v>0</v>
      </c>
      <c r="HHF6" s="366">
        <f>'SAISIE HOTEL RESTAURANT'!HHP5</f>
        <v>0</v>
      </c>
      <c r="HHG6" s="366">
        <f>'SAISIE HOTEL RESTAURANT'!HHQ5</f>
        <v>0</v>
      </c>
      <c r="HHH6" s="366">
        <f>'SAISIE HOTEL RESTAURANT'!HHR5</f>
        <v>0</v>
      </c>
      <c r="HHI6" s="366">
        <f>'SAISIE HOTEL RESTAURANT'!HHS5</f>
        <v>0</v>
      </c>
      <c r="HHJ6" s="366">
        <f>'SAISIE HOTEL RESTAURANT'!HHT5</f>
        <v>0</v>
      </c>
      <c r="HHK6" s="366">
        <f>'SAISIE HOTEL RESTAURANT'!HHU5</f>
        <v>0</v>
      </c>
      <c r="HHL6" s="366">
        <f>'SAISIE HOTEL RESTAURANT'!HHV5</f>
        <v>0</v>
      </c>
      <c r="HHM6" s="366">
        <f>'SAISIE HOTEL RESTAURANT'!HHW5</f>
        <v>0</v>
      </c>
      <c r="HHN6" s="366">
        <f>'SAISIE HOTEL RESTAURANT'!HHX5</f>
        <v>0</v>
      </c>
      <c r="HHO6" s="366">
        <f>'SAISIE HOTEL RESTAURANT'!HHY5</f>
        <v>0</v>
      </c>
      <c r="HHP6" s="366">
        <f>'SAISIE HOTEL RESTAURANT'!HHZ5</f>
        <v>0</v>
      </c>
      <c r="HHQ6" s="366">
        <f>'SAISIE HOTEL RESTAURANT'!HIA5</f>
        <v>0</v>
      </c>
      <c r="HHR6" s="366">
        <f>'SAISIE HOTEL RESTAURANT'!HIB5</f>
        <v>0</v>
      </c>
      <c r="HHS6" s="366">
        <f>'SAISIE HOTEL RESTAURANT'!HIC5</f>
        <v>0</v>
      </c>
      <c r="HHT6" s="366">
        <f>'SAISIE HOTEL RESTAURANT'!HID5</f>
        <v>0</v>
      </c>
      <c r="HHU6" s="366">
        <f>'SAISIE HOTEL RESTAURANT'!HIE5</f>
        <v>0</v>
      </c>
      <c r="HHV6" s="366">
        <f>'SAISIE HOTEL RESTAURANT'!HIF5</f>
        <v>0</v>
      </c>
      <c r="HHW6" s="366">
        <f>'SAISIE HOTEL RESTAURANT'!HIG5</f>
        <v>0</v>
      </c>
      <c r="HHX6" s="366">
        <f>'SAISIE HOTEL RESTAURANT'!HIH5</f>
        <v>0</v>
      </c>
      <c r="HHY6" s="366">
        <f>'SAISIE HOTEL RESTAURANT'!HII5</f>
        <v>0</v>
      </c>
      <c r="HHZ6" s="366">
        <f>'SAISIE HOTEL RESTAURANT'!HIJ5</f>
        <v>0</v>
      </c>
      <c r="HIA6" s="366">
        <f>'SAISIE HOTEL RESTAURANT'!HIK5</f>
        <v>0</v>
      </c>
      <c r="HIB6" s="366">
        <f>'SAISIE HOTEL RESTAURANT'!HIL5</f>
        <v>0</v>
      </c>
      <c r="HIC6" s="366">
        <f>'SAISIE HOTEL RESTAURANT'!HIM5</f>
        <v>0</v>
      </c>
      <c r="HID6" s="366">
        <f>'SAISIE HOTEL RESTAURANT'!HIN5</f>
        <v>0</v>
      </c>
      <c r="HIE6" s="366">
        <f>'SAISIE HOTEL RESTAURANT'!HIO5</f>
        <v>0</v>
      </c>
      <c r="HIF6" s="366">
        <f>'SAISIE HOTEL RESTAURANT'!HIP5</f>
        <v>0</v>
      </c>
      <c r="HIG6" s="366">
        <f>'SAISIE HOTEL RESTAURANT'!HIQ5</f>
        <v>0</v>
      </c>
      <c r="HIH6" s="366">
        <f>'SAISIE HOTEL RESTAURANT'!HIR5</f>
        <v>0</v>
      </c>
      <c r="HII6" s="366">
        <f>'SAISIE HOTEL RESTAURANT'!HIS5</f>
        <v>0</v>
      </c>
      <c r="HIJ6" s="366">
        <f>'SAISIE HOTEL RESTAURANT'!HIT5</f>
        <v>0</v>
      </c>
      <c r="HIK6" s="366">
        <f>'SAISIE HOTEL RESTAURANT'!HIU5</f>
        <v>0</v>
      </c>
      <c r="HIL6" s="366">
        <f>'SAISIE HOTEL RESTAURANT'!HIV5</f>
        <v>0</v>
      </c>
      <c r="HIM6" s="366">
        <f>'SAISIE HOTEL RESTAURANT'!HIW5</f>
        <v>0</v>
      </c>
      <c r="HIN6" s="366">
        <f>'SAISIE HOTEL RESTAURANT'!HIX5</f>
        <v>0</v>
      </c>
      <c r="HIO6" s="366">
        <f>'SAISIE HOTEL RESTAURANT'!HIY5</f>
        <v>0</v>
      </c>
      <c r="HIP6" s="366">
        <f>'SAISIE HOTEL RESTAURANT'!HIZ5</f>
        <v>0</v>
      </c>
      <c r="HIQ6" s="366">
        <f>'SAISIE HOTEL RESTAURANT'!HJA5</f>
        <v>0</v>
      </c>
      <c r="HIR6" s="366">
        <f>'SAISIE HOTEL RESTAURANT'!HJB5</f>
        <v>0</v>
      </c>
      <c r="HIS6" s="366">
        <f>'SAISIE HOTEL RESTAURANT'!HJC5</f>
        <v>0</v>
      </c>
      <c r="HIT6" s="366">
        <f>'SAISIE HOTEL RESTAURANT'!HJD5</f>
        <v>0</v>
      </c>
      <c r="HIU6" s="366">
        <f>'SAISIE HOTEL RESTAURANT'!HJE5</f>
        <v>0</v>
      </c>
      <c r="HIV6" s="366">
        <f>'SAISIE HOTEL RESTAURANT'!HJF5</f>
        <v>0</v>
      </c>
      <c r="HIW6" s="366">
        <f>'SAISIE HOTEL RESTAURANT'!HJG5</f>
        <v>0</v>
      </c>
      <c r="HIX6" s="366">
        <f>'SAISIE HOTEL RESTAURANT'!HJH5</f>
        <v>0</v>
      </c>
      <c r="HIY6" s="366">
        <f>'SAISIE HOTEL RESTAURANT'!HJI5</f>
        <v>0</v>
      </c>
      <c r="HIZ6" s="366">
        <f>'SAISIE HOTEL RESTAURANT'!HJJ5</f>
        <v>0</v>
      </c>
      <c r="HJA6" s="366">
        <f>'SAISIE HOTEL RESTAURANT'!HJK5</f>
        <v>0</v>
      </c>
      <c r="HJB6" s="366">
        <f>'SAISIE HOTEL RESTAURANT'!HJL5</f>
        <v>0</v>
      </c>
      <c r="HJC6" s="366">
        <f>'SAISIE HOTEL RESTAURANT'!HJM5</f>
        <v>0</v>
      </c>
      <c r="HJD6" s="366">
        <f>'SAISIE HOTEL RESTAURANT'!HJN5</f>
        <v>0</v>
      </c>
      <c r="HJE6" s="366">
        <f>'SAISIE HOTEL RESTAURANT'!HJO5</f>
        <v>0</v>
      </c>
      <c r="HJF6" s="366">
        <f>'SAISIE HOTEL RESTAURANT'!HJP5</f>
        <v>0</v>
      </c>
      <c r="HJG6" s="366">
        <f>'SAISIE HOTEL RESTAURANT'!HJQ5</f>
        <v>0</v>
      </c>
      <c r="HJH6" s="366">
        <f>'SAISIE HOTEL RESTAURANT'!HJR5</f>
        <v>0</v>
      </c>
      <c r="HJI6" s="366">
        <f>'SAISIE HOTEL RESTAURANT'!HJS5</f>
        <v>0</v>
      </c>
      <c r="HJJ6" s="366">
        <f>'SAISIE HOTEL RESTAURANT'!HJT5</f>
        <v>0</v>
      </c>
      <c r="HJK6" s="366">
        <f>'SAISIE HOTEL RESTAURANT'!HJU5</f>
        <v>0</v>
      </c>
      <c r="HJL6" s="366">
        <f>'SAISIE HOTEL RESTAURANT'!HJV5</f>
        <v>0</v>
      </c>
      <c r="HJM6" s="366">
        <f>'SAISIE HOTEL RESTAURANT'!HJW5</f>
        <v>0</v>
      </c>
      <c r="HJN6" s="366">
        <f>'SAISIE HOTEL RESTAURANT'!HJX5</f>
        <v>0</v>
      </c>
      <c r="HJO6" s="366">
        <f>'SAISIE HOTEL RESTAURANT'!HJY5</f>
        <v>0</v>
      </c>
      <c r="HJP6" s="366">
        <f>'SAISIE HOTEL RESTAURANT'!HJZ5</f>
        <v>0</v>
      </c>
      <c r="HJQ6" s="366">
        <f>'SAISIE HOTEL RESTAURANT'!HKA5</f>
        <v>0</v>
      </c>
      <c r="HJR6" s="366">
        <f>'SAISIE HOTEL RESTAURANT'!HKB5</f>
        <v>0</v>
      </c>
      <c r="HJS6" s="366">
        <f>'SAISIE HOTEL RESTAURANT'!HKC5</f>
        <v>0</v>
      </c>
      <c r="HJT6" s="366">
        <f>'SAISIE HOTEL RESTAURANT'!HKD5</f>
        <v>0</v>
      </c>
      <c r="HJU6" s="366">
        <f>'SAISIE HOTEL RESTAURANT'!HKE5</f>
        <v>0</v>
      </c>
      <c r="HJV6" s="366">
        <f>'SAISIE HOTEL RESTAURANT'!HKF5</f>
        <v>0</v>
      </c>
      <c r="HJW6" s="366">
        <f>'SAISIE HOTEL RESTAURANT'!HKG5</f>
        <v>0</v>
      </c>
      <c r="HJX6" s="366">
        <f>'SAISIE HOTEL RESTAURANT'!HKH5</f>
        <v>0</v>
      </c>
      <c r="HJY6" s="366">
        <f>'SAISIE HOTEL RESTAURANT'!HKI5</f>
        <v>0</v>
      </c>
      <c r="HJZ6" s="366">
        <f>'SAISIE HOTEL RESTAURANT'!HKJ5</f>
        <v>0</v>
      </c>
      <c r="HKA6" s="366">
        <f>'SAISIE HOTEL RESTAURANT'!HKK5</f>
        <v>0</v>
      </c>
      <c r="HKB6" s="366">
        <f>'SAISIE HOTEL RESTAURANT'!HKL5</f>
        <v>0</v>
      </c>
      <c r="HKC6" s="366">
        <f>'SAISIE HOTEL RESTAURANT'!HKM5</f>
        <v>0</v>
      </c>
      <c r="HKD6" s="366">
        <f>'SAISIE HOTEL RESTAURANT'!HKN5</f>
        <v>0</v>
      </c>
      <c r="HKE6" s="366">
        <f>'SAISIE HOTEL RESTAURANT'!HKO5</f>
        <v>0</v>
      </c>
      <c r="HKF6" s="366">
        <f>'SAISIE HOTEL RESTAURANT'!HKP5</f>
        <v>0</v>
      </c>
      <c r="HKG6" s="366">
        <f>'SAISIE HOTEL RESTAURANT'!HKQ5</f>
        <v>0</v>
      </c>
      <c r="HKH6" s="366">
        <f>'SAISIE HOTEL RESTAURANT'!HKR5</f>
        <v>0</v>
      </c>
      <c r="HKI6" s="366">
        <f>'SAISIE HOTEL RESTAURANT'!HKS5</f>
        <v>0</v>
      </c>
      <c r="HKJ6" s="366">
        <f>'SAISIE HOTEL RESTAURANT'!HKT5</f>
        <v>0</v>
      </c>
      <c r="HKK6" s="366">
        <f>'SAISIE HOTEL RESTAURANT'!HKU5</f>
        <v>0</v>
      </c>
      <c r="HKL6" s="366">
        <f>'SAISIE HOTEL RESTAURANT'!HKV5</f>
        <v>0</v>
      </c>
      <c r="HKM6" s="366">
        <f>'SAISIE HOTEL RESTAURANT'!HKW5</f>
        <v>0</v>
      </c>
      <c r="HKN6" s="366">
        <f>'SAISIE HOTEL RESTAURANT'!HKX5</f>
        <v>0</v>
      </c>
      <c r="HKO6" s="366">
        <f>'SAISIE HOTEL RESTAURANT'!HKY5</f>
        <v>0</v>
      </c>
      <c r="HKP6" s="366">
        <f>'SAISIE HOTEL RESTAURANT'!HKZ5</f>
        <v>0</v>
      </c>
      <c r="HKQ6" s="366">
        <f>'SAISIE HOTEL RESTAURANT'!HLA5</f>
        <v>0</v>
      </c>
      <c r="HKR6" s="366">
        <f>'SAISIE HOTEL RESTAURANT'!HLB5</f>
        <v>0</v>
      </c>
      <c r="HKS6" s="366">
        <f>'SAISIE HOTEL RESTAURANT'!HLC5</f>
        <v>0</v>
      </c>
      <c r="HKT6" s="366">
        <f>'SAISIE HOTEL RESTAURANT'!HLD5</f>
        <v>0</v>
      </c>
      <c r="HKU6" s="366">
        <f>'SAISIE HOTEL RESTAURANT'!HLE5</f>
        <v>0</v>
      </c>
      <c r="HKV6" s="366">
        <f>'SAISIE HOTEL RESTAURANT'!HLF5</f>
        <v>0</v>
      </c>
      <c r="HKW6" s="366">
        <f>'SAISIE HOTEL RESTAURANT'!HLG5</f>
        <v>0</v>
      </c>
      <c r="HKX6" s="366">
        <f>'SAISIE HOTEL RESTAURANT'!HLH5</f>
        <v>0</v>
      </c>
      <c r="HKY6" s="366">
        <f>'SAISIE HOTEL RESTAURANT'!HLI5</f>
        <v>0</v>
      </c>
      <c r="HKZ6" s="366">
        <f>'SAISIE HOTEL RESTAURANT'!HLJ5</f>
        <v>0</v>
      </c>
      <c r="HLA6" s="366">
        <f>'SAISIE HOTEL RESTAURANT'!HLK5</f>
        <v>0</v>
      </c>
      <c r="HLB6" s="366">
        <f>'SAISIE HOTEL RESTAURANT'!HLL5</f>
        <v>0</v>
      </c>
      <c r="HLC6" s="366">
        <f>'SAISIE HOTEL RESTAURANT'!HLM5</f>
        <v>0</v>
      </c>
      <c r="HLD6" s="366">
        <f>'SAISIE HOTEL RESTAURANT'!HLN5</f>
        <v>0</v>
      </c>
      <c r="HLE6" s="366">
        <f>'SAISIE HOTEL RESTAURANT'!HLO5</f>
        <v>0</v>
      </c>
      <c r="HLF6" s="366">
        <f>'SAISIE HOTEL RESTAURANT'!HLP5</f>
        <v>0</v>
      </c>
      <c r="HLG6" s="366">
        <f>'SAISIE HOTEL RESTAURANT'!HLQ5</f>
        <v>0</v>
      </c>
      <c r="HLH6" s="366">
        <f>'SAISIE HOTEL RESTAURANT'!HLR5</f>
        <v>0</v>
      </c>
      <c r="HLI6" s="366">
        <f>'SAISIE HOTEL RESTAURANT'!HLS5</f>
        <v>0</v>
      </c>
      <c r="HLJ6" s="366">
        <f>'SAISIE HOTEL RESTAURANT'!HLT5</f>
        <v>0</v>
      </c>
      <c r="HLK6" s="366">
        <f>'SAISIE HOTEL RESTAURANT'!HLU5</f>
        <v>0</v>
      </c>
      <c r="HLL6" s="366">
        <f>'SAISIE HOTEL RESTAURANT'!HLV5</f>
        <v>0</v>
      </c>
      <c r="HLM6" s="366">
        <f>'SAISIE HOTEL RESTAURANT'!HLW5</f>
        <v>0</v>
      </c>
      <c r="HLN6" s="366">
        <f>'SAISIE HOTEL RESTAURANT'!HLX5</f>
        <v>0</v>
      </c>
      <c r="HLO6" s="366">
        <f>'SAISIE HOTEL RESTAURANT'!HLY5</f>
        <v>0</v>
      </c>
      <c r="HLP6" s="366">
        <f>'SAISIE HOTEL RESTAURANT'!HLZ5</f>
        <v>0</v>
      </c>
      <c r="HLQ6" s="366">
        <f>'SAISIE HOTEL RESTAURANT'!HMA5</f>
        <v>0</v>
      </c>
      <c r="HLR6" s="366">
        <f>'SAISIE HOTEL RESTAURANT'!HMB5</f>
        <v>0</v>
      </c>
      <c r="HLS6" s="366">
        <f>'SAISIE HOTEL RESTAURANT'!HMC5</f>
        <v>0</v>
      </c>
      <c r="HLT6" s="366">
        <f>'SAISIE HOTEL RESTAURANT'!HMD5</f>
        <v>0</v>
      </c>
      <c r="HLU6" s="366">
        <f>'SAISIE HOTEL RESTAURANT'!HME5</f>
        <v>0</v>
      </c>
      <c r="HLV6" s="366">
        <f>'SAISIE HOTEL RESTAURANT'!HMF5</f>
        <v>0</v>
      </c>
      <c r="HLW6" s="366">
        <f>'SAISIE HOTEL RESTAURANT'!HMG5</f>
        <v>0</v>
      </c>
      <c r="HLX6" s="366">
        <f>'SAISIE HOTEL RESTAURANT'!HMH5</f>
        <v>0</v>
      </c>
      <c r="HLY6" s="366">
        <f>'SAISIE HOTEL RESTAURANT'!HMI5</f>
        <v>0</v>
      </c>
      <c r="HLZ6" s="366">
        <f>'SAISIE HOTEL RESTAURANT'!HMJ5</f>
        <v>0</v>
      </c>
      <c r="HMA6" s="366">
        <f>'SAISIE HOTEL RESTAURANT'!HMK5</f>
        <v>0</v>
      </c>
      <c r="HMB6" s="366">
        <f>'SAISIE HOTEL RESTAURANT'!HML5</f>
        <v>0</v>
      </c>
      <c r="HMC6" s="366">
        <f>'SAISIE HOTEL RESTAURANT'!HMM5</f>
        <v>0</v>
      </c>
      <c r="HMD6" s="366">
        <f>'SAISIE HOTEL RESTAURANT'!HMN5</f>
        <v>0</v>
      </c>
      <c r="HME6" s="366">
        <f>'SAISIE HOTEL RESTAURANT'!HMO5</f>
        <v>0</v>
      </c>
      <c r="HMF6" s="366">
        <f>'SAISIE HOTEL RESTAURANT'!HMP5</f>
        <v>0</v>
      </c>
      <c r="HMG6" s="366">
        <f>'SAISIE HOTEL RESTAURANT'!HMQ5</f>
        <v>0</v>
      </c>
      <c r="HMH6" s="366">
        <f>'SAISIE HOTEL RESTAURANT'!HMR5</f>
        <v>0</v>
      </c>
      <c r="HMI6" s="366">
        <f>'SAISIE HOTEL RESTAURANT'!HMS5</f>
        <v>0</v>
      </c>
      <c r="HMJ6" s="366">
        <f>'SAISIE HOTEL RESTAURANT'!HMT5</f>
        <v>0</v>
      </c>
      <c r="HMK6" s="366">
        <f>'SAISIE HOTEL RESTAURANT'!HMU5</f>
        <v>0</v>
      </c>
      <c r="HML6" s="366">
        <f>'SAISIE HOTEL RESTAURANT'!HMV5</f>
        <v>0</v>
      </c>
      <c r="HMM6" s="366">
        <f>'SAISIE HOTEL RESTAURANT'!HMW5</f>
        <v>0</v>
      </c>
      <c r="HMN6" s="366">
        <f>'SAISIE HOTEL RESTAURANT'!HMX5</f>
        <v>0</v>
      </c>
      <c r="HMO6" s="366">
        <f>'SAISIE HOTEL RESTAURANT'!HMY5</f>
        <v>0</v>
      </c>
      <c r="HMP6" s="366">
        <f>'SAISIE HOTEL RESTAURANT'!HMZ5</f>
        <v>0</v>
      </c>
      <c r="HMQ6" s="366">
        <f>'SAISIE HOTEL RESTAURANT'!HNA5</f>
        <v>0</v>
      </c>
      <c r="HMR6" s="366">
        <f>'SAISIE HOTEL RESTAURANT'!HNB5</f>
        <v>0</v>
      </c>
      <c r="HMS6" s="366">
        <f>'SAISIE HOTEL RESTAURANT'!HNC5</f>
        <v>0</v>
      </c>
      <c r="HMT6" s="366">
        <f>'SAISIE HOTEL RESTAURANT'!HND5</f>
        <v>0</v>
      </c>
      <c r="HMU6" s="366">
        <f>'SAISIE HOTEL RESTAURANT'!HNE5</f>
        <v>0</v>
      </c>
      <c r="HMV6" s="366">
        <f>'SAISIE HOTEL RESTAURANT'!HNF5</f>
        <v>0</v>
      </c>
      <c r="HMW6" s="366">
        <f>'SAISIE HOTEL RESTAURANT'!HNG5</f>
        <v>0</v>
      </c>
      <c r="HMX6" s="366">
        <f>'SAISIE HOTEL RESTAURANT'!HNH5</f>
        <v>0</v>
      </c>
      <c r="HMY6" s="366">
        <f>'SAISIE HOTEL RESTAURANT'!HNI5</f>
        <v>0</v>
      </c>
      <c r="HMZ6" s="366">
        <f>'SAISIE HOTEL RESTAURANT'!HNJ5</f>
        <v>0</v>
      </c>
      <c r="HNA6" s="366">
        <f>'SAISIE HOTEL RESTAURANT'!HNK5</f>
        <v>0</v>
      </c>
      <c r="HNB6" s="366">
        <f>'SAISIE HOTEL RESTAURANT'!HNL5</f>
        <v>0</v>
      </c>
      <c r="HNC6" s="366">
        <f>'SAISIE HOTEL RESTAURANT'!HNM5</f>
        <v>0</v>
      </c>
      <c r="HND6" s="366">
        <f>'SAISIE HOTEL RESTAURANT'!HNN5</f>
        <v>0</v>
      </c>
      <c r="HNE6" s="366">
        <f>'SAISIE HOTEL RESTAURANT'!HNO5</f>
        <v>0</v>
      </c>
      <c r="HNF6" s="366">
        <f>'SAISIE HOTEL RESTAURANT'!HNP5</f>
        <v>0</v>
      </c>
      <c r="HNG6" s="366">
        <f>'SAISIE HOTEL RESTAURANT'!HNQ5</f>
        <v>0</v>
      </c>
      <c r="HNH6" s="366">
        <f>'SAISIE HOTEL RESTAURANT'!HNR5</f>
        <v>0</v>
      </c>
      <c r="HNI6" s="366">
        <f>'SAISIE HOTEL RESTAURANT'!HNS5</f>
        <v>0</v>
      </c>
      <c r="HNJ6" s="366">
        <f>'SAISIE HOTEL RESTAURANT'!HNT5</f>
        <v>0</v>
      </c>
      <c r="HNK6" s="366">
        <f>'SAISIE HOTEL RESTAURANT'!HNU5</f>
        <v>0</v>
      </c>
      <c r="HNL6" s="366">
        <f>'SAISIE HOTEL RESTAURANT'!HNV5</f>
        <v>0</v>
      </c>
      <c r="HNM6" s="366">
        <f>'SAISIE HOTEL RESTAURANT'!HNW5</f>
        <v>0</v>
      </c>
      <c r="HNN6" s="366">
        <f>'SAISIE HOTEL RESTAURANT'!HNX5</f>
        <v>0</v>
      </c>
      <c r="HNO6" s="366">
        <f>'SAISIE HOTEL RESTAURANT'!HNY5</f>
        <v>0</v>
      </c>
      <c r="HNP6" s="366">
        <f>'SAISIE HOTEL RESTAURANT'!HNZ5</f>
        <v>0</v>
      </c>
      <c r="HNQ6" s="366">
        <f>'SAISIE HOTEL RESTAURANT'!HOA5</f>
        <v>0</v>
      </c>
      <c r="HNR6" s="366">
        <f>'SAISIE HOTEL RESTAURANT'!HOB5</f>
        <v>0</v>
      </c>
      <c r="HNS6" s="366">
        <f>'SAISIE HOTEL RESTAURANT'!HOC5</f>
        <v>0</v>
      </c>
      <c r="HNT6" s="366">
        <f>'SAISIE HOTEL RESTAURANT'!HOD5</f>
        <v>0</v>
      </c>
      <c r="HNU6" s="366">
        <f>'SAISIE HOTEL RESTAURANT'!HOE5</f>
        <v>0</v>
      </c>
      <c r="HNV6" s="366">
        <f>'SAISIE HOTEL RESTAURANT'!HOF5</f>
        <v>0</v>
      </c>
      <c r="HNW6" s="366">
        <f>'SAISIE HOTEL RESTAURANT'!HOG5</f>
        <v>0</v>
      </c>
      <c r="HNX6" s="366">
        <f>'SAISIE HOTEL RESTAURANT'!HOH5</f>
        <v>0</v>
      </c>
      <c r="HNY6" s="366">
        <f>'SAISIE HOTEL RESTAURANT'!HOI5</f>
        <v>0</v>
      </c>
      <c r="HNZ6" s="366">
        <f>'SAISIE HOTEL RESTAURANT'!HOJ5</f>
        <v>0</v>
      </c>
      <c r="HOA6" s="366">
        <f>'SAISIE HOTEL RESTAURANT'!HOK5</f>
        <v>0</v>
      </c>
      <c r="HOB6" s="366">
        <f>'SAISIE HOTEL RESTAURANT'!HOL5</f>
        <v>0</v>
      </c>
      <c r="HOC6" s="366">
        <f>'SAISIE HOTEL RESTAURANT'!HOM5</f>
        <v>0</v>
      </c>
      <c r="HOD6" s="366">
        <f>'SAISIE HOTEL RESTAURANT'!HON5</f>
        <v>0</v>
      </c>
      <c r="HOE6" s="366">
        <f>'SAISIE HOTEL RESTAURANT'!HOO5</f>
        <v>0</v>
      </c>
      <c r="HOF6" s="366">
        <f>'SAISIE HOTEL RESTAURANT'!HOP5</f>
        <v>0</v>
      </c>
      <c r="HOG6" s="366">
        <f>'SAISIE HOTEL RESTAURANT'!HOQ5</f>
        <v>0</v>
      </c>
      <c r="HOH6" s="366">
        <f>'SAISIE HOTEL RESTAURANT'!HOR5</f>
        <v>0</v>
      </c>
      <c r="HOI6" s="366">
        <f>'SAISIE HOTEL RESTAURANT'!HOS5</f>
        <v>0</v>
      </c>
      <c r="HOJ6" s="366">
        <f>'SAISIE HOTEL RESTAURANT'!HOT5</f>
        <v>0</v>
      </c>
      <c r="HOK6" s="366">
        <f>'SAISIE HOTEL RESTAURANT'!HOU5</f>
        <v>0</v>
      </c>
      <c r="HOL6" s="366">
        <f>'SAISIE HOTEL RESTAURANT'!HOV5</f>
        <v>0</v>
      </c>
      <c r="HOM6" s="366">
        <f>'SAISIE HOTEL RESTAURANT'!HOW5</f>
        <v>0</v>
      </c>
      <c r="HON6" s="366">
        <f>'SAISIE HOTEL RESTAURANT'!HOX5</f>
        <v>0</v>
      </c>
      <c r="HOO6" s="366">
        <f>'SAISIE HOTEL RESTAURANT'!HOY5</f>
        <v>0</v>
      </c>
      <c r="HOP6" s="366">
        <f>'SAISIE HOTEL RESTAURANT'!HOZ5</f>
        <v>0</v>
      </c>
      <c r="HOQ6" s="366">
        <f>'SAISIE HOTEL RESTAURANT'!HPA5</f>
        <v>0</v>
      </c>
      <c r="HOR6" s="366">
        <f>'SAISIE HOTEL RESTAURANT'!HPB5</f>
        <v>0</v>
      </c>
      <c r="HOS6" s="366">
        <f>'SAISIE HOTEL RESTAURANT'!HPC5</f>
        <v>0</v>
      </c>
      <c r="HOT6" s="366">
        <f>'SAISIE HOTEL RESTAURANT'!HPD5</f>
        <v>0</v>
      </c>
      <c r="HOU6" s="366">
        <f>'SAISIE HOTEL RESTAURANT'!HPE5</f>
        <v>0</v>
      </c>
      <c r="HOV6" s="366">
        <f>'SAISIE HOTEL RESTAURANT'!HPF5</f>
        <v>0</v>
      </c>
      <c r="HOW6" s="366">
        <f>'SAISIE HOTEL RESTAURANT'!HPG5</f>
        <v>0</v>
      </c>
      <c r="HOX6" s="366">
        <f>'SAISIE HOTEL RESTAURANT'!HPH5</f>
        <v>0</v>
      </c>
      <c r="HOY6" s="366">
        <f>'SAISIE HOTEL RESTAURANT'!HPI5</f>
        <v>0</v>
      </c>
      <c r="HOZ6" s="366">
        <f>'SAISIE HOTEL RESTAURANT'!HPJ5</f>
        <v>0</v>
      </c>
      <c r="HPA6" s="366">
        <f>'SAISIE HOTEL RESTAURANT'!HPK5</f>
        <v>0</v>
      </c>
      <c r="HPB6" s="366">
        <f>'SAISIE HOTEL RESTAURANT'!HPL5</f>
        <v>0</v>
      </c>
      <c r="HPC6" s="366">
        <f>'SAISIE HOTEL RESTAURANT'!HPM5</f>
        <v>0</v>
      </c>
      <c r="HPD6" s="366">
        <f>'SAISIE HOTEL RESTAURANT'!HPN5</f>
        <v>0</v>
      </c>
      <c r="HPE6" s="366">
        <f>'SAISIE HOTEL RESTAURANT'!HPO5</f>
        <v>0</v>
      </c>
      <c r="HPF6" s="366">
        <f>'SAISIE HOTEL RESTAURANT'!HPP5</f>
        <v>0</v>
      </c>
      <c r="HPG6" s="366">
        <f>'SAISIE HOTEL RESTAURANT'!HPQ5</f>
        <v>0</v>
      </c>
      <c r="HPH6" s="366">
        <f>'SAISIE HOTEL RESTAURANT'!HPR5</f>
        <v>0</v>
      </c>
      <c r="HPI6" s="366">
        <f>'SAISIE HOTEL RESTAURANT'!HPS5</f>
        <v>0</v>
      </c>
      <c r="HPJ6" s="366">
        <f>'SAISIE HOTEL RESTAURANT'!HPT5</f>
        <v>0</v>
      </c>
      <c r="HPK6" s="366">
        <f>'SAISIE HOTEL RESTAURANT'!HPU5</f>
        <v>0</v>
      </c>
      <c r="HPL6" s="366">
        <f>'SAISIE HOTEL RESTAURANT'!HPV5</f>
        <v>0</v>
      </c>
      <c r="HPM6" s="366">
        <f>'SAISIE HOTEL RESTAURANT'!HPW5</f>
        <v>0</v>
      </c>
      <c r="HPN6" s="366">
        <f>'SAISIE HOTEL RESTAURANT'!HPX5</f>
        <v>0</v>
      </c>
      <c r="HPO6" s="366">
        <f>'SAISIE HOTEL RESTAURANT'!HPY5</f>
        <v>0</v>
      </c>
      <c r="HPP6" s="366">
        <f>'SAISIE HOTEL RESTAURANT'!HPZ5</f>
        <v>0</v>
      </c>
      <c r="HPQ6" s="366">
        <f>'SAISIE HOTEL RESTAURANT'!HQA5</f>
        <v>0</v>
      </c>
      <c r="HPR6" s="366">
        <f>'SAISIE HOTEL RESTAURANT'!HQB5</f>
        <v>0</v>
      </c>
      <c r="HPS6" s="366">
        <f>'SAISIE HOTEL RESTAURANT'!HQC5</f>
        <v>0</v>
      </c>
      <c r="HPT6" s="366">
        <f>'SAISIE HOTEL RESTAURANT'!HQD5</f>
        <v>0</v>
      </c>
      <c r="HPU6" s="366">
        <f>'SAISIE HOTEL RESTAURANT'!HQE5</f>
        <v>0</v>
      </c>
      <c r="HPV6" s="366">
        <f>'SAISIE HOTEL RESTAURANT'!HQF5</f>
        <v>0</v>
      </c>
      <c r="HPW6" s="366">
        <f>'SAISIE HOTEL RESTAURANT'!HQG5</f>
        <v>0</v>
      </c>
      <c r="HPX6" s="366">
        <f>'SAISIE HOTEL RESTAURANT'!HQH5</f>
        <v>0</v>
      </c>
      <c r="HPY6" s="366">
        <f>'SAISIE HOTEL RESTAURANT'!HQI5</f>
        <v>0</v>
      </c>
      <c r="HPZ6" s="366">
        <f>'SAISIE HOTEL RESTAURANT'!HQJ5</f>
        <v>0</v>
      </c>
      <c r="HQA6" s="366">
        <f>'SAISIE HOTEL RESTAURANT'!HQK5</f>
        <v>0</v>
      </c>
      <c r="HQB6" s="366">
        <f>'SAISIE HOTEL RESTAURANT'!HQL5</f>
        <v>0</v>
      </c>
      <c r="HQC6" s="366">
        <f>'SAISIE HOTEL RESTAURANT'!HQM5</f>
        <v>0</v>
      </c>
      <c r="HQD6" s="366">
        <f>'SAISIE HOTEL RESTAURANT'!HQN5</f>
        <v>0</v>
      </c>
      <c r="HQE6" s="366">
        <f>'SAISIE HOTEL RESTAURANT'!HQO5</f>
        <v>0</v>
      </c>
      <c r="HQF6" s="366">
        <f>'SAISIE HOTEL RESTAURANT'!HQP5</f>
        <v>0</v>
      </c>
      <c r="HQG6" s="366">
        <f>'SAISIE HOTEL RESTAURANT'!HQQ5</f>
        <v>0</v>
      </c>
      <c r="HQH6" s="366">
        <f>'SAISIE HOTEL RESTAURANT'!HQR5</f>
        <v>0</v>
      </c>
      <c r="HQI6" s="366">
        <f>'SAISIE HOTEL RESTAURANT'!HQS5</f>
        <v>0</v>
      </c>
      <c r="HQJ6" s="366">
        <f>'SAISIE HOTEL RESTAURANT'!HQT5</f>
        <v>0</v>
      </c>
      <c r="HQK6" s="366">
        <f>'SAISIE HOTEL RESTAURANT'!HQU5</f>
        <v>0</v>
      </c>
      <c r="HQL6" s="366">
        <f>'SAISIE HOTEL RESTAURANT'!HQV5</f>
        <v>0</v>
      </c>
      <c r="HQM6" s="366">
        <f>'SAISIE HOTEL RESTAURANT'!HQW5</f>
        <v>0</v>
      </c>
      <c r="HQN6" s="366">
        <f>'SAISIE HOTEL RESTAURANT'!HQX5</f>
        <v>0</v>
      </c>
      <c r="HQO6" s="366">
        <f>'SAISIE HOTEL RESTAURANT'!HQY5</f>
        <v>0</v>
      </c>
      <c r="HQP6" s="366">
        <f>'SAISIE HOTEL RESTAURANT'!HQZ5</f>
        <v>0</v>
      </c>
      <c r="HQQ6" s="366">
        <f>'SAISIE HOTEL RESTAURANT'!HRA5</f>
        <v>0</v>
      </c>
      <c r="HQR6" s="366">
        <f>'SAISIE HOTEL RESTAURANT'!HRB5</f>
        <v>0</v>
      </c>
      <c r="HQS6" s="366">
        <f>'SAISIE HOTEL RESTAURANT'!HRC5</f>
        <v>0</v>
      </c>
      <c r="HQT6" s="366">
        <f>'SAISIE HOTEL RESTAURANT'!HRD5</f>
        <v>0</v>
      </c>
      <c r="HQU6" s="366">
        <f>'SAISIE HOTEL RESTAURANT'!HRE5</f>
        <v>0</v>
      </c>
      <c r="HQV6" s="366">
        <f>'SAISIE HOTEL RESTAURANT'!HRF5</f>
        <v>0</v>
      </c>
      <c r="HQW6" s="366">
        <f>'SAISIE HOTEL RESTAURANT'!HRG5</f>
        <v>0</v>
      </c>
      <c r="HQX6" s="366">
        <f>'SAISIE HOTEL RESTAURANT'!HRH5</f>
        <v>0</v>
      </c>
      <c r="HQY6" s="366">
        <f>'SAISIE HOTEL RESTAURANT'!HRI5</f>
        <v>0</v>
      </c>
      <c r="HQZ6" s="366">
        <f>'SAISIE HOTEL RESTAURANT'!HRJ5</f>
        <v>0</v>
      </c>
      <c r="HRA6" s="366">
        <f>'SAISIE HOTEL RESTAURANT'!HRK5</f>
        <v>0</v>
      </c>
      <c r="HRB6" s="366">
        <f>'SAISIE HOTEL RESTAURANT'!HRL5</f>
        <v>0</v>
      </c>
      <c r="HRC6" s="366">
        <f>'SAISIE HOTEL RESTAURANT'!HRM5</f>
        <v>0</v>
      </c>
      <c r="HRD6" s="366">
        <f>'SAISIE HOTEL RESTAURANT'!HRN5</f>
        <v>0</v>
      </c>
      <c r="HRE6" s="366">
        <f>'SAISIE HOTEL RESTAURANT'!HRO5</f>
        <v>0</v>
      </c>
      <c r="HRF6" s="366">
        <f>'SAISIE HOTEL RESTAURANT'!HRP5</f>
        <v>0</v>
      </c>
      <c r="HRG6" s="366">
        <f>'SAISIE HOTEL RESTAURANT'!HRQ5</f>
        <v>0</v>
      </c>
      <c r="HRH6" s="366">
        <f>'SAISIE HOTEL RESTAURANT'!HRR5</f>
        <v>0</v>
      </c>
      <c r="HRI6" s="366">
        <f>'SAISIE HOTEL RESTAURANT'!HRS5</f>
        <v>0</v>
      </c>
      <c r="HRJ6" s="366">
        <f>'SAISIE HOTEL RESTAURANT'!HRT5</f>
        <v>0</v>
      </c>
      <c r="HRK6" s="366">
        <f>'SAISIE HOTEL RESTAURANT'!HRU5</f>
        <v>0</v>
      </c>
      <c r="HRL6" s="366">
        <f>'SAISIE HOTEL RESTAURANT'!HRV5</f>
        <v>0</v>
      </c>
      <c r="HRM6" s="366">
        <f>'SAISIE HOTEL RESTAURANT'!HRW5</f>
        <v>0</v>
      </c>
      <c r="HRN6" s="366">
        <f>'SAISIE HOTEL RESTAURANT'!HRX5</f>
        <v>0</v>
      </c>
      <c r="HRO6" s="366">
        <f>'SAISIE HOTEL RESTAURANT'!HRY5</f>
        <v>0</v>
      </c>
      <c r="HRP6" s="366">
        <f>'SAISIE HOTEL RESTAURANT'!HRZ5</f>
        <v>0</v>
      </c>
      <c r="HRQ6" s="366">
        <f>'SAISIE HOTEL RESTAURANT'!HSA5</f>
        <v>0</v>
      </c>
      <c r="HRR6" s="366">
        <f>'SAISIE HOTEL RESTAURANT'!HSB5</f>
        <v>0</v>
      </c>
      <c r="HRS6" s="366">
        <f>'SAISIE HOTEL RESTAURANT'!HSC5</f>
        <v>0</v>
      </c>
      <c r="HRT6" s="366">
        <f>'SAISIE HOTEL RESTAURANT'!HSD5</f>
        <v>0</v>
      </c>
      <c r="HRU6" s="366">
        <f>'SAISIE HOTEL RESTAURANT'!HSE5</f>
        <v>0</v>
      </c>
      <c r="HRV6" s="366">
        <f>'SAISIE HOTEL RESTAURANT'!HSF5</f>
        <v>0</v>
      </c>
      <c r="HRW6" s="366">
        <f>'SAISIE HOTEL RESTAURANT'!HSG5</f>
        <v>0</v>
      </c>
      <c r="HRX6" s="366">
        <f>'SAISIE HOTEL RESTAURANT'!HSH5</f>
        <v>0</v>
      </c>
      <c r="HRY6" s="366">
        <f>'SAISIE HOTEL RESTAURANT'!HSI5</f>
        <v>0</v>
      </c>
      <c r="HRZ6" s="366">
        <f>'SAISIE HOTEL RESTAURANT'!HSJ5</f>
        <v>0</v>
      </c>
      <c r="HSA6" s="366">
        <f>'SAISIE HOTEL RESTAURANT'!HSK5</f>
        <v>0</v>
      </c>
      <c r="HSB6" s="366">
        <f>'SAISIE HOTEL RESTAURANT'!HSL5</f>
        <v>0</v>
      </c>
      <c r="HSC6" s="366">
        <f>'SAISIE HOTEL RESTAURANT'!HSM5</f>
        <v>0</v>
      </c>
      <c r="HSD6" s="366">
        <f>'SAISIE HOTEL RESTAURANT'!HSN5</f>
        <v>0</v>
      </c>
      <c r="HSE6" s="366">
        <f>'SAISIE HOTEL RESTAURANT'!HSO5</f>
        <v>0</v>
      </c>
      <c r="HSF6" s="366">
        <f>'SAISIE HOTEL RESTAURANT'!HSP5</f>
        <v>0</v>
      </c>
      <c r="HSG6" s="366">
        <f>'SAISIE HOTEL RESTAURANT'!HSQ5</f>
        <v>0</v>
      </c>
      <c r="HSH6" s="366">
        <f>'SAISIE HOTEL RESTAURANT'!HSR5</f>
        <v>0</v>
      </c>
      <c r="HSI6" s="366">
        <f>'SAISIE HOTEL RESTAURANT'!HSS5</f>
        <v>0</v>
      </c>
      <c r="HSJ6" s="366">
        <f>'SAISIE HOTEL RESTAURANT'!HST5</f>
        <v>0</v>
      </c>
      <c r="HSK6" s="366">
        <f>'SAISIE HOTEL RESTAURANT'!HSU5</f>
        <v>0</v>
      </c>
      <c r="HSL6" s="366">
        <f>'SAISIE HOTEL RESTAURANT'!HSV5</f>
        <v>0</v>
      </c>
      <c r="HSM6" s="366">
        <f>'SAISIE HOTEL RESTAURANT'!HSW5</f>
        <v>0</v>
      </c>
      <c r="HSN6" s="366">
        <f>'SAISIE HOTEL RESTAURANT'!HSX5</f>
        <v>0</v>
      </c>
      <c r="HSO6" s="366">
        <f>'SAISIE HOTEL RESTAURANT'!HSY5</f>
        <v>0</v>
      </c>
      <c r="HSP6" s="366">
        <f>'SAISIE HOTEL RESTAURANT'!HSZ5</f>
        <v>0</v>
      </c>
      <c r="HSQ6" s="366">
        <f>'SAISIE HOTEL RESTAURANT'!HTA5</f>
        <v>0</v>
      </c>
      <c r="HSR6" s="366">
        <f>'SAISIE HOTEL RESTAURANT'!HTB5</f>
        <v>0</v>
      </c>
      <c r="HSS6" s="366">
        <f>'SAISIE HOTEL RESTAURANT'!HTC5</f>
        <v>0</v>
      </c>
      <c r="HST6" s="366">
        <f>'SAISIE HOTEL RESTAURANT'!HTD5</f>
        <v>0</v>
      </c>
      <c r="HSU6" s="366">
        <f>'SAISIE HOTEL RESTAURANT'!HTE5</f>
        <v>0</v>
      </c>
      <c r="HSV6" s="366">
        <f>'SAISIE HOTEL RESTAURANT'!HTF5</f>
        <v>0</v>
      </c>
      <c r="HSW6" s="366">
        <f>'SAISIE HOTEL RESTAURANT'!HTG5</f>
        <v>0</v>
      </c>
      <c r="HSX6" s="366">
        <f>'SAISIE HOTEL RESTAURANT'!HTH5</f>
        <v>0</v>
      </c>
      <c r="HSY6" s="366">
        <f>'SAISIE HOTEL RESTAURANT'!HTI5</f>
        <v>0</v>
      </c>
      <c r="HSZ6" s="366">
        <f>'SAISIE HOTEL RESTAURANT'!HTJ5</f>
        <v>0</v>
      </c>
      <c r="HTA6" s="366">
        <f>'SAISIE HOTEL RESTAURANT'!HTK5</f>
        <v>0</v>
      </c>
      <c r="HTB6" s="366">
        <f>'SAISIE HOTEL RESTAURANT'!HTL5</f>
        <v>0</v>
      </c>
      <c r="HTC6" s="366">
        <f>'SAISIE HOTEL RESTAURANT'!HTM5</f>
        <v>0</v>
      </c>
      <c r="HTD6" s="366">
        <f>'SAISIE HOTEL RESTAURANT'!HTN5</f>
        <v>0</v>
      </c>
      <c r="HTE6" s="366">
        <f>'SAISIE HOTEL RESTAURANT'!HTO5</f>
        <v>0</v>
      </c>
      <c r="HTF6" s="366">
        <f>'SAISIE HOTEL RESTAURANT'!HTP5</f>
        <v>0</v>
      </c>
      <c r="HTG6" s="366">
        <f>'SAISIE HOTEL RESTAURANT'!HTQ5</f>
        <v>0</v>
      </c>
      <c r="HTH6" s="366">
        <f>'SAISIE HOTEL RESTAURANT'!HTR5</f>
        <v>0</v>
      </c>
      <c r="HTI6" s="366">
        <f>'SAISIE HOTEL RESTAURANT'!HTS5</f>
        <v>0</v>
      </c>
      <c r="HTJ6" s="366">
        <f>'SAISIE HOTEL RESTAURANT'!HTT5</f>
        <v>0</v>
      </c>
      <c r="HTK6" s="366">
        <f>'SAISIE HOTEL RESTAURANT'!HTU5</f>
        <v>0</v>
      </c>
      <c r="HTL6" s="366">
        <f>'SAISIE HOTEL RESTAURANT'!HTV5</f>
        <v>0</v>
      </c>
      <c r="HTM6" s="366">
        <f>'SAISIE HOTEL RESTAURANT'!HTW5</f>
        <v>0</v>
      </c>
      <c r="HTN6" s="366">
        <f>'SAISIE HOTEL RESTAURANT'!HTX5</f>
        <v>0</v>
      </c>
      <c r="HTO6" s="366">
        <f>'SAISIE HOTEL RESTAURANT'!HTY5</f>
        <v>0</v>
      </c>
      <c r="HTP6" s="366">
        <f>'SAISIE HOTEL RESTAURANT'!HTZ5</f>
        <v>0</v>
      </c>
      <c r="HTQ6" s="366">
        <f>'SAISIE HOTEL RESTAURANT'!HUA5</f>
        <v>0</v>
      </c>
      <c r="HTR6" s="366">
        <f>'SAISIE HOTEL RESTAURANT'!HUB5</f>
        <v>0</v>
      </c>
      <c r="HTS6" s="366">
        <f>'SAISIE HOTEL RESTAURANT'!HUC5</f>
        <v>0</v>
      </c>
      <c r="HTT6" s="366">
        <f>'SAISIE HOTEL RESTAURANT'!HUD5</f>
        <v>0</v>
      </c>
      <c r="HTU6" s="366">
        <f>'SAISIE HOTEL RESTAURANT'!HUE5</f>
        <v>0</v>
      </c>
      <c r="HTV6" s="366">
        <f>'SAISIE HOTEL RESTAURANT'!HUF5</f>
        <v>0</v>
      </c>
      <c r="HTW6" s="366">
        <f>'SAISIE HOTEL RESTAURANT'!HUG5</f>
        <v>0</v>
      </c>
      <c r="HTX6" s="366">
        <f>'SAISIE HOTEL RESTAURANT'!HUH5</f>
        <v>0</v>
      </c>
      <c r="HTY6" s="366">
        <f>'SAISIE HOTEL RESTAURANT'!HUI5</f>
        <v>0</v>
      </c>
      <c r="HTZ6" s="366">
        <f>'SAISIE HOTEL RESTAURANT'!HUJ5</f>
        <v>0</v>
      </c>
      <c r="HUA6" s="366">
        <f>'SAISIE HOTEL RESTAURANT'!HUK5</f>
        <v>0</v>
      </c>
      <c r="HUB6" s="366">
        <f>'SAISIE HOTEL RESTAURANT'!HUL5</f>
        <v>0</v>
      </c>
      <c r="HUC6" s="366">
        <f>'SAISIE HOTEL RESTAURANT'!HUM5</f>
        <v>0</v>
      </c>
      <c r="HUD6" s="366">
        <f>'SAISIE HOTEL RESTAURANT'!HUN5</f>
        <v>0</v>
      </c>
      <c r="HUE6" s="366">
        <f>'SAISIE HOTEL RESTAURANT'!HUO5</f>
        <v>0</v>
      </c>
      <c r="HUF6" s="366">
        <f>'SAISIE HOTEL RESTAURANT'!HUP5</f>
        <v>0</v>
      </c>
      <c r="HUG6" s="366">
        <f>'SAISIE HOTEL RESTAURANT'!HUQ5</f>
        <v>0</v>
      </c>
      <c r="HUH6" s="366">
        <f>'SAISIE HOTEL RESTAURANT'!HUR5</f>
        <v>0</v>
      </c>
      <c r="HUI6" s="366">
        <f>'SAISIE HOTEL RESTAURANT'!HUS5</f>
        <v>0</v>
      </c>
      <c r="HUJ6" s="366">
        <f>'SAISIE HOTEL RESTAURANT'!HUT5</f>
        <v>0</v>
      </c>
      <c r="HUK6" s="366">
        <f>'SAISIE HOTEL RESTAURANT'!HUU5</f>
        <v>0</v>
      </c>
      <c r="HUL6" s="366">
        <f>'SAISIE HOTEL RESTAURANT'!HUV5</f>
        <v>0</v>
      </c>
      <c r="HUM6" s="366">
        <f>'SAISIE HOTEL RESTAURANT'!HUW5</f>
        <v>0</v>
      </c>
      <c r="HUN6" s="366">
        <f>'SAISIE HOTEL RESTAURANT'!HUX5</f>
        <v>0</v>
      </c>
      <c r="HUO6" s="366">
        <f>'SAISIE HOTEL RESTAURANT'!HUY5</f>
        <v>0</v>
      </c>
      <c r="HUP6" s="366">
        <f>'SAISIE HOTEL RESTAURANT'!HUZ5</f>
        <v>0</v>
      </c>
      <c r="HUQ6" s="366">
        <f>'SAISIE HOTEL RESTAURANT'!HVA5</f>
        <v>0</v>
      </c>
      <c r="HUR6" s="366">
        <f>'SAISIE HOTEL RESTAURANT'!HVB5</f>
        <v>0</v>
      </c>
      <c r="HUS6" s="366">
        <f>'SAISIE HOTEL RESTAURANT'!HVC5</f>
        <v>0</v>
      </c>
      <c r="HUT6" s="366">
        <f>'SAISIE HOTEL RESTAURANT'!HVD5</f>
        <v>0</v>
      </c>
      <c r="HUU6" s="366">
        <f>'SAISIE HOTEL RESTAURANT'!HVE5</f>
        <v>0</v>
      </c>
      <c r="HUV6" s="366">
        <f>'SAISIE HOTEL RESTAURANT'!HVF5</f>
        <v>0</v>
      </c>
      <c r="HUW6" s="366">
        <f>'SAISIE HOTEL RESTAURANT'!HVG5</f>
        <v>0</v>
      </c>
      <c r="HUX6" s="366">
        <f>'SAISIE HOTEL RESTAURANT'!HVH5</f>
        <v>0</v>
      </c>
      <c r="HUY6" s="366">
        <f>'SAISIE HOTEL RESTAURANT'!HVI5</f>
        <v>0</v>
      </c>
      <c r="HUZ6" s="366">
        <f>'SAISIE HOTEL RESTAURANT'!HVJ5</f>
        <v>0</v>
      </c>
      <c r="HVA6" s="366">
        <f>'SAISIE HOTEL RESTAURANT'!HVK5</f>
        <v>0</v>
      </c>
      <c r="HVB6" s="366">
        <f>'SAISIE HOTEL RESTAURANT'!HVL5</f>
        <v>0</v>
      </c>
      <c r="HVC6" s="366">
        <f>'SAISIE HOTEL RESTAURANT'!HVM5</f>
        <v>0</v>
      </c>
      <c r="HVD6" s="366">
        <f>'SAISIE HOTEL RESTAURANT'!HVN5</f>
        <v>0</v>
      </c>
      <c r="HVE6" s="366">
        <f>'SAISIE HOTEL RESTAURANT'!HVO5</f>
        <v>0</v>
      </c>
      <c r="HVF6" s="366">
        <f>'SAISIE HOTEL RESTAURANT'!HVP5</f>
        <v>0</v>
      </c>
      <c r="HVG6" s="366">
        <f>'SAISIE HOTEL RESTAURANT'!HVQ5</f>
        <v>0</v>
      </c>
      <c r="HVH6" s="366">
        <f>'SAISIE HOTEL RESTAURANT'!HVR5</f>
        <v>0</v>
      </c>
      <c r="HVI6" s="366">
        <f>'SAISIE HOTEL RESTAURANT'!HVS5</f>
        <v>0</v>
      </c>
      <c r="HVJ6" s="366">
        <f>'SAISIE HOTEL RESTAURANT'!HVT5</f>
        <v>0</v>
      </c>
      <c r="HVK6" s="366">
        <f>'SAISIE HOTEL RESTAURANT'!HVU5</f>
        <v>0</v>
      </c>
      <c r="HVL6" s="366">
        <f>'SAISIE HOTEL RESTAURANT'!HVV5</f>
        <v>0</v>
      </c>
      <c r="HVM6" s="366">
        <f>'SAISIE HOTEL RESTAURANT'!HVW5</f>
        <v>0</v>
      </c>
      <c r="HVN6" s="366">
        <f>'SAISIE HOTEL RESTAURANT'!HVX5</f>
        <v>0</v>
      </c>
      <c r="HVO6" s="366">
        <f>'SAISIE HOTEL RESTAURANT'!HVY5</f>
        <v>0</v>
      </c>
      <c r="HVP6" s="366">
        <f>'SAISIE HOTEL RESTAURANT'!HVZ5</f>
        <v>0</v>
      </c>
      <c r="HVQ6" s="366">
        <f>'SAISIE HOTEL RESTAURANT'!HWA5</f>
        <v>0</v>
      </c>
      <c r="HVR6" s="366">
        <f>'SAISIE HOTEL RESTAURANT'!HWB5</f>
        <v>0</v>
      </c>
      <c r="HVS6" s="366">
        <f>'SAISIE HOTEL RESTAURANT'!HWC5</f>
        <v>0</v>
      </c>
      <c r="HVT6" s="366">
        <f>'SAISIE HOTEL RESTAURANT'!HWD5</f>
        <v>0</v>
      </c>
      <c r="HVU6" s="366">
        <f>'SAISIE HOTEL RESTAURANT'!HWE5</f>
        <v>0</v>
      </c>
      <c r="HVV6" s="366">
        <f>'SAISIE HOTEL RESTAURANT'!HWF5</f>
        <v>0</v>
      </c>
      <c r="HVW6" s="366">
        <f>'SAISIE HOTEL RESTAURANT'!HWG5</f>
        <v>0</v>
      </c>
      <c r="HVX6" s="366">
        <f>'SAISIE HOTEL RESTAURANT'!HWH5</f>
        <v>0</v>
      </c>
      <c r="HVY6" s="366">
        <f>'SAISIE HOTEL RESTAURANT'!HWI5</f>
        <v>0</v>
      </c>
      <c r="HVZ6" s="366">
        <f>'SAISIE HOTEL RESTAURANT'!HWJ5</f>
        <v>0</v>
      </c>
      <c r="HWA6" s="366">
        <f>'SAISIE HOTEL RESTAURANT'!HWK5</f>
        <v>0</v>
      </c>
      <c r="HWB6" s="366">
        <f>'SAISIE HOTEL RESTAURANT'!HWL5</f>
        <v>0</v>
      </c>
      <c r="HWC6" s="366">
        <f>'SAISIE HOTEL RESTAURANT'!HWM5</f>
        <v>0</v>
      </c>
      <c r="HWD6" s="366">
        <f>'SAISIE HOTEL RESTAURANT'!HWN5</f>
        <v>0</v>
      </c>
      <c r="HWE6" s="366">
        <f>'SAISIE HOTEL RESTAURANT'!HWO5</f>
        <v>0</v>
      </c>
      <c r="HWF6" s="366">
        <f>'SAISIE HOTEL RESTAURANT'!HWP5</f>
        <v>0</v>
      </c>
      <c r="HWG6" s="366">
        <f>'SAISIE HOTEL RESTAURANT'!HWQ5</f>
        <v>0</v>
      </c>
      <c r="HWH6" s="366">
        <f>'SAISIE HOTEL RESTAURANT'!HWR5</f>
        <v>0</v>
      </c>
      <c r="HWI6" s="366">
        <f>'SAISIE HOTEL RESTAURANT'!HWS5</f>
        <v>0</v>
      </c>
      <c r="HWJ6" s="366">
        <f>'SAISIE HOTEL RESTAURANT'!HWT5</f>
        <v>0</v>
      </c>
      <c r="HWK6" s="366">
        <f>'SAISIE HOTEL RESTAURANT'!HWU5</f>
        <v>0</v>
      </c>
      <c r="HWL6" s="366">
        <f>'SAISIE HOTEL RESTAURANT'!HWV5</f>
        <v>0</v>
      </c>
      <c r="HWM6" s="366">
        <f>'SAISIE HOTEL RESTAURANT'!HWW5</f>
        <v>0</v>
      </c>
      <c r="HWN6" s="366">
        <f>'SAISIE HOTEL RESTAURANT'!HWX5</f>
        <v>0</v>
      </c>
      <c r="HWO6" s="366">
        <f>'SAISIE HOTEL RESTAURANT'!HWY5</f>
        <v>0</v>
      </c>
      <c r="HWP6" s="366">
        <f>'SAISIE HOTEL RESTAURANT'!HWZ5</f>
        <v>0</v>
      </c>
      <c r="HWQ6" s="366">
        <f>'SAISIE HOTEL RESTAURANT'!HXA5</f>
        <v>0</v>
      </c>
      <c r="HWR6" s="366">
        <f>'SAISIE HOTEL RESTAURANT'!HXB5</f>
        <v>0</v>
      </c>
      <c r="HWS6" s="366">
        <f>'SAISIE HOTEL RESTAURANT'!HXC5</f>
        <v>0</v>
      </c>
      <c r="HWT6" s="366">
        <f>'SAISIE HOTEL RESTAURANT'!HXD5</f>
        <v>0</v>
      </c>
      <c r="HWU6" s="366">
        <f>'SAISIE HOTEL RESTAURANT'!HXE5</f>
        <v>0</v>
      </c>
      <c r="HWV6" s="366">
        <f>'SAISIE HOTEL RESTAURANT'!HXF5</f>
        <v>0</v>
      </c>
      <c r="HWW6" s="366">
        <f>'SAISIE HOTEL RESTAURANT'!HXG5</f>
        <v>0</v>
      </c>
      <c r="HWX6" s="366">
        <f>'SAISIE HOTEL RESTAURANT'!HXH5</f>
        <v>0</v>
      </c>
      <c r="HWY6" s="366">
        <f>'SAISIE HOTEL RESTAURANT'!HXI5</f>
        <v>0</v>
      </c>
      <c r="HWZ6" s="366">
        <f>'SAISIE HOTEL RESTAURANT'!HXJ5</f>
        <v>0</v>
      </c>
      <c r="HXA6" s="366">
        <f>'SAISIE HOTEL RESTAURANT'!HXK5</f>
        <v>0</v>
      </c>
      <c r="HXB6" s="366">
        <f>'SAISIE HOTEL RESTAURANT'!HXL5</f>
        <v>0</v>
      </c>
      <c r="HXC6" s="366">
        <f>'SAISIE HOTEL RESTAURANT'!HXM5</f>
        <v>0</v>
      </c>
      <c r="HXD6" s="366">
        <f>'SAISIE HOTEL RESTAURANT'!HXN5</f>
        <v>0</v>
      </c>
      <c r="HXE6" s="366">
        <f>'SAISIE HOTEL RESTAURANT'!HXO5</f>
        <v>0</v>
      </c>
      <c r="HXF6" s="366">
        <f>'SAISIE HOTEL RESTAURANT'!HXP5</f>
        <v>0</v>
      </c>
      <c r="HXG6" s="366">
        <f>'SAISIE HOTEL RESTAURANT'!HXQ5</f>
        <v>0</v>
      </c>
      <c r="HXH6" s="366">
        <f>'SAISIE HOTEL RESTAURANT'!HXR5</f>
        <v>0</v>
      </c>
      <c r="HXI6" s="366">
        <f>'SAISIE HOTEL RESTAURANT'!HXS5</f>
        <v>0</v>
      </c>
      <c r="HXJ6" s="366">
        <f>'SAISIE HOTEL RESTAURANT'!HXT5</f>
        <v>0</v>
      </c>
      <c r="HXK6" s="366">
        <f>'SAISIE HOTEL RESTAURANT'!HXU5</f>
        <v>0</v>
      </c>
      <c r="HXL6" s="366">
        <f>'SAISIE HOTEL RESTAURANT'!HXV5</f>
        <v>0</v>
      </c>
      <c r="HXM6" s="366">
        <f>'SAISIE HOTEL RESTAURANT'!HXW5</f>
        <v>0</v>
      </c>
      <c r="HXN6" s="366">
        <f>'SAISIE HOTEL RESTAURANT'!HXX5</f>
        <v>0</v>
      </c>
      <c r="HXO6" s="366">
        <f>'SAISIE HOTEL RESTAURANT'!HXY5</f>
        <v>0</v>
      </c>
      <c r="HXP6" s="366">
        <f>'SAISIE HOTEL RESTAURANT'!HXZ5</f>
        <v>0</v>
      </c>
      <c r="HXQ6" s="366">
        <f>'SAISIE HOTEL RESTAURANT'!HYA5</f>
        <v>0</v>
      </c>
      <c r="HXR6" s="366">
        <f>'SAISIE HOTEL RESTAURANT'!HYB5</f>
        <v>0</v>
      </c>
      <c r="HXS6" s="366">
        <f>'SAISIE HOTEL RESTAURANT'!HYC5</f>
        <v>0</v>
      </c>
      <c r="HXT6" s="366">
        <f>'SAISIE HOTEL RESTAURANT'!HYD5</f>
        <v>0</v>
      </c>
      <c r="HXU6" s="366">
        <f>'SAISIE HOTEL RESTAURANT'!HYE5</f>
        <v>0</v>
      </c>
      <c r="HXV6" s="366">
        <f>'SAISIE HOTEL RESTAURANT'!HYF5</f>
        <v>0</v>
      </c>
      <c r="HXW6" s="366">
        <f>'SAISIE HOTEL RESTAURANT'!HYG5</f>
        <v>0</v>
      </c>
      <c r="HXX6" s="366">
        <f>'SAISIE HOTEL RESTAURANT'!HYH5</f>
        <v>0</v>
      </c>
      <c r="HXY6" s="366">
        <f>'SAISIE HOTEL RESTAURANT'!HYI5</f>
        <v>0</v>
      </c>
      <c r="HXZ6" s="366">
        <f>'SAISIE HOTEL RESTAURANT'!HYJ5</f>
        <v>0</v>
      </c>
      <c r="HYA6" s="366">
        <f>'SAISIE HOTEL RESTAURANT'!HYK5</f>
        <v>0</v>
      </c>
      <c r="HYB6" s="366">
        <f>'SAISIE HOTEL RESTAURANT'!HYL5</f>
        <v>0</v>
      </c>
      <c r="HYC6" s="366">
        <f>'SAISIE HOTEL RESTAURANT'!HYM5</f>
        <v>0</v>
      </c>
      <c r="HYD6" s="366">
        <f>'SAISIE HOTEL RESTAURANT'!HYN5</f>
        <v>0</v>
      </c>
      <c r="HYE6" s="366">
        <f>'SAISIE HOTEL RESTAURANT'!HYO5</f>
        <v>0</v>
      </c>
      <c r="HYF6" s="366">
        <f>'SAISIE HOTEL RESTAURANT'!HYP5</f>
        <v>0</v>
      </c>
      <c r="HYG6" s="366">
        <f>'SAISIE HOTEL RESTAURANT'!HYQ5</f>
        <v>0</v>
      </c>
      <c r="HYH6" s="366">
        <f>'SAISIE HOTEL RESTAURANT'!HYR5</f>
        <v>0</v>
      </c>
      <c r="HYI6" s="366">
        <f>'SAISIE HOTEL RESTAURANT'!HYS5</f>
        <v>0</v>
      </c>
      <c r="HYJ6" s="366">
        <f>'SAISIE HOTEL RESTAURANT'!HYT5</f>
        <v>0</v>
      </c>
      <c r="HYK6" s="366">
        <f>'SAISIE HOTEL RESTAURANT'!HYU5</f>
        <v>0</v>
      </c>
      <c r="HYL6" s="366">
        <f>'SAISIE HOTEL RESTAURANT'!HYV5</f>
        <v>0</v>
      </c>
      <c r="HYM6" s="366">
        <f>'SAISIE HOTEL RESTAURANT'!HYW5</f>
        <v>0</v>
      </c>
      <c r="HYN6" s="366">
        <f>'SAISIE HOTEL RESTAURANT'!HYX5</f>
        <v>0</v>
      </c>
      <c r="HYO6" s="366">
        <f>'SAISIE HOTEL RESTAURANT'!HYY5</f>
        <v>0</v>
      </c>
      <c r="HYP6" s="366">
        <f>'SAISIE HOTEL RESTAURANT'!HYZ5</f>
        <v>0</v>
      </c>
      <c r="HYQ6" s="366">
        <f>'SAISIE HOTEL RESTAURANT'!HZA5</f>
        <v>0</v>
      </c>
      <c r="HYR6" s="366">
        <f>'SAISIE HOTEL RESTAURANT'!HZB5</f>
        <v>0</v>
      </c>
      <c r="HYS6" s="366">
        <f>'SAISIE HOTEL RESTAURANT'!HZC5</f>
        <v>0</v>
      </c>
      <c r="HYT6" s="366">
        <f>'SAISIE HOTEL RESTAURANT'!HZD5</f>
        <v>0</v>
      </c>
      <c r="HYU6" s="366">
        <f>'SAISIE HOTEL RESTAURANT'!HZE5</f>
        <v>0</v>
      </c>
      <c r="HYV6" s="366">
        <f>'SAISIE HOTEL RESTAURANT'!HZF5</f>
        <v>0</v>
      </c>
      <c r="HYW6" s="366">
        <f>'SAISIE HOTEL RESTAURANT'!HZG5</f>
        <v>0</v>
      </c>
      <c r="HYX6" s="366">
        <f>'SAISIE HOTEL RESTAURANT'!HZH5</f>
        <v>0</v>
      </c>
      <c r="HYY6" s="366">
        <f>'SAISIE HOTEL RESTAURANT'!HZI5</f>
        <v>0</v>
      </c>
      <c r="HYZ6" s="366">
        <f>'SAISIE HOTEL RESTAURANT'!HZJ5</f>
        <v>0</v>
      </c>
      <c r="HZA6" s="366">
        <f>'SAISIE HOTEL RESTAURANT'!HZK5</f>
        <v>0</v>
      </c>
      <c r="HZB6" s="366">
        <f>'SAISIE HOTEL RESTAURANT'!HZL5</f>
        <v>0</v>
      </c>
      <c r="HZC6" s="366">
        <f>'SAISIE HOTEL RESTAURANT'!HZM5</f>
        <v>0</v>
      </c>
      <c r="HZD6" s="366">
        <f>'SAISIE HOTEL RESTAURANT'!HZN5</f>
        <v>0</v>
      </c>
      <c r="HZE6" s="366">
        <f>'SAISIE HOTEL RESTAURANT'!HZO5</f>
        <v>0</v>
      </c>
      <c r="HZF6" s="366">
        <f>'SAISIE HOTEL RESTAURANT'!HZP5</f>
        <v>0</v>
      </c>
      <c r="HZG6" s="366">
        <f>'SAISIE HOTEL RESTAURANT'!HZQ5</f>
        <v>0</v>
      </c>
      <c r="HZH6" s="366">
        <f>'SAISIE HOTEL RESTAURANT'!HZR5</f>
        <v>0</v>
      </c>
      <c r="HZI6" s="366">
        <f>'SAISIE HOTEL RESTAURANT'!HZS5</f>
        <v>0</v>
      </c>
      <c r="HZJ6" s="366">
        <f>'SAISIE HOTEL RESTAURANT'!HZT5</f>
        <v>0</v>
      </c>
      <c r="HZK6" s="366">
        <f>'SAISIE HOTEL RESTAURANT'!HZU5</f>
        <v>0</v>
      </c>
      <c r="HZL6" s="366">
        <f>'SAISIE HOTEL RESTAURANT'!HZV5</f>
        <v>0</v>
      </c>
      <c r="HZM6" s="366">
        <f>'SAISIE HOTEL RESTAURANT'!HZW5</f>
        <v>0</v>
      </c>
      <c r="HZN6" s="366">
        <f>'SAISIE HOTEL RESTAURANT'!HZX5</f>
        <v>0</v>
      </c>
      <c r="HZO6" s="366">
        <f>'SAISIE HOTEL RESTAURANT'!HZY5</f>
        <v>0</v>
      </c>
      <c r="HZP6" s="366">
        <f>'SAISIE HOTEL RESTAURANT'!HZZ5</f>
        <v>0</v>
      </c>
      <c r="HZQ6" s="366">
        <f>'SAISIE HOTEL RESTAURANT'!IAA5</f>
        <v>0</v>
      </c>
      <c r="HZR6" s="366">
        <f>'SAISIE HOTEL RESTAURANT'!IAB5</f>
        <v>0</v>
      </c>
      <c r="HZS6" s="366">
        <f>'SAISIE HOTEL RESTAURANT'!IAC5</f>
        <v>0</v>
      </c>
      <c r="HZT6" s="366">
        <f>'SAISIE HOTEL RESTAURANT'!IAD5</f>
        <v>0</v>
      </c>
      <c r="HZU6" s="366">
        <f>'SAISIE HOTEL RESTAURANT'!IAE5</f>
        <v>0</v>
      </c>
      <c r="HZV6" s="366">
        <f>'SAISIE HOTEL RESTAURANT'!IAF5</f>
        <v>0</v>
      </c>
      <c r="HZW6" s="366">
        <f>'SAISIE HOTEL RESTAURANT'!IAG5</f>
        <v>0</v>
      </c>
      <c r="HZX6" s="366">
        <f>'SAISIE HOTEL RESTAURANT'!IAH5</f>
        <v>0</v>
      </c>
      <c r="HZY6" s="366">
        <f>'SAISIE HOTEL RESTAURANT'!IAI5</f>
        <v>0</v>
      </c>
      <c r="HZZ6" s="366">
        <f>'SAISIE HOTEL RESTAURANT'!IAJ5</f>
        <v>0</v>
      </c>
      <c r="IAA6" s="366">
        <f>'SAISIE HOTEL RESTAURANT'!IAK5</f>
        <v>0</v>
      </c>
      <c r="IAB6" s="366">
        <f>'SAISIE HOTEL RESTAURANT'!IAL5</f>
        <v>0</v>
      </c>
      <c r="IAC6" s="366">
        <f>'SAISIE HOTEL RESTAURANT'!IAM5</f>
        <v>0</v>
      </c>
      <c r="IAD6" s="366">
        <f>'SAISIE HOTEL RESTAURANT'!IAN5</f>
        <v>0</v>
      </c>
      <c r="IAE6" s="366">
        <f>'SAISIE HOTEL RESTAURANT'!IAO5</f>
        <v>0</v>
      </c>
      <c r="IAF6" s="366">
        <f>'SAISIE HOTEL RESTAURANT'!IAP5</f>
        <v>0</v>
      </c>
      <c r="IAG6" s="366">
        <f>'SAISIE HOTEL RESTAURANT'!IAQ5</f>
        <v>0</v>
      </c>
      <c r="IAH6" s="366">
        <f>'SAISIE HOTEL RESTAURANT'!IAR5</f>
        <v>0</v>
      </c>
      <c r="IAI6" s="366">
        <f>'SAISIE HOTEL RESTAURANT'!IAS5</f>
        <v>0</v>
      </c>
      <c r="IAJ6" s="366">
        <f>'SAISIE HOTEL RESTAURANT'!IAT5</f>
        <v>0</v>
      </c>
      <c r="IAK6" s="366">
        <f>'SAISIE HOTEL RESTAURANT'!IAU5</f>
        <v>0</v>
      </c>
      <c r="IAL6" s="366">
        <f>'SAISIE HOTEL RESTAURANT'!IAV5</f>
        <v>0</v>
      </c>
      <c r="IAM6" s="366">
        <f>'SAISIE HOTEL RESTAURANT'!IAW5</f>
        <v>0</v>
      </c>
      <c r="IAN6" s="366">
        <f>'SAISIE HOTEL RESTAURANT'!IAX5</f>
        <v>0</v>
      </c>
      <c r="IAO6" s="366">
        <f>'SAISIE HOTEL RESTAURANT'!IAY5</f>
        <v>0</v>
      </c>
      <c r="IAP6" s="366">
        <f>'SAISIE HOTEL RESTAURANT'!IAZ5</f>
        <v>0</v>
      </c>
      <c r="IAQ6" s="366">
        <f>'SAISIE HOTEL RESTAURANT'!IBA5</f>
        <v>0</v>
      </c>
      <c r="IAR6" s="366">
        <f>'SAISIE HOTEL RESTAURANT'!IBB5</f>
        <v>0</v>
      </c>
      <c r="IAS6" s="366">
        <f>'SAISIE HOTEL RESTAURANT'!IBC5</f>
        <v>0</v>
      </c>
      <c r="IAT6" s="366">
        <f>'SAISIE HOTEL RESTAURANT'!IBD5</f>
        <v>0</v>
      </c>
      <c r="IAU6" s="366">
        <f>'SAISIE HOTEL RESTAURANT'!IBE5</f>
        <v>0</v>
      </c>
      <c r="IAV6" s="366">
        <f>'SAISIE HOTEL RESTAURANT'!IBF5</f>
        <v>0</v>
      </c>
      <c r="IAW6" s="366">
        <f>'SAISIE HOTEL RESTAURANT'!IBG5</f>
        <v>0</v>
      </c>
      <c r="IAX6" s="366">
        <f>'SAISIE HOTEL RESTAURANT'!IBH5</f>
        <v>0</v>
      </c>
      <c r="IAY6" s="366">
        <f>'SAISIE HOTEL RESTAURANT'!IBI5</f>
        <v>0</v>
      </c>
      <c r="IAZ6" s="366">
        <f>'SAISIE HOTEL RESTAURANT'!IBJ5</f>
        <v>0</v>
      </c>
      <c r="IBA6" s="366">
        <f>'SAISIE HOTEL RESTAURANT'!IBK5</f>
        <v>0</v>
      </c>
      <c r="IBB6" s="366">
        <f>'SAISIE HOTEL RESTAURANT'!IBL5</f>
        <v>0</v>
      </c>
      <c r="IBC6" s="366">
        <f>'SAISIE HOTEL RESTAURANT'!IBM5</f>
        <v>0</v>
      </c>
      <c r="IBD6" s="366">
        <f>'SAISIE HOTEL RESTAURANT'!IBN5</f>
        <v>0</v>
      </c>
      <c r="IBE6" s="366">
        <f>'SAISIE HOTEL RESTAURANT'!IBO5</f>
        <v>0</v>
      </c>
      <c r="IBF6" s="366">
        <f>'SAISIE HOTEL RESTAURANT'!IBP5</f>
        <v>0</v>
      </c>
      <c r="IBG6" s="366">
        <f>'SAISIE HOTEL RESTAURANT'!IBQ5</f>
        <v>0</v>
      </c>
      <c r="IBH6" s="366">
        <f>'SAISIE HOTEL RESTAURANT'!IBR5</f>
        <v>0</v>
      </c>
      <c r="IBI6" s="366">
        <f>'SAISIE HOTEL RESTAURANT'!IBS5</f>
        <v>0</v>
      </c>
      <c r="IBJ6" s="366">
        <f>'SAISIE HOTEL RESTAURANT'!IBT5</f>
        <v>0</v>
      </c>
      <c r="IBK6" s="366">
        <f>'SAISIE HOTEL RESTAURANT'!IBU5</f>
        <v>0</v>
      </c>
      <c r="IBL6" s="366">
        <f>'SAISIE HOTEL RESTAURANT'!IBV5</f>
        <v>0</v>
      </c>
      <c r="IBM6" s="366">
        <f>'SAISIE HOTEL RESTAURANT'!IBW5</f>
        <v>0</v>
      </c>
      <c r="IBN6" s="366">
        <f>'SAISIE HOTEL RESTAURANT'!IBX5</f>
        <v>0</v>
      </c>
      <c r="IBO6" s="366">
        <f>'SAISIE HOTEL RESTAURANT'!IBY5</f>
        <v>0</v>
      </c>
      <c r="IBP6" s="366">
        <f>'SAISIE HOTEL RESTAURANT'!IBZ5</f>
        <v>0</v>
      </c>
      <c r="IBQ6" s="366">
        <f>'SAISIE HOTEL RESTAURANT'!ICA5</f>
        <v>0</v>
      </c>
      <c r="IBR6" s="366">
        <f>'SAISIE HOTEL RESTAURANT'!ICB5</f>
        <v>0</v>
      </c>
      <c r="IBS6" s="366">
        <f>'SAISIE HOTEL RESTAURANT'!ICC5</f>
        <v>0</v>
      </c>
      <c r="IBT6" s="366">
        <f>'SAISIE HOTEL RESTAURANT'!ICD5</f>
        <v>0</v>
      </c>
      <c r="IBU6" s="366">
        <f>'SAISIE HOTEL RESTAURANT'!ICE5</f>
        <v>0</v>
      </c>
      <c r="IBV6" s="366">
        <f>'SAISIE HOTEL RESTAURANT'!ICF5</f>
        <v>0</v>
      </c>
      <c r="IBW6" s="366">
        <f>'SAISIE HOTEL RESTAURANT'!ICG5</f>
        <v>0</v>
      </c>
      <c r="IBX6" s="366">
        <f>'SAISIE HOTEL RESTAURANT'!ICH5</f>
        <v>0</v>
      </c>
      <c r="IBY6" s="366">
        <f>'SAISIE HOTEL RESTAURANT'!ICI5</f>
        <v>0</v>
      </c>
      <c r="IBZ6" s="366">
        <f>'SAISIE HOTEL RESTAURANT'!ICJ5</f>
        <v>0</v>
      </c>
      <c r="ICA6" s="366">
        <f>'SAISIE HOTEL RESTAURANT'!ICK5</f>
        <v>0</v>
      </c>
      <c r="ICB6" s="366">
        <f>'SAISIE HOTEL RESTAURANT'!ICL5</f>
        <v>0</v>
      </c>
      <c r="ICC6" s="366">
        <f>'SAISIE HOTEL RESTAURANT'!ICM5</f>
        <v>0</v>
      </c>
      <c r="ICD6" s="366">
        <f>'SAISIE HOTEL RESTAURANT'!ICN5</f>
        <v>0</v>
      </c>
      <c r="ICE6" s="366">
        <f>'SAISIE HOTEL RESTAURANT'!ICO5</f>
        <v>0</v>
      </c>
      <c r="ICF6" s="366">
        <f>'SAISIE HOTEL RESTAURANT'!ICP5</f>
        <v>0</v>
      </c>
      <c r="ICG6" s="366">
        <f>'SAISIE HOTEL RESTAURANT'!ICQ5</f>
        <v>0</v>
      </c>
      <c r="ICH6" s="366">
        <f>'SAISIE HOTEL RESTAURANT'!ICR5</f>
        <v>0</v>
      </c>
      <c r="ICI6" s="366">
        <f>'SAISIE HOTEL RESTAURANT'!ICS5</f>
        <v>0</v>
      </c>
      <c r="ICJ6" s="366">
        <f>'SAISIE HOTEL RESTAURANT'!ICT5</f>
        <v>0</v>
      </c>
      <c r="ICK6" s="366">
        <f>'SAISIE HOTEL RESTAURANT'!ICU5</f>
        <v>0</v>
      </c>
      <c r="ICL6" s="366">
        <f>'SAISIE HOTEL RESTAURANT'!ICV5</f>
        <v>0</v>
      </c>
      <c r="ICM6" s="366">
        <f>'SAISIE HOTEL RESTAURANT'!ICW5</f>
        <v>0</v>
      </c>
      <c r="ICN6" s="366">
        <f>'SAISIE HOTEL RESTAURANT'!ICX5</f>
        <v>0</v>
      </c>
      <c r="ICO6" s="366">
        <f>'SAISIE HOTEL RESTAURANT'!ICY5</f>
        <v>0</v>
      </c>
      <c r="ICP6" s="366">
        <f>'SAISIE HOTEL RESTAURANT'!ICZ5</f>
        <v>0</v>
      </c>
      <c r="ICQ6" s="366">
        <f>'SAISIE HOTEL RESTAURANT'!IDA5</f>
        <v>0</v>
      </c>
      <c r="ICR6" s="366">
        <f>'SAISIE HOTEL RESTAURANT'!IDB5</f>
        <v>0</v>
      </c>
      <c r="ICS6" s="366">
        <f>'SAISIE HOTEL RESTAURANT'!IDC5</f>
        <v>0</v>
      </c>
      <c r="ICT6" s="366">
        <f>'SAISIE HOTEL RESTAURANT'!IDD5</f>
        <v>0</v>
      </c>
      <c r="ICU6" s="366">
        <f>'SAISIE HOTEL RESTAURANT'!IDE5</f>
        <v>0</v>
      </c>
      <c r="ICV6" s="366">
        <f>'SAISIE HOTEL RESTAURANT'!IDF5</f>
        <v>0</v>
      </c>
      <c r="ICW6" s="366">
        <f>'SAISIE HOTEL RESTAURANT'!IDG5</f>
        <v>0</v>
      </c>
      <c r="ICX6" s="366">
        <f>'SAISIE HOTEL RESTAURANT'!IDH5</f>
        <v>0</v>
      </c>
      <c r="ICY6" s="366">
        <f>'SAISIE HOTEL RESTAURANT'!IDI5</f>
        <v>0</v>
      </c>
      <c r="ICZ6" s="366">
        <f>'SAISIE HOTEL RESTAURANT'!IDJ5</f>
        <v>0</v>
      </c>
      <c r="IDA6" s="366">
        <f>'SAISIE HOTEL RESTAURANT'!IDK5</f>
        <v>0</v>
      </c>
      <c r="IDB6" s="366">
        <f>'SAISIE HOTEL RESTAURANT'!IDL5</f>
        <v>0</v>
      </c>
      <c r="IDC6" s="366">
        <f>'SAISIE HOTEL RESTAURANT'!IDM5</f>
        <v>0</v>
      </c>
      <c r="IDD6" s="366">
        <f>'SAISIE HOTEL RESTAURANT'!IDN5</f>
        <v>0</v>
      </c>
      <c r="IDE6" s="366">
        <f>'SAISIE HOTEL RESTAURANT'!IDO5</f>
        <v>0</v>
      </c>
      <c r="IDF6" s="366">
        <f>'SAISIE HOTEL RESTAURANT'!IDP5</f>
        <v>0</v>
      </c>
      <c r="IDG6" s="366">
        <f>'SAISIE HOTEL RESTAURANT'!IDQ5</f>
        <v>0</v>
      </c>
      <c r="IDH6" s="366">
        <f>'SAISIE HOTEL RESTAURANT'!IDR5</f>
        <v>0</v>
      </c>
      <c r="IDI6" s="366">
        <f>'SAISIE HOTEL RESTAURANT'!IDS5</f>
        <v>0</v>
      </c>
      <c r="IDJ6" s="366">
        <f>'SAISIE HOTEL RESTAURANT'!IDT5</f>
        <v>0</v>
      </c>
      <c r="IDK6" s="366">
        <f>'SAISIE HOTEL RESTAURANT'!IDU5</f>
        <v>0</v>
      </c>
      <c r="IDL6" s="366">
        <f>'SAISIE HOTEL RESTAURANT'!IDV5</f>
        <v>0</v>
      </c>
      <c r="IDM6" s="366">
        <f>'SAISIE HOTEL RESTAURANT'!IDW5</f>
        <v>0</v>
      </c>
      <c r="IDN6" s="366">
        <f>'SAISIE HOTEL RESTAURANT'!IDX5</f>
        <v>0</v>
      </c>
      <c r="IDO6" s="366">
        <f>'SAISIE HOTEL RESTAURANT'!IDY5</f>
        <v>0</v>
      </c>
      <c r="IDP6" s="366">
        <f>'SAISIE HOTEL RESTAURANT'!IDZ5</f>
        <v>0</v>
      </c>
      <c r="IDQ6" s="366">
        <f>'SAISIE HOTEL RESTAURANT'!IEA5</f>
        <v>0</v>
      </c>
      <c r="IDR6" s="366">
        <f>'SAISIE HOTEL RESTAURANT'!IEB5</f>
        <v>0</v>
      </c>
      <c r="IDS6" s="366">
        <f>'SAISIE HOTEL RESTAURANT'!IEC5</f>
        <v>0</v>
      </c>
      <c r="IDT6" s="366">
        <f>'SAISIE HOTEL RESTAURANT'!IED5</f>
        <v>0</v>
      </c>
      <c r="IDU6" s="366">
        <f>'SAISIE HOTEL RESTAURANT'!IEE5</f>
        <v>0</v>
      </c>
      <c r="IDV6" s="366">
        <f>'SAISIE HOTEL RESTAURANT'!IEF5</f>
        <v>0</v>
      </c>
      <c r="IDW6" s="366">
        <f>'SAISIE HOTEL RESTAURANT'!IEG5</f>
        <v>0</v>
      </c>
      <c r="IDX6" s="366">
        <f>'SAISIE HOTEL RESTAURANT'!IEH5</f>
        <v>0</v>
      </c>
      <c r="IDY6" s="366">
        <f>'SAISIE HOTEL RESTAURANT'!IEI5</f>
        <v>0</v>
      </c>
      <c r="IDZ6" s="366">
        <f>'SAISIE HOTEL RESTAURANT'!IEJ5</f>
        <v>0</v>
      </c>
      <c r="IEA6" s="366">
        <f>'SAISIE HOTEL RESTAURANT'!IEK5</f>
        <v>0</v>
      </c>
      <c r="IEB6" s="366">
        <f>'SAISIE HOTEL RESTAURANT'!IEL5</f>
        <v>0</v>
      </c>
      <c r="IEC6" s="366">
        <f>'SAISIE HOTEL RESTAURANT'!IEM5</f>
        <v>0</v>
      </c>
      <c r="IED6" s="366">
        <f>'SAISIE HOTEL RESTAURANT'!IEN5</f>
        <v>0</v>
      </c>
      <c r="IEE6" s="366">
        <f>'SAISIE HOTEL RESTAURANT'!IEO5</f>
        <v>0</v>
      </c>
      <c r="IEF6" s="366">
        <f>'SAISIE HOTEL RESTAURANT'!IEP5</f>
        <v>0</v>
      </c>
      <c r="IEG6" s="366">
        <f>'SAISIE HOTEL RESTAURANT'!IEQ5</f>
        <v>0</v>
      </c>
      <c r="IEH6" s="366">
        <f>'SAISIE HOTEL RESTAURANT'!IER5</f>
        <v>0</v>
      </c>
      <c r="IEI6" s="366">
        <f>'SAISIE HOTEL RESTAURANT'!IES5</f>
        <v>0</v>
      </c>
      <c r="IEJ6" s="366">
        <f>'SAISIE HOTEL RESTAURANT'!IET5</f>
        <v>0</v>
      </c>
      <c r="IEK6" s="366">
        <f>'SAISIE HOTEL RESTAURANT'!IEU5</f>
        <v>0</v>
      </c>
      <c r="IEL6" s="366">
        <f>'SAISIE HOTEL RESTAURANT'!IEV5</f>
        <v>0</v>
      </c>
      <c r="IEM6" s="366">
        <f>'SAISIE HOTEL RESTAURANT'!IEW5</f>
        <v>0</v>
      </c>
      <c r="IEN6" s="366">
        <f>'SAISIE HOTEL RESTAURANT'!IEX5</f>
        <v>0</v>
      </c>
      <c r="IEO6" s="366">
        <f>'SAISIE HOTEL RESTAURANT'!IEY5</f>
        <v>0</v>
      </c>
      <c r="IEP6" s="366">
        <f>'SAISIE HOTEL RESTAURANT'!IEZ5</f>
        <v>0</v>
      </c>
      <c r="IEQ6" s="366">
        <f>'SAISIE HOTEL RESTAURANT'!IFA5</f>
        <v>0</v>
      </c>
      <c r="IER6" s="366">
        <f>'SAISIE HOTEL RESTAURANT'!IFB5</f>
        <v>0</v>
      </c>
      <c r="IES6" s="366">
        <f>'SAISIE HOTEL RESTAURANT'!IFC5</f>
        <v>0</v>
      </c>
      <c r="IET6" s="366">
        <f>'SAISIE HOTEL RESTAURANT'!IFD5</f>
        <v>0</v>
      </c>
      <c r="IEU6" s="366">
        <f>'SAISIE HOTEL RESTAURANT'!IFE5</f>
        <v>0</v>
      </c>
      <c r="IEV6" s="366">
        <f>'SAISIE HOTEL RESTAURANT'!IFF5</f>
        <v>0</v>
      </c>
      <c r="IEW6" s="366">
        <f>'SAISIE HOTEL RESTAURANT'!IFG5</f>
        <v>0</v>
      </c>
      <c r="IEX6" s="366">
        <f>'SAISIE HOTEL RESTAURANT'!IFH5</f>
        <v>0</v>
      </c>
      <c r="IEY6" s="366">
        <f>'SAISIE HOTEL RESTAURANT'!IFI5</f>
        <v>0</v>
      </c>
      <c r="IEZ6" s="366">
        <f>'SAISIE HOTEL RESTAURANT'!IFJ5</f>
        <v>0</v>
      </c>
      <c r="IFA6" s="366">
        <f>'SAISIE HOTEL RESTAURANT'!IFK5</f>
        <v>0</v>
      </c>
      <c r="IFB6" s="366">
        <f>'SAISIE HOTEL RESTAURANT'!IFL5</f>
        <v>0</v>
      </c>
      <c r="IFC6" s="366">
        <f>'SAISIE HOTEL RESTAURANT'!IFM5</f>
        <v>0</v>
      </c>
      <c r="IFD6" s="366">
        <f>'SAISIE HOTEL RESTAURANT'!IFN5</f>
        <v>0</v>
      </c>
      <c r="IFE6" s="366">
        <f>'SAISIE HOTEL RESTAURANT'!IFO5</f>
        <v>0</v>
      </c>
      <c r="IFF6" s="366">
        <f>'SAISIE HOTEL RESTAURANT'!IFP5</f>
        <v>0</v>
      </c>
      <c r="IFG6" s="366">
        <f>'SAISIE HOTEL RESTAURANT'!IFQ5</f>
        <v>0</v>
      </c>
      <c r="IFH6" s="366">
        <f>'SAISIE HOTEL RESTAURANT'!IFR5</f>
        <v>0</v>
      </c>
      <c r="IFI6" s="366">
        <f>'SAISIE HOTEL RESTAURANT'!IFS5</f>
        <v>0</v>
      </c>
      <c r="IFJ6" s="366">
        <f>'SAISIE HOTEL RESTAURANT'!IFT5</f>
        <v>0</v>
      </c>
      <c r="IFK6" s="366">
        <f>'SAISIE HOTEL RESTAURANT'!IFU5</f>
        <v>0</v>
      </c>
      <c r="IFL6" s="366">
        <f>'SAISIE HOTEL RESTAURANT'!IFV5</f>
        <v>0</v>
      </c>
      <c r="IFM6" s="366">
        <f>'SAISIE HOTEL RESTAURANT'!IFW5</f>
        <v>0</v>
      </c>
      <c r="IFN6" s="366">
        <f>'SAISIE HOTEL RESTAURANT'!IFX5</f>
        <v>0</v>
      </c>
      <c r="IFO6" s="366">
        <f>'SAISIE HOTEL RESTAURANT'!IFY5</f>
        <v>0</v>
      </c>
      <c r="IFP6" s="366">
        <f>'SAISIE HOTEL RESTAURANT'!IFZ5</f>
        <v>0</v>
      </c>
      <c r="IFQ6" s="366">
        <f>'SAISIE HOTEL RESTAURANT'!IGA5</f>
        <v>0</v>
      </c>
      <c r="IFR6" s="366">
        <f>'SAISIE HOTEL RESTAURANT'!IGB5</f>
        <v>0</v>
      </c>
      <c r="IFS6" s="366">
        <f>'SAISIE HOTEL RESTAURANT'!IGC5</f>
        <v>0</v>
      </c>
      <c r="IFT6" s="366">
        <f>'SAISIE HOTEL RESTAURANT'!IGD5</f>
        <v>0</v>
      </c>
      <c r="IFU6" s="366">
        <f>'SAISIE HOTEL RESTAURANT'!IGE5</f>
        <v>0</v>
      </c>
      <c r="IFV6" s="366">
        <f>'SAISIE HOTEL RESTAURANT'!IGF5</f>
        <v>0</v>
      </c>
      <c r="IFW6" s="366">
        <f>'SAISIE HOTEL RESTAURANT'!IGG5</f>
        <v>0</v>
      </c>
      <c r="IFX6" s="366">
        <f>'SAISIE HOTEL RESTAURANT'!IGH5</f>
        <v>0</v>
      </c>
      <c r="IFY6" s="366">
        <f>'SAISIE HOTEL RESTAURANT'!IGI5</f>
        <v>0</v>
      </c>
      <c r="IFZ6" s="366">
        <f>'SAISIE HOTEL RESTAURANT'!IGJ5</f>
        <v>0</v>
      </c>
      <c r="IGA6" s="366">
        <f>'SAISIE HOTEL RESTAURANT'!IGK5</f>
        <v>0</v>
      </c>
      <c r="IGB6" s="366">
        <f>'SAISIE HOTEL RESTAURANT'!IGL5</f>
        <v>0</v>
      </c>
      <c r="IGC6" s="366">
        <f>'SAISIE HOTEL RESTAURANT'!IGM5</f>
        <v>0</v>
      </c>
      <c r="IGD6" s="366">
        <f>'SAISIE HOTEL RESTAURANT'!IGN5</f>
        <v>0</v>
      </c>
      <c r="IGE6" s="366">
        <f>'SAISIE HOTEL RESTAURANT'!IGO5</f>
        <v>0</v>
      </c>
      <c r="IGF6" s="366">
        <f>'SAISIE HOTEL RESTAURANT'!IGP5</f>
        <v>0</v>
      </c>
      <c r="IGG6" s="366">
        <f>'SAISIE HOTEL RESTAURANT'!IGQ5</f>
        <v>0</v>
      </c>
      <c r="IGH6" s="366">
        <f>'SAISIE HOTEL RESTAURANT'!IGR5</f>
        <v>0</v>
      </c>
      <c r="IGI6" s="366">
        <f>'SAISIE HOTEL RESTAURANT'!IGS5</f>
        <v>0</v>
      </c>
      <c r="IGJ6" s="366">
        <f>'SAISIE HOTEL RESTAURANT'!IGT5</f>
        <v>0</v>
      </c>
      <c r="IGK6" s="366">
        <f>'SAISIE HOTEL RESTAURANT'!IGU5</f>
        <v>0</v>
      </c>
      <c r="IGL6" s="366">
        <f>'SAISIE HOTEL RESTAURANT'!IGV5</f>
        <v>0</v>
      </c>
      <c r="IGM6" s="366">
        <f>'SAISIE HOTEL RESTAURANT'!IGW5</f>
        <v>0</v>
      </c>
      <c r="IGN6" s="366">
        <f>'SAISIE HOTEL RESTAURANT'!IGX5</f>
        <v>0</v>
      </c>
      <c r="IGO6" s="366">
        <f>'SAISIE HOTEL RESTAURANT'!IGY5</f>
        <v>0</v>
      </c>
      <c r="IGP6" s="366">
        <f>'SAISIE HOTEL RESTAURANT'!IGZ5</f>
        <v>0</v>
      </c>
      <c r="IGQ6" s="366">
        <f>'SAISIE HOTEL RESTAURANT'!IHA5</f>
        <v>0</v>
      </c>
      <c r="IGR6" s="366">
        <f>'SAISIE HOTEL RESTAURANT'!IHB5</f>
        <v>0</v>
      </c>
      <c r="IGS6" s="366">
        <f>'SAISIE HOTEL RESTAURANT'!IHC5</f>
        <v>0</v>
      </c>
      <c r="IGT6" s="366">
        <f>'SAISIE HOTEL RESTAURANT'!IHD5</f>
        <v>0</v>
      </c>
      <c r="IGU6" s="366">
        <f>'SAISIE HOTEL RESTAURANT'!IHE5</f>
        <v>0</v>
      </c>
      <c r="IGV6" s="366">
        <f>'SAISIE HOTEL RESTAURANT'!IHF5</f>
        <v>0</v>
      </c>
      <c r="IGW6" s="366">
        <f>'SAISIE HOTEL RESTAURANT'!IHG5</f>
        <v>0</v>
      </c>
      <c r="IGX6" s="366">
        <f>'SAISIE HOTEL RESTAURANT'!IHH5</f>
        <v>0</v>
      </c>
      <c r="IGY6" s="366">
        <f>'SAISIE HOTEL RESTAURANT'!IHI5</f>
        <v>0</v>
      </c>
      <c r="IGZ6" s="366">
        <f>'SAISIE HOTEL RESTAURANT'!IHJ5</f>
        <v>0</v>
      </c>
      <c r="IHA6" s="366">
        <f>'SAISIE HOTEL RESTAURANT'!IHK5</f>
        <v>0</v>
      </c>
      <c r="IHB6" s="366">
        <f>'SAISIE HOTEL RESTAURANT'!IHL5</f>
        <v>0</v>
      </c>
      <c r="IHC6" s="366">
        <f>'SAISIE HOTEL RESTAURANT'!IHM5</f>
        <v>0</v>
      </c>
      <c r="IHD6" s="366">
        <f>'SAISIE HOTEL RESTAURANT'!IHN5</f>
        <v>0</v>
      </c>
      <c r="IHE6" s="366">
        <f>'SAISIE HOTEL RESTAURANT'!IHO5</f>
        <v>0</v>
      </c>
      <c r="IHF6" s="366">
        <f>'SAISIE HOTEL RESTAURANT'!IHP5</f>
        <v>0</v>
      </c>
      <c r="IHG6" s="366">
        <f>'SAISIE HOTEL RESTAURANT'!IHQ5</f>
        <v>0</v>
      </c>
      <c r="IHH6" s="366">
        <f>'SAISIE HOTEL RESTAURANT'!IHR5</f>
        <v>0</v>
      </c>
      <c r="IHI6" s="366">
        <f>'SAISIE HOTEL RESTAURANT'!IHS5</f>
        <v>0</v>
      </c>
      <c r="IHJ6" s="366">
        <f>'SAISIE HOTEL RESTAURANT'!IHT5</f>
        <v>0</v>
      </c>
      <c r="IHK6" s="366">
        <f>'SAISIE HOTEL RESTAURANT'!IHU5</f>
        <v>0</v>
      </c>
      <c r="IHL6" s="366">
        <f>'SAISIE HOTEL RESTAURANT'!IHV5</f>
        <v>0</v>
      </c>
      <c r="IHM6" s="366">
        <f>'SAISIE HOTEL RESTAURANT'!IHW5</f>
        <v>0</v>
      </c>
      <c r="IHN6" s="366">
        <f>'SAISIE HOTEL RESTAURANT'!IHX5</f>
        <v>0</v>
      </c>
      <c r="IHO6" s="366">
        <f>'SAISIE HOTEL RESTAURANT'!IHY5</f>
        <v>0</v>
      </c>
      <c r="IHP6" s="366">
        <f>'SAISIE HOTEL RESTAURANT'!IHZ5</f>
        <v>0</v>
      </c>
      <c r="IHQ6" s="366">
        <f>'SAISIE HOTEL RESTAURANT'!IIA5</f>
        <v>0</v>
      </c>
      <c r="IHR6" s="366">
        <f>'SAISIE HOTEL RESTAURANT'!IIB5</f>
        <v>0</v>
      </c>
      <c r="IHS6" s="366">
        <f>'SAISIE HOTEL RESTAURANT'!IIC5</f>
        <v>0</v>
      </c>
      <c r="IHT6" s="366">
        <f>'SAISIE HOTEL RESTAURANT'!IID5</f>
        <v>0</v>
      </c>
      <c r="IHU6" s="366">
        <f>'SAISIE HOTEL RESTAURANT'!IIE5</f>
        <v>0</v>
      </c>
      <c r="IHV6" s="366">
        <f>'SAISIE HOTEL RESTAURANT'!IIF5</f>
        <v>0</v>
      </c>
      <c r="IHW6" s="366">
        <f>'SAISIE HOTEL RESTAURANT'!IIG5</f>
        <v>0</v>
      </c>
      <c r="IHX6" s="366">
        <f>'SAISIE HOTEL RESTAURANT'!IIH5</f>
        <v>0</v>
      </c>
      <c r="IHY6" s="366">
        <f>'SAISIE HOTEL RESTAURANT'!III5</f>
        <v>0</v>
      </c>
      <c r="IHZ6" s="366">
        <f>'SAISIE HOTEL RESTAURANT'!IIJ5</f>
        <v>0</v>
      </c>
      <c r="IIA6" s="366">
        <f>'SAISIE HOTEL RESTAURANT'!IIK5</f>
        <v>0</v>
      </c>
      <c r="IIB6" s="366">
        <f>'SAISIE HOTEL RESTAURANT'!IIL5</f>
        <v>0</v>
      </c>
      <c r="IIC6" s="366">
        <f>'SAISIE HOTEL RESTAURANT'!IIM5</f>
        <v>0</v>
      </c>
      <c r="IID6" s="366">
        <f>'SAISIE HOTEL RESTAURANT'!IIN5</f>
        <v>0</v>
      </c>
      <c r="IIE6" s="366">
        <f>'SAISIE HOTEL RESTAURANT'!IIO5</f>
        <v>0</v>
      </c>
      <c r="IIF6" s="366">
        <f>'SAISIE HOTEL RESTAURANT'!IIP5</f>
        <v>0</v>
      </c>
      <c r="IIG6" s="366">
        <f>'SAISIE HOTEL RESTAURANT'!IIQ5</f>
        <v>0</v>
      </c>
      <c r="IIH6" s="366">
        <f>'SAISIE HOTEL RESTAURANT'!IIR5</f>
        <v>0</v>
      </c>
      <c r="III6" s="366">
        <f>'SAISIE HOTEL RESTAURANT'!IIS5</f>
        <v>0</v>
      </c>
      <c r="IIJ6" s="366">
        <f>'SAISIE HOTEL RESTAURANT'!IIT5</f>
        <v>0</v>
      </c>
      <c r="IIK6" s="366">
        <f>'SAISIE HOTEL RESTAURANT'!IIU5</f>
        <v>0</v>
      </c>
      <c r="IIL6" s="366">
        <f>'SAISIE HOTEL RESTAURANT'!IIV5</f>
        <v>0</v>
      </c>
      <c r="IIM6" s="366">
        <f>'SAISIE HOTEL RESTAURANT'!IIW5</f>
        <v>0</v>
      </c>
      <c r="IIN6" s="366">
        <f>'SAISIE HOTEL RESTAURANT'!IIX5</f>
        <v>0</v>
      </c>
      <c r="IIO6" s="366">
        <f>'SAISIE HOTEL RESTAURANT'!IIY5</f>
        <v>0</v>
      </c>
      <c r="IIP6" s="366">
        <f>'SAISIE HOTEL RESTAURANT'!IIZ5</f>
        <v>0</v>
      </c>
      <c r="IIQ6" s="366">
        <f>'SAISIE HOTEL RESTAURANT'!IJA5</f>
        <v>0</v>
      </c>
      <c r="IIR6" s="366">
        <f>'SAISIE HOTEL RESTAURANT'!IJB5</f>
        <v>0</v>
      </c>
      <c r="IIS6" s="366">
        <f>'SAISIE HOTEL RESTAURANT'!IJC5</f>
        <v>0</v>
      </c>
      <c r="IIT6" s="366">
        <f>'SAISIE HOTEL RESTAURANT'!IJD5</f>
        <v>0</v>
      </c>
      <c r="IIU6" s="366">
        <f>'SAISIE HOTEL RESTAURANT'!IJE5</f>
        <v>0</v>
      </c>
      <c r="IIV6" s="366">
        <f>'SAISIE HOTEL RESTAURANT'!IJF5</f>
        <v>0</v>
      </c>
      <c r="IIW6" s="366">
        <f>'SAISIE HOTEL RESTAURANT'!IJG5</f>
        <v>0</v>
      </c>
      <c r="IIX6" s="366">
        <f>'SAISIE HOTEL RESTAURANT'!IJH5</f>
        <v>0</v>
      </c>
      <c r="IIY6" s="366">
        <f>'SAISIE HOTEL RESTAURANT'!IJI5</f>
        <v>0</v>
      </c>
      <c r="IIZ6" s="366">
        <f>'SAISIE HOTEL RESTAURANT'!IJJ5</f>
        <v>0</v>
      </c>
      <c r="IJA6" s="366">
        <f>'SAISIE HOTEL RESTAURANT'!IJK5</f>
        <v>0</v>
      </c>
      <c r="IJB6" s="366">
        <f>'SAISIE HOTEL RESTAURANT'!IJL5</f>
        <v>0</v>
      </c>
      <c r="IJC6" s="366">
        <f>'SAISIE HOTEL RESTAURANT'!IJM5</f>
        <v>0</v>
      </c>
      <c r="IJD6" s="366">
        <f>'SAISIE HOTEL RESTAURANT'!IJN5</f>
        <v>0</v>
      </c>
      <c r="IJE6" s="366">
        <f>'SAISIE HOTEL RESTAURANT'!IJO5</f>
        <v>0</v>
      </c>
      <c r="IJF6" s="366">
        <f>'SAISIE HOTEL RESTAURANT'!IJP5</f>
        <v>0</v>
      </c>
      <c r="IJG6" s="366">
        <f>'SAISIE HOTEL RESTAURANT'!IJQ5</f>
        <v>0</v>
      </c>
      <c r="IJH6" s="366">
        <f>'SAISIE HOTEL RESTAURANT'!IJR5</f>
        <v>0</v>
      </c>
      <c r="IJI6" s="366">
        <f>'SAISIE HOTEL RESTAURANT'!IJS5</f>
        <v>0</v>
      </c>
      <c r="IJJ6" s="366">
        <f>'SAISIE HOTEL RESTAURANT'!IJT5</f>
        <v>0</v>
      </c>
      <c r="IJK6" s="366">
        <f>'SAISIE HOTEL RESTAURANT'!IJU5</f>
        <v>0</v>
      </c>
      <c r="IJL6" s="366">
        <f>'SAISIE HOTEL RESTAURANT'!IJV5</f>
        <v>0</v>
      </c>
      <c r="IJM6" s="366">
        <f>'SAISIE HOTEL RESTAURANT'!IJW5</f>
        <v>0</v>
      </c>
      <c r="IJN6" s="366">
        <f>'SAISIE HOTEL RESTAURANT'!IJX5</f>
        <v>0</v>
      </c>
      <c r="IJO6" s="366">
        <f>'SAISIE HOTEL RESTAURANT'!IJY5</f>
        <v>0</v>
      </c>
      <c r="IJP6" s="366">
        <f>'SAISIE HOTEL RESTAURANT'!IJZ5</f>
        <v>0</v>
      </c>
      <c r="IJQ6" s="366">
        <f>'SAISIE HOTEL RESTAURANT'!IKA5</f>
        <v>0</v>
      </c>
      <c r="IJR6" s="366">
        <f>'SAISIE HOTEL RESTAURANT'!IKB5</f>
        <v>0</v>
      </c>
      <c r="IJS6" s="366">
        <f>'SAISIE HOTEL RESTAURANT'!IKC5</f>
        <v>0</v>
      </c>
      <c r="IJT6" s="366">
        <f>'SAISIE HOTEL RESTAURANT'!IKD5</f>
        <v>0</v>
      </c>
      <c r="IJU6" s="366">
        <f>'SAISIE HOTEL RESTAURANT'!IKE5</f>
        <v>0</v>
      </c>
      <c r="IJV6" s="366">
        <f>'SAISIE HOTEL RESTAURANT'!IKF5</f>
        <v>0</v>
      </c>
      <c r="IJW6" s="366">
        <f>'SAISIE HOTEL RESTAURANT'!IKG5</f>
        <v>0</v>
      </c>
      <c r="IJX6" s="366">
        <f>'SAISIE HOTEL RESTAURANT'!IKH5</f>
        <v>0</v>
      </c>
      <c r="IJY6" s="366">
        <f>'SAISIE HOTEL RESTAURANT'!IKI5</f>
        <v>0</v>
      </c>
      <c r="IJZ6" s="366">
        <f>'SAISIE HOTEL RESTAURANT'!IKJ5</f>
        <v>0</v>
      </c>
      <c r="IKA6" s="366">
        <f>'SAISIE HOTEL RESTAURANT'!IKK5</f>
        <v>0</v>
      </c>
      <c r="IKB6" s="366">
        <f>'SAISIE HOTEL RESTAURANT'!IKL5</f>
        <v>0</v>
      </c>
      <c r="IKC6" s="366">
        <f>'SAISIE HOTEL RESTAURANT'!IKM5</f>
        <v>0</v>
      </c>
      <c r="IKD6" s="366">
        <f>'SAISIE HOTEL RESTAURANT'!IKN5</f>
        <v>0</v>
      </c>
      <c r="IKE6" s="366">
        <f>'SAISIE HOTEL RESTAURANT'!IKO5</f>
        <v>0</v>
      </c>
      <c r="IKF6" s="366">
        <f>'SAISIE HOTEL RESTAURANT'!IKP5</f>
        <v>0</v>
      </c>
      <c r="IKG6" s="366">
        <f>'SAISIE HOTEL RESTAURANT'!IKQ5</f>
        <v>0</v>
      </c>
      <c r="IKH6" s="366">
        <f>'SAISIE HOTEL RESTAURANT'!IKR5</f>
        <v>0</v>
      </c>
      <c r="IKI6" s="366">
        <f>'SAISIE HOTEL RESTAURANT'!IKS5</f>
        <v>0</v>
      </c>
      <c r="IKJ6" s="366">
        <f>'SAISIE HOTEL RESTAURANT'!IKT5</f>
        <v>0</v>
      </c>
      <c r="IKK6" s="366">
        <f>'SAISIE HOTEL RESTAURANT'!IKU5</f>
        <v>0</v>
      </c>
      <c r="IKL6" s="366">
        <f>'SAISIE HOTEL RESTAURANT'!IKV5</f>
        <v>0</v>
      </c>
      <c r="IKM6" s="366">
        <f>'SAISIE HOTEL RESTAURANT'!IKW5</f>
        <v>0</v>
      </c>
      <c r="IKN6" s="366">
        <f>'SAISIE HOTEL RESTAURANT'!IKX5</f>
        <v>0</v>
      </c>
      <c r="IKO6" s="366">
        <f>'SAISIE HOTEL RESTAURANT'!IKY5</f>
        <v>0</v>
      </c>
      <c r="IKP6" s="366">
        <f>'SAISIE HOTEL RESTAURANT'!IKZ5</f>
        <v>0</v>
      </c>
      <c r="IKQ6" s="366">
        <f>'SAISIE HOTEL RESTAURANT'!ILA5</f>
        <v>0</v>
      </c>
      <c r="IKR6" s="366">
        <f>'SAISIE HOTEL RESTAURANT'!ILB5</f>
        <v>0</v>
      </c>
      <c r="IKS6" s="366">
        <f>'SAISIE HOTEL RESTAURANT'!ILC5</f>
        <v>0</v>
      </c>
      <c r="IKT6" s="366">
        <f>'SAISIE HOTEL RESTAURANT'!ILD5</f>
        <v>0</v>
      </c>
      <c r="IKU6" s="366">
        <f>'SAISIE HOTEL RESTAURANT'!ILE5</f>
        <v>0</v>
      </c>
      <c r="IKV6" s="366">
        <f>'SAISIE HOTEL RESTAURANT'!ILF5</f>
        <v>0</v>
      </c>
      <c r="IKW6" s="366">
        <f>'SAISIE HOTEL RESTAURANT'!ILG5</f>
        <v>0</v>
      </c>
      <c r="IKX6" s="366">
        <f>'SAISIE HOTEL RESTAURANT'!ILH5</f>
        <v>0</v>
      </c>
      <c r="IKY6" s="366">
        <f>'SAISIE HOTEL RESTAURANT'!ILI5</f>
        <v>0</v>
      </c>
      <c r="IKZ6" s="366">
        <f>'SAISIE HOTEL RESTAURANT'!ILJ5</f>
        <v>0</v>
      </c>
      <c r="ILA6" s="366">
        <f>'SAISIE HOTEL RESTAURANT'!ILK5</f>
        <v>0</v>
      </c>
      <c r="ILB6" s="366">
        <f>'SAISIE HOTEL RESTAURANT'!ILL5</f>
        <v>0</v>
      </c>
      <c r="ILC6" s="366">
        <f>'SAISIE HOTEL RESTAURANT'!ILM5</f>
        <v>0</v>
      </c>
      <c r="ILD6" s="366">
        <f>'SAISIE HOTEL RESTAURANT'!ILN5</f>
        <v>0</v>
      </c>
      <c r="ILE6" s="366">
        <f>'SAISIE HOTEL RESTAURANT'!ILO5</f>
        <v>0</v>
      </c>
      <c r="ILF6" s="366">
        <f>'SAISIE HOTEL RESTAURANT'!ILP5</f>
        <v>0</v>
      </c>
      <c r="ILG6" s="366">
        <f>'SAISIE HOTEL RESTAURANT'!ILQ5</f>
        <v>0</v>
      </c>
      <c r="ILH6" s="366">
        <f>'SAISIE HOTEL RESTAURANT'!ILR5</f>
        <v>0</v>
      </c>
      <c r="ILI6" s="366">
        <f>'SAISIE HOTEL RESTAURANT'!ILS5</f>
        <v>0</v>
      </c>
      <c r="ILJ6" s="366">
        <f>'SAISIE HOTEL RESTAURANT'!ILT5</f>
        <v>0</v>
      </c>
      <c r="ILK6" s="366">
        <f>'SAISIE HOTEL RESTAURANT'!ILU5</f>
        <v>0</v>
      </c>
      <c r="ILL6" s="366">
        <f>'SAISIE HOTEL RESTAURANT'!ILV5</f>
        <v>0</v>
      </c>
      <c r="ILM6" s="366">
        <f>'SAISIE HOTEL RESTAURANT'!ILW5</f>
        <v>0</v>
      </c>
      <c r="ILN6" s="366">
        <f>'SAISIE HOTEL RESTAURANT'!ILX5</f>
        <v>0</v>
      </c>
      <c r="ILO6" s="366">
        <f>'SAISIE HOTEL RESTAURANT'!ILY5</f>
        <v>0</v>
      </c>
      <c r="ILP6" s="366">
        <f>'SAISIE HOTEL RESTAURANT'!ILZ5</f>
        <v>0</v>
      </c>
      <c r="ILQ6" s="366">
        <f>'SAISIE HOTEL RESTAURANT'!IMA5</f>
        <v>0</v>
      </c>
      <c r="ILR6" s="366">
        <f>'SAISIE HOTEL RESTAURANT'!IMB5</f>
        <v>0</v>
      </c>
      <c r="ILS6" s="366">
        <f>'SAISIE HOTEL RESTAURANT'!IMC5</f>
        <v>0</v>
      </c>
      <c r="ILT6" s="366">
        <f>'SAISIE HOTEL RESTAURANT'!IMD5</f>
        <v>0</v>
      </c>
      <c r="ILU6" s="366">
        <f>'SAISIE HOTEL RESTAURANT'!IME5</f>
        <v>0</v>
      </c>
      <c r="ILV6" s="366">
        <f>'SAISIE HOTEL RESTAURANT'!IMF5</f>
        <v>0</v>
      </c>
      <c r="ILW6" s="366">
        <f>'SAISIE HOTEL RESTAURANT'!IMG5</f>
        <v>0</v>
      </c>
      <c r="ILX6" s="366">
        <f>'SAISIE HOTEL RESTAURANT'!IMH5</f>
        <v>0</v>
      </c>
      <c r="ILY6" s="366">
        <f>'SAISIE HOTEL RESTAURANT'!IMI5</f>
        <v>0</v>
      </c>
      <c r="ILZ6" s="366">
        <f>'SAISIE HOTEL RESTAURANT'!IMJ5</f>
        <v>0</v>
      </c>
      <c r="IMA6" s="366">
        <f>'SAISIE HOTEL RESTAURANT'!IMK5</f>
        <v>0</v>
      </c>
      <c r="IMB6" s="366">
        <f>'SAISIE HOTEL RESTAURANT'!IML5</f>
        <v>0</v>
      </c>
      <c r="IMC6" s="366">
        <f>'SAISIE HOTEL RESTAURANT'!IMM5</f>
        <v>0</v>
      </c>
      <c r="IMD6" s="366">
        <f>'SAISIE HOTEL RESTAURANT'!IMN5</f>
        <v>0</v>
      </c>
      <c r="IME6" s="366">
        <f>'SAISIE HOTEL RESTAURANT'!IMO5</f>
        <v>0</v>
      </c>
      <c r="IMF6" s="366">
        <f>'SAISIE HOTEL RESTAURANT'!IMP5</f>
        <v>0</v>
      </c>
      <c r="IMG6" s="366">
        <f>'SAISIE HOTEL RESTAURANT'!IMQ5</f>
        <v>0</v>
      </c>
      <c r="IMH6" s="366">
        <f>'SAISIE HOTEL RESTAURANT'!IMR5</f>
        <v>0</v>
      </c>
      <c r="IMI6" s="366">
        <f>'SAISIE HOTEL RESTAURANT'!IMS5</f>
        <v>0</v>
      </c>
      <c r="IMJ6" s="366">
        <f>'SAISIE HOTEL RESTAURANT'!IMT5</f>
        <v>0</v>
      </c>
      <c r="IMK6" s="366">
        <f>'SAISIE HOTEL RESTAURANT'!IMU5</f>
        <v>0</v>
      </c>
      <c r="IML6" s="366">
        <f>'SAISIE HOTEL RESTAURANT'!IMV5</f>
        <v>0</v>
      </c>
      <c r="IMM6" s="366">
        <f>'SAISIE HOTEL RESTAURANT'!IMW5</f>
        <v>0</v>
      </c>
      <c r="IMN6" s="366">
        <f>'SAISIE HOTEL RESTAURANT'!IMX5</f>
        <v>0</v>
      </c>
      <c r="IMO6" s="366">
        <f>'SAISIE HOTEL RESTAURANT'!IMY5</f>
        <v>0</v>
      </c>
      <c r="IMP6" s="366">
        <f>'SAISIE HOTEL RESTAURANT'!IMZ5</f>
        <v>0</v>
      </c>
      <c r="IMQ6" s="366">
        <f>'SAISIE HOTEL RESTAURANT'!INA5</f>
        <v>0</v>
      </c>
      <c r="IMR6" s="366">
        <f>'SAISIE HOTEL RESTAURANT'!INB5</f>
        <v>0</v>
      </c>
      <c r="IMS6" s="366">
        <f>'SAISIE HOTEL RESTAURANT'!INC5</f>
        <v>0</v>
      </c>
      <c r="IMT6" s="366">
        <f>'SAISIE HOTEL RESTAURANT'!IND5</f>
        <v>0</v>
      </c>
      <c r="IMU6" s="366">
        <f>'SAISIE HOTEL RESTAURANT'!INE5</f>
        <v>0</v>
      </c>
      <c r="IMV6" s="366">
        <f>'SAISIE HOTEL RESTAURANT'!INF5</f>
        <v>0</v>
      </c>
      <c r="IMW6" s="366">
        <f>'SAISIE HOTEL RESTAURANT'!ING5</f>
        <v>0</v>
      </c>
      <c r="IMX6" s="366">
        <f>'SAISIE HOTEL RESTAURANT'!INH5</f>
        <v>0</v>
      </c>
      <c r="IMY6" s="366">
        <f>'SAISIE HOTEL RESTAURANT'!INI5</f>
        <v>0</v>
      </c>
      <c r="IMZ6" s="366">
        <f>'SAISIE HOTEL RESTAURANT'!INJ5</f>
        <v>0</v>
      </c>
      <c r="INA6" s="366">
        <f>'SAISIE HOTEL RESTAURANT'!INK5</f>
        <v>0</v>
      </c>
      <c r="INB6" s="366">
        <f>'SAISIE HOTEL RESTAURANT'!INL5</f>
        <v>0</v>
      </c>
      <c r="INC6" s="366">
        <f>'SAISIE HOTEL RESTAURANT'!INM5</f>
        <v>0</v>
      </c>
      <c r="IND6" s="366">
        <f>'SAISIE HOTEL RESTAURANT'!INN5</f>
        <v>0</v>
      </c>
      <c r="INE6" s="366">
        <f>'SAISIE HOTEL RESTAURANT'!INO5</f>
        <v>0</v>
      </c>
      <c r="INF6" s="366">
        <f>'SAISIE HOTEL RESTAURANT'!INP5</f>
        <v>0</v>
      </c>
      <c r="ING6" s="366">
        <f>'SAISIE HOTEL RESTAURANT'!INQ5</f>
        <v>0</v>
      </c>
      <c r="INH6" s="366">
        <f>'SAISIE HOTEL RESTAURANT'!INR5</f>
        <v>0</v>
      </c>
      <c r="INI6" s="366">
        <f>'SAISIE HOTEL RESTAURANT'!INS5</f>
        <v>0</v>
      </c>
      <c r="INJ6" s="366">
        <f>'SAISIE HOTEL RESTAURANT'!INT5</f>
        <v>0</v>
      </c>
      <c r="INK6" s="366">
        <f>'SAISIE HOTEL RESTAURANT'!INU5</f>
        <v>0</v>
      </c>
      <c r="INL6" s="366">
        <f>'SAISIE HOTEL RESTAURANT'!INV5</f>
        <v>0</v>
      </c>
      <c r="INM6" s="366">
        <f>'SAISIE HOTEL RESTAURANT'!INW5</f>
        <v>0</v>
      </c>
      <c r="INN6" s="366">
        <f>'SAISIE HOTEL RESTAURANT'!INX5</f>
        <v>0</v>
      </c>
      <c r="INO6" s="366">
        <f>'SAISIE HOTEL RESTAURANT'!INY5</f>
        <v>0</v>
      </c>
      <c r="INP6" s="366">
        <f>'SAISIE HOTEL RESTAURANT'!INZ5</f>
        <v>0</v>
      </c>
      <c r="INQ6" s="366">
        <f>'SAISIE HOTEL RESTAURANT'!IOA5</f>
        <v>0</v>
      </c>
      <c r="INR6" s="366">
        <f>'SAISIE HOTEL RESTAURANT'!IOB5</f>
        <v>0</v>
      </c>
      <c r="INS6" s="366">
        <f>'SAISIE HOTEL RESTAURANT'!IOC5</f>
        <v>0</v>
      </c>
      <c r="INT6" s="366">
        <f>'SAISIE HOTEL RESTAURANT'!IOD5</f>
        <v>0</v>
      </c>
      <c r="INU6" s="366">
        <f>'SAISIE HOTEL RESTAURANT'!IOE5</f>
        <v>0</v>
      </c>
      <c r="INV6" s="366">
        <f>'SAISIE HOTEL RESTAURANT'!IOF5</f>
        <v>0</v>
      </c>
      <c r="INW6" s="366">
        <f>'SAISIE HOTEL RESTAURANT'!IOG5</f>
        <v>0</v>
      </c>
      <c r="INX6" s="366">
        <f>'SAISIE HOTEL RESTAURANT'!IOH5</f>
        <v>0</v>
      </c>
      <c r="INY6" s="366">
        <f>'SAISIE HOTEL RESTAURANT'!IOI5</f>
        <v>0</v>
      </c>
      <c r="INZ6" s="366">
        <f>'SAISIE HOTEL RESTAURANT'!IOJ5</f>
        <v>0</v>
      </c>
      <c r="IOA6" s="366">
        <f>'SAISIE HOTEL RESTAURANT'!IOK5</f>
        <v>0</v>
      </c>
      <c r="IOB6" s="366">
        <f>'SAISIE HOTEL RESTAURANT'!IOL5</f>
        <v>0</v>
      </c>
      <c r="IOC6" s="366">
        <f>'SAISIE HOTEL RESTAURANT'!IOM5</f>
        <v>0</v>
      </c>
      <c r="IOD6" s="366">
        <f>'SAISIE HOTEL RESTAURANT'!ION5</f>
        <v>0</v>
      </c>
      <c r="IOE6" s="366">
        <f>'SAISIE HOTEL RESTAURANT'!IOO5</f>
        <v>0</v>
      </c>
      <c r="IOF6" s="366">
        <f>'SAISIE HOTEL RESTAURANT'!IOP5</f>
        <v>0</v>
      </c>
      <c r="IOG6" s="366">
        <f>'SAISIE HOTEL RESTAURANT'!IOQ5</f>
        <v>0</v>
      </c>
      <c r="IOH6" s="366">
        <f>'SAISIE HOTEL RESTAURANT'!IOR5</f>
        <v>0</v>
      </c>
      <c r="IOI6" s="366">
        <f>'SAISIE HOTEL RESTAURANT'!IOS5</f>
        <v>0</v>
      </c>
      <c r="IOJ6" s="366">
        <f>'SAISIE HOTEL RESTAURANT'!IOT5</f>
        <v>0</v>
      </c>
      <c r="IOK6" s="366">
        <f>'SAISIE HOTEL RESTAURANT'!IOU5</f>
        <v>0</v>
      </c>
      <c r="IOL6" s="366">
        <f>'SAISIE HOTEL RESTAURANT'!IOV5</f>
        <v>0</v>
      </c>
      <c r="IOM6" s="366">
        <f>'SAISIE HOTEL RESTAURANT'!IOW5</f>
        <v>0</v>
      </c>
      <c r="ION6" s="366">
        <f>'SAISIE HOTEL RESTAURANT'!IOX5</f>
        <v>0</v>
      </c>
      <c r="IOO6" s="366">
        <f>'SAISIE HOTEL RESTAURANT'!IOY5</f>
        <v>0</v>
      </c>
      <c r="IOP6" s="366">
        <f>'SAISIE HOTEL RESTAURANT'!IOZ5</f>
        <v>0</v>
      </c>
      <c r="IOQ6" s="366">
        <f>'SAISIE HOTEL RESTAURANT'!IPA5</f>
        <v>0</v>
      </c>
      <c r="IOR6" s="366">
        <f>'SAISIE HOTEL RESTAURANT'!IPB5</f>
        <v>0</v>
      </c>
      <c r="IOS6" s="366">
        <f>'SAISIE HOTEL RESTAURANT'!IPC5</f>
        <v>0</v>
      </c>
      <c r="IOT6" s="366">
        <f>'SAISIE HOTEL RESTAURANT'!IPD5</f>
        <v>0</v>
      </c>
      <c r="IOU6" s="366">
        <f>'SAISIE HOTEL RESTAURANT'!IPE5</f>
        <v>0</v>
      </c>
      <c r="IOV6" s="366">
        <f>'SAISIE HOTEL RESTAURANT'!IPF5</f>
        <v>0</v>
      </c>
      <c r="IOW6" s="366">
        <f>'SAISIE HOTEL RESTAURANT'!IPG5</f>
        <v>0</v>
      </c>
      <c r="IOX6" s="366">
        <f>'SAISIE HOTEL RESTAURANT'!IPH5</f>
        <v>0</v>
      </c>
      <c r="IOY6" s="366">
        <f>'SAISIE HOTEL RESTAURANT'!IPI5</f>
        <v>0</v>
      </c>
      <c r="IOZ6" s="366">
        <f>'SAISIE HOTEL RESTAURANT'!IPJ5</f>
        <v>0</v>
      </c>
      <c r="IPA6" s="366">
        <f>'SAISIE HOTEL RESTAURANT'!IPK5</f>
        <v>0</v>
      </c>
      <c r="IPB6" s="366">
        <f>'SAISIE HOTEL RESTAURANT'!IPL5</f>
        <v>0</v>
      </c>
      <c r="IPC6" s="366">
        <f>'SAISIE HOTEL RESTAURANT'!IPM5</f>
        <v>0</v>
      </c>
      <c r="IPD6" s="366">
        <f>'SAISIE HOTEL RESTAURANT'!IPN5</f>
        <v>0</v>
      </c>
      <c r="IPE6" s="366">
        <f>'SAISIE HOTEL RESTAURANT'!IPO5</f>
        <v>0</v>
      </c>
      <c r="IPF6" s="366">
        <f>'SAISIE HOTEL RESTAURANT'!IPP5</f>
        <v>0</v>
      </c>
      <c r="IPG6" s="366">
        <f>'SAISIE HOTEL RESTAURANT'!IPQ5</f>
        <v>0</v>
      </c>
      <c r="IPH6" s="366">
        <f>'SAISIE HOTEL RESTAURANT'!IPR5</f>
        <v>0</v>
      </c>
      <c r="IPI6" s="366">
        <f>'SAISIE HOTEL RESTAURANT'!IPS5</f>
        <v>0</v>
      </c>
      <c r="IPJ6" s="366">
        <f>'SAISIE HOTEL RESTAURANT'!IPT5</f>
        <v>0</v>
      </c>
      <c r="IPK6" s="366">
        <f>'SAISIE HOTEL RESTAURANT'!IPU5</f>
        <v>0</v>
      </c>
      <c r="IPL6" s="366">
        <f>'SAISIE HOTEL RESTAURANT'!IPV5</f>
        <v>0</v>
      </c>
      <c r="IPM6" s="366">
        <f>'SAISIE HOTEL RESTAURANT'!IPW5</f>
        <v>0</v>
      </c>
      <c r="IPN6" s="366">
        <f>'SAISIE HOTEL RESTAURANT'!IPX5</f>
        <v>0</v>
      </c>
      <c r="IPO6" s="366">
        <f>'SAISIE HOTEL RESTAURANT'!IPY5</f>
        <v>0</v>
      </c>
      <c r="IPP6" s="366">
        <f>'SAISIE HOTEL RESTAURANT'!IPZ5</f>
        <v>0</v>
      </c>
      <c r="IPQ6" s="366">
        <f>'SAISIE HOTEL RESTAURANT'!IQA5</f>
        <v>0</v>
      </c>
      <c r="IPR6" s="366">
        <f>'SAISIE HOTEL RESTAURANT'!IQB5</f>
        <v>0</v>
      </c>
      <c r="IPS6" s="366">
        <f>'SAISIE HOTEL RESTAURANT'!IQC5</f>
        <v>0</v>
      </c>
      <c r="IPT6" s="366">
        <f>'SAISIE HOTEL RESTAURANT'!IQD5</f>
        <v>0</v>
      </c>
      <c r="IPU6" s="366">
        <f>'SAISIE HOTEL RESTAURANT'!IQE5</f>
        <v>0</v>
      </c>
      <c r="IPV6" s="366">
        <f>'SAISIE HOTEL RESTAURANT'!IQF5</f>
        <v>0</v>
      </c>
      <c r="IPW6" s="366">
        <f>'SAISIE HOTEL RESTAURANT'!IQG5</f>
        <v>0</v>
      </c>
      <c r="IPX6" s="366">
        <f>'SAISIE HOTEL RESTAURANT'!IQH5</f>
        <v>0</v>
      </c>
      <c r="IPY6" s="366">
        <f>'SAISIE HOTEL RESTAURANT'!IQI5</f>
        <v>0</v>
      </c>
      <c r="IPZ6" s="366">
        <f>'SAISIE HOTEL RESTAURANT'!IQJ5</f>
        <v>0</v>
      </c>
      <c r="IQA6" s="366">
        <f>'SAISIE HOTEL RESTAURANT'!IQK5</f>
        <v>0</v>
      </c>
      <c r="IQB6" s="366">
        <f>'SAISIE HOTEL RESTAURANT'!IQL5</f>
        <v>0</v>
      </c>
      <c r="IQC6" s="366">
        <f>'SAISIE HOTEL RESTAURANT'!IQM5</f>
        <v>0</v>
      </c>
      <c r="IQD6" s="366">
        <f>'SAISIE HOTEL RESTAURANT'!IQN5</f>
        <v>0</v>
      </c>
      <c r="IQE6" s="366">
        <f>'SAISIE HOTEL RESTAURANT'!IQO5</f>
        <v>0</v>
      </c>
      <c r="IQF6" s="366">
        <f>'SAISIE HOTEL RESTAURANT'!IQP5</f>
        <v>0</v>
      </c>
      <c r="IQG6" s="366">
        <f>'SAISIE HOTEL RESTAURANT'!IQQ5</f>
        <v>0</v>
      </c>
      <c r="IQH6" s="366">
        <f>'SAISIE HOTEL RESTAURANT'!IQR5</f>
        <v>0</v>
      </c>
      <c r="IQI6" s="366">
        <f>'SAISIE HOTEL RESTAURANT'!IQS5</f>
        <v>0</v>
      </c>
      <c r="IQJ6" s="366">
        <f>'SAISIE HOTEL RESTAURANT'!IQT5</f>
        <v>0</v>
      </c>
      <c r="IQK6" s="366">
        <f>'SAISIE HOTEL RESTAURANT'!IQU5</f>
        <v>0</v>
      </c>
      <c r="IQL6" s="366">
        <f>'SAISIE HOTEL RESTAURANT'!IQV5</f>
        <v>0</v>
      </c>
      <c r="IQM6" s="366">
        <f>'SAISIE HOTEL RESTAURANT'!IQW5</f>
        <v>0</v>
      </c>
      <c r="IQN6" s="366">
        <f>'SAISIE HOTEL RESTAURANT'!IQX5</f>
        <v>0</v>
      </c>
      <c r="IQO6" s="366">
        <f>'SAISIE HOTEL RESTAURANT'!IQY5</f>
        <v>0</v>
      </c>
      <c r="IQP6" s="366">
        <f>'SAISIE HOTEL RESTAURANT'!IQZ5</f>
        <v>0</v>
      </c>
      <c r="IQQ6" s="366">
        <f>'SAISIE HOTEL RESTAURANT'!IRA5</f>
        <v>0</v>
      </c>
      <c r="IQR6" s="366">
        <f>'SAISIE HOTEL RESTAURANT'!IRB5</f>
        <v>0</v>
      </c>
      <c r="IQS6" s="366">
        <f>'SAISIE HOTEL RESTAURANT'!IRC5</f>
        <v>0</v>
      </c>
      <c r="IQT6" s="366">
        <f>'SAISIE HOTEL RESTAURANT'!IRD5</f>
        <v>0</v>
      </c>
      <c r="IQU6" s="366">
        <f>'SAISIE HOTEL RESTAURANT'!IRE5</f>
        <v>0</v>
      </c>
      <c r="IQV6" s="366">
        <f>'SAISIE HOTEL RESTAURANT'!IRF5</f>
        <v>0</v>
      </c>
      <c r="IQW6" s="366">
        <f>'SAISIE HOTEL RESTAURANT'!IRG5</f>
        <v>0</v>
      </c>
      <c r="IQX6" s="366">
        <f>'SAISIE HOTEL RESTAURANT'!IRH5</f>
        <v>0</v>
      </c>
      <c r="IQY6" s="366">
        <f>'SAISIE HOTEL RESTAURANT'!IRI5</f>
        <v>0</v>
      </c>
      <c r="IQZ6" s="366">
        <f>'SAISIE HOTEL RESTAURANT'!IRJ5</f>
        <v>0</v>
      </c>
      <c r="IRA6" s="366">
        <f>'SAISIE HOTEL RESTAURANT'!IRK5</f>
        <v>0</v>
      </c>
      <c r="IRB6" s="366">
        <f>'SAISIE HOTEL RESTAURANT'!IRL5</f>
        <v>0</v>
      </c>
      <c r="IRC6" s="366">
        <f>'SAISIE HOTEL RESTAURANT'!IRM5</f>
        <v>0</v>
      </c>
      <c r="IRD6" s="366">
        <f>'SAISIE HOTEL RESTAURANT'!IRN5</f>
        <v>0</v>
      </c>
      <c r="IRE6" s="366">
        <f>'SAISIE HOTEL RESTAURANT'!IRO5</f>
        <v>0</v>
      </c>
      <c r="IRF6" s="366">
        <f>'SAISIE HOTEL RESTAURANT'!IRP5</f>
        <v>0</v>
      </c>
      <c r="IRG6" s="366">
        <f>'SAISIE HOTEL RESTAURANT'!IRQ5</f>
        <v>0</v>
      </c>
      <c r="IRH6" s="366">
        <f>'SAISIE HOTEL RESTAURANT'!IRR5</f>
        <v>0</v>
      </c>
      <c r="IRI6" s="366">
        <f>'SAISIE HOTEL RESTAURANT'!IRS5</f>
        <v>0</v>
      </c>
      <c r="IRJ6" s="366">
        <f>'SAISIE HOTEL RESTAURANT'!IRT5</f>
        <v>0</v>
      </c>
      <c r="IRK6" s="366">
        <f>'SAISIE HOTEL RESTAURANT'!IRU5</f>
        <v>0</v>
      </c>
      <c r="IRL6" s="366">
        <f>'SAISIE HOTEL RESTAURANT'!IRV5</f>
        <v>0</v>
      </c>
      <c r="IRM6" s="366">
        <f>'SAISIE HOTEL RESTAURANT'!IRW5</f>
        <v>0</v>
      </c>
      <c r="IRN6" s="366">
        <f>'SAISIE HOTEL RESTAURANT'!IRX5</f>
        <v>0</v>
      </c>
      <c r="IRO6" s="366">
        <f>'SAISIE HOTEL RESTAURANT'!IRY5</f>
        <v>0</v>
      </c>
      <c r="IRP6" s="366">
        <f>'SAISIE HOTEL RESTAURANT'!IRZ5</f>
        <v>0</v>
      </c>
      <c r="IRQ6" s="366">
        <f>'SAISIE HOTEL RESTAURANT'!ISA5</f>
        <v>0</v>
      </c>
      <c r="IRR6" s="366">
        <f>'SAISIE HOTEL RESTAURANT'!ISB5</f>
        <v>0</v>
      </c>
      <c r="IRS6" s="366">
        <f>'SAISIE HOTEL RESTAURANT'!ISC5</f>
        <v>0</v>
      </c>
      <c r="IRT6" s="366">
        <f>'SAISIE HOTEL RESTAURANT'!ISD5</f>
        <v>0</v>
      </c>
      <c r="IRU6" s="366">
        <f>'SAISIE HOTEL RESTAURANT'!ISE5</f>
        <v>0</v>
      </c>
      <c r="IRV6" s="366">
        <f>'SAISIE HOTEL RESTAURANT'!ISF5</f>
        <v>0</v>
      </c>
      <c r="IRW6" s="366">
        <f>'SAISIE HOTEL RESTAURANT'!ISG5</f>
        <v>0</v>
      </c>
      <c r="IRX6" s="366">
        <f>'SAISIE HOTEL RESTAURANT'!ISH5</f>
        <v>0</v>
      </c>
      <c r="IRY6" s="366">
        <f>'SAISIE HOTEL RESTAURANT'!ISI5</f>
        <v>0</v>
      </c>
      <c r="IRZ6" s="366">
        <f>'SAISIE HOTEL RESTAURANT'!ISJ5</f>
        <v>0</v>
      </c>
      <c r="ISA6" s="366">
        <f>'SAISIE HOTEL RESTAURANT'!ISK5</f>
        <v>0</v>
      </c>
      <c r="ISB6" s="366">
        <f>'SAISIE HOTEL RESTAURANT'!ISL5</f>
        <v>0</v>
      </c>
      <c r="ISC6" s="366">
        <f>'SAISIE HOTEL RESTAURANT'!ISM5</f>
        <v>0</v>
      </c>
      <c r="ISD6" s="366">
        <f>'SAISIE HOTEL RESTAURANT'!ISN5</f>
        <v>0</v>
      </c>
      <c r="ISE6" s="366">
        <f>'SAISIE HOTEL RESTAURANT'!ISO5</f>
        <v>0</v>
      </c>
      <c r="ISF6" s="366">
        <f>'SAISIE HOTEL RESTAURANT'!ISP5</f>
        <v>0</v>
      </c>
      <c r="ISG6" s="366">
        <f>'SAISIE HOTEL RESTAURANT'!ISQ5</f>
        <v>0</v>
      </c>
      <c r="ISH6" s="366">
        <f>'SAISIE HOTEL RESTAURANT'!ISR5</f>
        <v>0</v>
      </c>
      <c r="ISI6" s="366">
        <f>'SAISIE HOTEL RESTAURANT'!ISS5</f>
        <v>0</v>
      </c>
      <c r="ISJ6" s="366">
        <f>'SAISIE HOTEL RESTAURANT'!IST5</f>
        <v>0</v>
      </c>
      <c r="ISK6" s="366">
        <f>'SAISIE HOTEL RESTAURANT'!ISU5</f>
        <v>0</v>
      </c>
      <c r="ISL6" s="366">
        <f>'SAISIE HOTEL RESTAURANT'!ISV5</f>
        <v>0</v>
      </c>
      <c r="ISM6" s="366">
        <f>'SAISIE HOTEL RESTAURANT'!ISW5</f>
        <v>0</v>
      </c>
      <c r="ISN6" s="366">
        <f>'SAISIE HOTEL RESTAURANT'!ISX5</f>
        <v>0</v>
      </c>
      <c r="ISO6" s="366">
        <f>'SAISIE HOTEL RESTAURANT'!ISY5</f>
        <v>0</v>
      </c>
      <c r="ISP6" s="366">
        <f>'SAISIE HOTEL RESTAURANT'!ISZ5</f>
        <v>0</v>
      </c>
      <c r="ISQ6" s="366">
        <f>'SAISIE HOTEL RESTAURANT'!ITA5</f>
        <v>0</v>
      </c>
      <c r="ISR6" s="366">
        <f>'SAISIE HOTEL RESTAURANT'!ITB5</f>
        <v>0</v>
      </c>
      <c r="ISS6" s="366">
        <f>'SAISIE HOTEL RESTAURANT'!ITC5</f>
        <v>0</v>
      </c>
      <c r="IST6" s="366">
        <f>'SAISIE HOTEL RESTAURANT'!ITD5</f>
        <v>0</v>
      </c>
      <c r="ISU6" s="366">
        <f>'SAISIE HOTEL RESTAURANT'!ITE5</f>
        <v>0</v>
      </c>
      <c r="ISV6" s="366">
        <f>'SAISIE HOTEL RESTAURANT'!ITF5</f>
        <v>0</v>
      </c>
      <c r="ISW6" s="366">
        <f>'SAISIE HOTEL RESTAURANT'!ITG5</f>
        <v>0</v>
      </c>
      <c r="ISX6" s="366">
        <f>'SAISIE HOTEL RESTAURANT'!ITH5</f>
        <v>0</v>
      </c>
      <c r="ISY6" s="366">
        <f>'SAISIE HOTEL RESTAURANT'!ITI5</f>
        <v>0</v>
      </c>
      <c r="ISZ6" s="366">
        <f>'SAISIE HOTEL RESTAURANT'!ITJ5</f>
        <v>0</v>
      </c>
      <c r="ITA6" s="366">
        <f>'SAISIE HOTEL RESTAURANT'!ITK5</f>
        <v>0</v>
      </c>
      <c r="ITB6" s="366">
        <f>'SAISIE HOTEL RESTAURANT'!ITL5</f>
        <v>0</v>
      </c>
      <c r="ITC6" s="366">
        <f>'SAISIE HOTEL RESTAURANT'!ITM5</f>
        <v>0</v>
      </c>
      <c r="ITD6" s="366">
        <f>'SAISIE HOTEL RESTAURANT'!ITN5</f>
        <v>0</v>
      </c>
      <c r="ITE6" s="366">
        <f>'SAISIE HOTEL RESTAURANT'!ITO5</f>
        <v>0</v>
      </c>
      <c r="ITF6" s="366">
        <f>'SAISIE HOTEL RESTAURANT'!ITP5</f>
        <v>0</v>
      </c>
      <c r="ITG6" s="366">
        <f>'SAISIE HOTEL RESTAURANT'!ITQ5</f>
        <v>0</v>
      </c>
      <c r="ITH6" s="366">
        <f>'SAISIE HOTEL RESTAURANT'!ITR5</f>
        <v>0</v>
      </c>
      <c r="ITI6" s="366">
        <f>'SAISIE HOTEL RESTAURANT'!ITS5</f>
        <v>0</v>
      </c>
      <c r="ITJ6" s="366">
        <f>'SAISIE HOTEL RESTAURANT'!ITT5</f>
        <v>0</v>
      </c>
      <c r="ITK6" s="366">
        <f>'SAISIE HOTEL RESTAURANT'!ITU5</f>
        <v>0</v>
      </c>
      <c r="ITL6" s="366">
        <f>'SAISIE HOTEL RESTAURANT'!ITV5</f>
        <v>0</v>
      </c>
      <c r="ITM6" s="366">
        <f>'SAISIE HOTEL RESTAURANT'!ITW5</f>
        <v>0</v>
      </c>
      <c r="ITN6" s="366">
        <f>'SAISIE HOTEL RESTAURANT'!ITX5</f>
        <v>0</v>
      </c>
      <c r="ITO6" s="366">
        <f>'SAISIE HOTEL RESTAURANT'!ITY5</f>
        <v>0</v>
      </c>
      <c r="ITP6" s="366">
        <f>'SAISIE HOTEL RESTAURANT'!ITZ5</f>
        <v>0</v>
      </c>
      <c r="ITQ6" s="366">
        <f>'SAISIE HOTEL RESTAURANT'!IUA5</f>
        <v>0</v>
      </c>
      <c r="ITR6" s="366">
        <f>'SAISIE HOTEL RESTAURANT'!IUB5</f>
        <v>0</v>
      </c>
      <c r="ITS6" s="366">
        <f>'SAISIE HOTEL RESTAURANT'!IUC5</f>
        <v>0</v>
      </c>
      <c r="ITT6" s="366">
        <f>'SAISIE HOTEL RESTAURANT'!IUD5</f>
        <v>0</v>
      </c>
      <c r="ITU6" s="366">
        <f>'SAISIE HOTEL RESTAURANT'!IUE5</f>
        <v>0</v>
      </c>
      <c r="ITV6" s="366">
        <f>'SAISIE HOTEL RESTAURANT'!IUF5</f>
        <v>0</v>
      </c>
      <c r="ITW6" s="366">
        <f>'SAISIE HOTEL RESTAURANT'!IUG5</f>
        <v>0</v>
      </c>
      <c r="ITX6" s="366">
        <f>'SAISIE HOTEL RESTAURANT'!IUH5</f>
        <v>0</v>
      </c>
      <c r="ITY6" s="366">
        <f>'SAISIE HOTEL RESTAURANT'!IUI5</f>
        <v>0</v>
      </c>
      <c r="ITZ6" s="366">
        <f>'SAISIE HOTEL RESTAURANT'!IUJ5</f>
        <v>0</v>
      </c>
      <c r="IUA6" s="366">
        <f>'SAISIE HOTEL RESTAURANT'!IUK5</f>
        <v>0</v>
      </c>
      <c r="IUB6" s="366">
        <f>'SAISIE HOTEL RESTAURANT'!IUL5</f>
        <v>0</v>
      </c>
      <c r="IUC6" s="366">
        <f>'SAISIE HOTEL RESTAURANT'!IUM5</f>
        <v>0</v>
      </c>
      <c r="IUD6" s="366">
        <f>'SAISIE HOTEL RESTAURANT'!IUN5</f>
        <v>0</v>
      </c>
      <c r="IUE6" s="366">
        <f>'SAISIE HOTEL RESTAURANT'!IUO5</f>
        <v>0</v>
      </c>
      <c r="IUF6" s="366">
        <f>'SAISIE HOTEL RESTAURANT'!IUP5</f>
        <v>0</v>
      </c>
      <c r="IUG6" s="366">
        <f>'SAISIE HOTEL RESTAURANT'!IUQ5</f>
        <v>0</v>
      </c>
      <c r="IUH6" s="366">
        <f>'SAISIE HOTEL RESTAURANT'!IUR5</f>
        <v>0</v>
      </c>
      <c r="IUI6" s="366">
        <f>'SAISIE HOTEL RESTAURANT'!IUS5</f>
        <v>0</v>
      </c>
      <c r="IUJ6" s="366">
        <f>'SAISIE HOTEL RESTAURANT'!IUT5</f>
        <v>0</v>
      </c>
      <c r="IUK6" s="366">
        <f>'SAISIE HOTEL RESTAURANT'!IUU5</f>
        <v>0</v>
      </c>
      <c r="IUL6" s="366">
        <f>'SAISIE HOTEL RESTAURANT'!IUV5</f>
        <v>0</v>
      </c>
      <c r="IUM6" s="366">
        <f>'SAISIE HOTEL RESTAURANT'!IUW5</f>
        <v>0</v>
      </c>
      <c r="IUN6" s="366">
        <f>'SAISIE HOTEL RESTAURANT'!IUX5</f>
        <v>0</v>
      </c>
      <c r="IUO6" s="366">
        <f>'SAISIE HOTEL RESTAURANT'!IUY5</f>
        <v>0</v>
      </c>
      <c r="IUP6" s="366">
        <f>'SAISIE HOTEL RESTAURANT'!IUZ5</f>
        <v>0</v>
      </c>
      <c r="IUQ6" s="366">
        <f>'SAISIE HOTEL RESTAURANT'!IVA5</f>
        <v>0</v>
      </c>
      <c r="IUR6" s="366">
        <f>'SAISIE HOTEL RESTAURANT'!IVB5</f>
        <v>0</v>
      </c>
      <c r="IUS6" s="366">
        <f>'SAISIE HOTEL RESTAURANT'!IVC5</f>
        <v>0</v>
      </c>
      <c r="IUT6" s="366">
        <f>'SAISIE HOTEL RESTAURANT'!IVD5</f>
        <v>0</v>
      </c>
      <c r="IUU6" s="366">
        <f>'SAISIE HOTEL RESTAURANT'!IVE5</f>
        <v>0</v>
      </c>
      <c r="IUV6" s="366">
        <f>'SAISIE HOTEL RESTAURANT'!IVF5</f>
        <v>0</v>
      </c>
      <c r="IUW6" s="366">
        <f>'SAISIE HOTEL RESTAURANT'!IVG5</f>
        <v>0</v>
      </c>
      <c r="IUX6" s="366">
        <f>'SAISIE HOTEL RESTAURANT'!IVH5</f>
        <v>0</v>
      </c>
      <c r="IUY6" s="366">
        <f>'SAISIE HOTEL RESTAURANT'!IVI5</f>
        <v>0</v>
      </c>
      <c r="IUZ6" s="366">
        <f>'SAISIE HOTEL RESTAURANT'!IVJ5</f>
        <v>0</v>
      </c>
      <c r="IVA6" s="366">
        <f>'SAISIE HOTEL RESTAURANT'!IVK5</f>
        <v>0</v>
      </c>
      <c r="IVB6" s="366">
        <f>'SAISIE HOTEL RESTAURANT'!IVL5</f>
        <v>0</v>
      </c>
      <c r="IVC6" s="366">
        <f>'SAISIE HOTEL RESTAURANT'!IVM5</f>
        <v>0</v>
      </c>
      <c r="IVD6" s="366">
        <f>'SAISIE HOTEL RESTAURANT'!IVN5</f>
        <v>0</v>
      </c>
      <c r="IVE6" s="366">
        <f>'SAISIE HOTEL RESTAURANT'!IVO5</f>
        <v>0</v>
      </c>
      <c r="IVF6" s="366">
        <f>'SAISIE HOTEL RESTAURANT'!IVP5</f>
        <v>0</v>
      </c>
      <c r="IVG6" s="366">
        <f>'SAISIE HOTEL RESTAURANT'!IVQ5</f>
        <v>0</v>
      </c>
      <c r="IVH6" s="366">
        <f>'SAISIE HOTEL RESTAURANT'!IVR5</f>
        <v>0</v>
      </c>
      <c r="IVI6" s="366">
        <f>'SAISIE HOTEL RESTAURANT'!IVS5</f>
        <v>0</v>
      </c>
      <c r="IVJ6" s="366">
        <f>'SAISIE HOTEL RESTAURANT'!IVT5</f>
        <v>0</v>
      </c>
      <c r="IVK6" s="366">
        <f>'SAISIE HOTEL RESTAURANT'!IVU5</f>
        <v>0</v>
      </c>
      <c r="IVL6" s="366">
        <f>'SAISIE HOTEL RESTAURANT'!IVV5</f>
        <v>0</v>
      </c>
      <c r="IVM6" s="366">
        <f>'SAISIE HOTEL RESTAURANT'!IVW5</f>
        <v>0</v>
      </c>
      <c r="IVN6" s="366">
        <f>'SAISIE HOTEL RESTAURANT'!IVX5</f>
        <v>0</v>
      </c>
      <c r="IVO6" s="366">
        <f>'SAISIE HOTEL RESTAURANT'!IVY5</f>
        <v>0</v>
      </c>
      <c r="IVP6" s="366">
        <f>'SAISIE HOTEL RESTAURANT'!IVZ5</f>
        <v>0</v>
      </c>
      <c r="IVQ6" s="366">
        <f>'SAISIE HOTEL RESTAURANT'!IWA5</f>
        <v>0</v>
      </c>
      <c r="IVR6" s="366">
        <f>'SAISIE HOTEL RESTAURANT'!IWB5</f>
        <v>0</v>
      </c>
      <c r="IVS6" s="366">
        <f>'SAISIE HOTEL RESTAURANT'!IWC5</f>
        <v>0</v>
      </c>
      <c r="IVT6" s="366">
        <f>'SAISIE HOTEL RESTAURANT'!IWD5</f>
        <v>0</v>
      </c>
      <c r="IVU6" s="366">
        <f>'SAISIE HOTEL RESTAURANT'!IWE5</f>
        <v>0</v>
      </c>
      <c r="IVV6" s="366">
        <f>'SAISIE HOTEL RESTAURANT'!IWF5</f>
        <v>0</v>
      </c>
      <c r="IVW6" s="366">
        <f>'SAISIE HOTEL RESTAURANT'!IWG5</f>
        <v>0</v>
      </c>
      <c r="IVX6" s="366">
        <f>'SAISIE HOTEL RESTAURANT'!IWH5</f>
        <v>0</v>
      </c>
      <c r="IVY6" s="366">
        <f>'SAISIE HOTEL RESTAURANT'!IWI5</f>
        <v>0</v>
      </c>
      <c r="IVZ6" s="366">
        <f>'SAISIE HOTEL RESTAURANT'!IWJ5</f>
        <v>0</v>
      </c>
      <c r="IWA6" s="366">
        <f>'SAISIE HOTEL RESTAURANT'!IWK5</f>
        <v>0</v>
      </c>
      <c r="IWB6" s="366">
        <f>'SAISIE HOTEL RESTAURANT'!IWL5</f>
        <v>0</v>
      </c>
      <c r="IWC6" s="366">
        <f>'SAISIE HOTEL RESTAURANT'!IWM5</f>
        <v>0</v>
      </c>
      <c r="IWD6" s="366">
        <f>'SAISIE HOTEL RESTAURANT'!IWN5</f>
        <v>0</v>
      </c>
      <c r="IWE6" s="366">
        <f>'SAISIE HOTEL RESTAURANT'!IWO5</f>
        <v>0</v>
      </c>
      <c r="IWF6" s="366">
        <f>'SAISIE HOTEL RESTAURANT'!IWP5</f>
        <v>0</v>
      </c>
      <c r="IWG6" s="366">
        <f>'SAISIE HOTEL RESTAURANT'!IWQ5</f>
        <v>0</v>
      </c>
      <c r="IWH6" s="366">
        <f>'SAISIE HOTEL RESTAURANT'!IWR5</f>
        <v>0</v>
      </c>
      <c r="IWI6" s="366">
        <f>'SAISIE HOTEL RESTAURANT'!IWS5</f>
        <v>0</v>
      </c>
      <c r="IWJ6" s="366">
        <f>'SAISIE HOTEL RESTAURANT'!IWT5</f>
        <v>0</v>
      </c>
      <c r="IWK6" s="366">
        <f>'SAISIE HOTEL RESTAURANT'!IWU5</f>
        <v>0</v>
      </c>
      <c r="IWL6" s="366">
        <f>'SAISIE HOTEL RESTAURANT'!IWV5</f>
        <v>0</v>
      </c>
      <c r="IWM6" s="366">
        <f>'SAISIE HOTEL RESTAURANT'!IWW5</f>
        <v>0</v>
      </c>
      <c r="IWN6" s="366">
        <f>'SAISIE HOTEL RESTAURANT'!IWX5</f>
        <v>0</v>
      </c>
      <c r="IWO6" s="366">
        <f>'SAISIE HOTEL RESTAURANT'!IWY5</f>
        <v>0</v>
      </c>
      <c r="IWP6" s="366">
        <f>'SAISIE HOTEL RESTAURANT'!IWZ5</f>
        <v>0</v>
      </c>
      <c r="IWQ6" s="366">
        <f>'SAISIE HOTEL RESTAURANT'!IXA5</f>
        <v>0</v>
      </c>
      <c r="IWR6" s="366">
        <f>'SAISIE HOTEL RESTAURANT'!IXB5</f>
        <v>0</v>
      </c>
      <c r="IWS6" s="366">
        <f>'SAISIE HOTEL RESTAURANT'!IXC5</f>
        <v>0</v>
      </c>
      <c r="IWT6" s="366">
        <f>'SAISIE HOTEL RESTAURANT'!IXD5</f>
        <v>0</v>
      </c>
      <c r="IWU6" s="366">
        <f>'SAISIE HOTEL RESTAURANT'!IXE5</f>
        <v>0</v>
      </c>
      <c r="IWV6" s="366">
        <f>'SAISIE HOTEL RESTAURANT'!IXF5</f>
        <v>0</v>
      </c>
      <c r="IWW6" s="366">
        <f>'SAISIE HOTEL RESTAURANT'!IXG5</f>
        <v>0</v>
      </c>
      <c r="IWX6" s="366">
        <f>'SAISIE HOTEL RESTAURANT'!IXH5</f>
        <v>0</v>
      </c>
      <c r="IWY6" s="366">
        <f>'SAISIE HOTEL RESTAURANT'!IXI5</f>
        <v>0</v>
      </c>
      <c r="IWZ6" s="366">
        <f>'SAISIE HOTEL RESTAURANT'!IXJ5</f>
        <v>0</v>
      </c>
      <c r="IXA6" s="366">
        <f>'SAISIE HOTEL RESTAURANT'!IXK5</f>
        <v>0</v>
      </c>
      <c r="IXB6" s="366">
        <f>'SAISIE HOTEL RESTAURANT'!IXL5</f>
        <v>0</v>
      </c>
      <c r="IXC6" s="366">
        <f>'SAISIE HOTEL RESTAURANT'!IXM5</f>
        <v>0</v>
      </c>
      <c r="IXD6" s="366">
        <f>'SAISIE HOTEL RESTAURANT'!IXN5</f>
        <v>0</v>
      </c>
      <c r="IXE6" s="366">
        <f>'SAISIE HOTEL RESTAURANT'!IXO5</f>
        <v>0</v>
      </c>
      <c r="IXF6" s="366">
        <f>'SAISIE HOTEL RESTAURANT'!IXP5</f>
        <v>0</v>
      </c>
      <c r="IXG6" s="366">
        <f>'SAISIE HOTEL RESTAURANT'!IXQ5</f>
        <v>0</v>
      </c>
      <c r="IXH6" s="366">
        <f>'SAISIE HOTEL RESTAURANT'!IXR5</f>
        <v>0</v>
      </c>
      <c r="IXI6" s="366">
        <f>'SAISIE HOTEL RESTAURANT'!IXS5</f>
        <v>0</v>
      </c>
      <c r="IXJ6" s="366">
        <f>'SAISIE HOTEL RESTAURANT'!IXT5</f>
        <v>0</v>
      </c>
      <c r="IXK6" s="366">
        <f>'SAISIE HOTEL RESTAURANT'!IXU5</f>
        <v>0</v>
      </c>
      <c r="IXL6" s="366">
        <f>'SAISIE HOTEL RESTAURANT'!IXV5</f>
        <v>0</v>
      </c>
      <c r="IXM6" s="366">
        <f>'SAISIE HOTEL RESTAURANT'!IXW5</f>
        <v>0</v>
      </c>
      <c r="IXN6" s="366">
        <f>'SAISIE HOTEL RESTAURANT'!IXX5</f>
        <v>0</v>
      </c>
      <c r="IXO6" s="366">
        <f>'SAISIE HOTEL RESTAURANT'!IXY5</f>
        <v>0</v>
      </c>
      <c r="IXP6" s="366">
        <f>'SAISIE HOTEL RESTAURANT'!IXZ5</f>
        <v>0</v>
      </c>
      <c r="IXQ6" s="366">
        <f>'SAISIE HOTEL RESTAURANT'!IYA5</f>
        <v>0</v>
      </c>
      <c r="IXR6" s="366">
        <f>'SAISIE HOTEL RESTAURANT'!IYB5</f>
        <v>0</v>
      </c>
      <c r="IXS6" s="366">
        <f>'SAISIE HOTEL RESTAURANT'!IYC5</f>
        <v>0</v>
      </c>
      <c r="IXT6" s="366">
        <f>'SAISIE HOTEL RESTAURANT'!IYD5</f>
        <v>0</v>
      </c>
      <c r="IXU6" s="366">
        <f>'SAISIE HOTEL RESTAURANT'!IYE5</f>
        <v>0</v>
      </c>
      <c r="IXV6" s="366">
        <f>'SAISIE HOTEL RESTAURANT'!IYF5</f>
        <v>0</v>
      </c>
      <c r="IXW6" s="366">
        <f>'SAISIE HOTEL RESTAURANT'!IYG5</f>
        <v>0</v>
      </c>
      <c r="IXX6" s="366">
        <f>'SAISIE HOTEL RESTAURANT'!IYH5</f>
        <v>0</v>
      </c>
      <c r="IXY6" s="366">
        <f>'SAISIE HOTEL RESTAURANT'!IYI5</f>
        <v>0</v>
      </c>
      <c r="IXZ6" s="366">
        <f>'SAISIE HOTEL RESTAURANT'!IYJ5</f>
        <v>0</v>
      </c>
      <c r="IYA6" s="366">
        <f>'SAISIE HOTEL RESTAURANT'!IYK5</f>
        <v>0</v>
      </c>
      <c r="IYB6" s="366">
        <f>'SAISIE HOTEL RESTAURANT'!IYL5</f>
        <v>0</v>
      </c>
      <c r="IYC6" s="366">
        <f>'SAISIE HOTEL RESTAURANT'!IYM5</f>
        <v>0</v>
      </c>
      <c r="IYD6" s="366">
        <f>'SAISIE HOTEL RESTAURANT'!IYN5</f>
        <v>0</v>
      </c>
      <c r="IYE6" s="366">
        <f>'SAISIE HOTEL RESTAURANT'!IYO5</f>
        <v>0</v>
      </c>
      <c r="IYF6" s="366">
        <f>'SAISIE HOTEL RESTAURANT'!IYP5</f>
        <v>0</v>
      </c>
      <c r="IYG6" s="366">
        <f>'SAISIE HOTEL RESTAURANT'!IYQ5</f>
        <v>0</v>
      </c>
      <c r="IYH6" s="366">
        <f>'SAISIE HOTEL RESTAURANT'!IYR5</f>
        <v>0</v>
      </c>
      <c r="IYI6" s="366">
        <f>'SAISIE HOTEL RESTAURANT'!IYS5</f>
        <v>0</v>
      </c>
      <c r="IYJ6" s="366">
        <f>'SAISIE HOTEL RESTAURANT'!IYT5</f>
        <v>0</v>
      </c>
      <c r="IYK6" s="366">
        <f>'SAISIE HOTEL RESTAURANT'!IYU5</f>
        <v>0</v>
      </c>
      <c r="IYL6" s="366">
        <f>'SAISIE HOTEL RESTAURANT'!IYV5</f>
        <v>0</v>
      </c>
      <c r="IYM6" s="366">
        <f>'SAISIE HOTEL RESTAURANT'!IYW5</f>
        <v>0</v>
      </c>
      <c r="IYN6" s="366">
        <f>'SAISIE HOTEL RESTAURANT'!IYX5</f>
        <v>0</v>
      </c>
      <c r="IYO6" s="366">
        <f>'SAISIE HOTEL RESTAURANT'!IYY5</f>
        <v>0</v>
      </c>
      <c r="IYP6" s="366">
        <f>'SAISIE HOTEL RESTAURANT'!IYZ5</f>
        <v>0</v>
      </c>
      <c r="IYQ6" s="366">
        <f>'SAISIE HOTEL RESTAURANT'!IZA5</f>
        <v>0</v>
      </c>
      <c r="IYR6" s="366">
        <f>'SAISIE HOTEL RESTAURANT'!IZB5</f>
        <v>0</v>
      </c>
      <c r="IYS6" s="366">
        <f>'SAISIE HOTEL RESTAURANT'!IZC5</f>
        <v>0</v>
      </c>
      <c r="IYT6" s="366">
        <f>'SAISIE HOTEL RESTAURANT'!IZD5</f>
        <v>0</v>
      </c>
      <c r="IYU6" s="366">
        <f>'SAISIE HOTEL RESTAURANT'!IZE5</f>
        <v>0</v>
      </c>
      <c r="IYV6" s="366">
        <f>'SAISIE HOTEL RESTAURANT'!IZF5</f>
        <v>0</v>
      </c>
      <c r="IYW6" s="366">
        <f>'SAISIE HOTEL RESTAURANT'!IZG5</f>
        <v>0</v>
      </c>
      <c r="IYX6" s="366">
        <f>'SAISIE HOTEL RESTAURANT'!IZH5</f>
        <v>0</v>
      </c>
      <c r="IYY6" s="366">
        <f>'SAISIE HOTEL RESTAURANT'!IZI5</f>
        <v>0</v>
      </c>
      <c r="IYZ6" s="366">
        <f>'SAISIE HOTEL RESTAURANT'!IZJ5</f>
        <v>0</v>
      </c>
      <c r="IZA6" s="366">
        <f>'SAISIE HOTEL RESTAURANT'!IZK5</f>
        <v>0</v>
      </c>
      <c r="IZB6" s="366">
        <f>'SAISIE HOTEL RESTAURANT'!IZL5</f>
        <v>0</v>
      </c>
      <c r="IZC6" s="366">
        <f>'SAISIE HOTEL RESTAURANT'!IZM5</f>
        <v>0</v>
      </c>
      <c r="IZD6" s="366">
        <f>'SAISIE HOTEL RESTAURANT'!IZN5</f>
        <v>0</v>
      </c>
      <c r="IZE6" s="366">
        <f>'SAISIE HOTEL RESTAURANT'!IZO5</f>
        <v>0</v>
      </c>
      <c r="IZF6" s="366">
        <f>'SAISIE HOTEL RESTAURANT'!IZP5</f>
        <v>0</v>
      </c>
      <c r="IZG6" s="366">
        <f>'SAISIE HOTEL RESTAURANT'!IZQ5</f>
        <v>0</v>
      </c>
      <c r="IZH6" s="366">
        <f>'SAISIE HOTEL RESTAURANT'!IZR5</f>
        <v>0</v>
      </c>
      <c r="IZI6" s="366">
        <f>'SAISIE HOTEL RESTAURANT'!IZS5</f>
        <v>0</v>
      </c>
      <c r="IZJ6" s="366">
        <f>'SAISIE HOTEL RESTAURANT'!IZT5</f>
        <v>0</v>
      </c>
      <c r="IZK6" s="366">
        <f>'SAISIE HOTEL RESTAURANT'!IZU5</f>
        <v>0</v>
      </c>
      <c r="IZL6" s="366">
        <f>'SAISIE HOTEL RESTAURANT'!IZV5</f>
        <v>0</v>
      </c>
      <c r="IZM6" s="366">
        <f>'SAISIE HOTEL RESTAURANT'!IZW5</f>
        <v>0</v>
      </c>
      <c r="IZN6" s="366">
        <f>'SAISIE HOTEL RESTAURANT'!IZX5</f>
        <v>0</v>
      </c>
      <c r="IZO6" s="366">
        <f>'SAISIE HOTEL RESTAURANT'!IZY5</f>
        <v>0</v>
      </c>
      <c r="IZP6" s="366">
        <f>'SAISIE HOTEL RESTAURANT'!IZZ5</f>
        <v>0</v>
      </c>
      <c r="IZQ6" s="366">
        <f>'SAISIE HOTEL RESTAURANT'!JAA5</f>
        <v>0</v>
      </c>
      <c r="IZR6" s="366">
        <f>'SAISIE HOTEL RESTAURANT'!JAB5</f>
        <v>0</v>
      </c>
      <c r="IZS6" s="366">
        <f>'SAISIE HOTEL RESTAURANT'!JAC5</f>
        <v>0</v>
      </c>
      <c r="IZT6" s="366">
        <f>'SAISIE HOTEL RESTAURANT'!JAD5</f>
        <v>0</v>
      </c>
      <c r="IZU6" s="366">
        <f>'SAISIE HOTEL RESTAURANT'!JAE5</f>
        <v>0</v>
      </c>
      <c r="IZV6" s="366">
        <f>'SAISIE HOTEL RESTAURANT'!JAF5</f>
        <v>0</v>
      </c>
      <c r="IZW6" s="366">
        <f>'SAISIE HOTEL RESTAURANT'!JAG5</f>
        <v>0</v>
      </c>
      <c r="IZX6" s="366">
        <f>'SAISIE HOTEL RESTAURANT'!JAH5</f>
        <v>0</v>
      </c>
      <c r="IZY6" s="366">
        <f>'SAISIE HOTEL RESTAURANT'!JAI5</f>
        <v>0</v>
      </c>
      <c r="IZZ6" s="366">
        <f>'SAISIE HOTEL RESTAURANT'!JAJ5</f>
        <v>0</v>
      </c>
      <c r="JAA6" s="366">
        <f>'SAISIE HOTEL RESTAURANT'!JAK5</f>
        <v>0</v>
      </c>
      <c r="JAB6" s="366">
        <f>'SAISIE HOTEL RESTAURANT'!JAL5</f>
        <v>0</v>
      </c>
      <c r="JAC6" s="366">
        <f>'SAISIE HOTEL RESTAURANT'!JAM5</f>
        <v>0</v>
      </c>
      <c r="JAD6" s="366">
        <f>'SAISIE HOTEL RESTAURANT'!JAN5</f>
        <v>0</v>
      </c>
      <c r="JAE6" s="366">
        <f>'SAISIE HOTEL RESTAURANT'!JAO5</f>
        <v>0</v>
      </c>
      <c r="JAF6" s="366">
        <f>'SAISIE HOTEL RESTAURANT'!JAP5</f>
        <v>0</v>
      </c>
      <c r="JAG6" s="366">
        <f>'SAISIE HOTEL RESTAURANT'!JAQ5</f>
        <v>0</v>
      </c>
      <c r="JAH6" s="366">
        <f>'SAISIE HOTEL RESTAURANT'!JAR5</f>
        <v>0</v>
      </c>
      <c r="JAI6" s="366">
        <f>'SAISIE HOTEL RESTAURANT'!JAS5</f>
        <v>0</v>
      </c>
      <c r="JAJ6" s="366">
        <f>'SAISIE HOTEL RESTAURANT'!JAT5</f>
        <v>0</v>
      </c>
      <c r="JAK6" s="366">
        <f>'SAISIE HOTEL RESTAURANT'!JAU5</f>
        <v>0</v>
      </c>
      <c r="JAL6" s="366">
        <f>'SAISIE HOTEL RESTAURANT'!JAV5</f>
        <v>0</v>
      </c>
      <c r="JAM6" s="366">
        <f>'SAISIE HOTEL RESTAURANT'!JAW5</f>
        <v>0</v>
      </c>
      <c r="JAN6" s="366">
        <f>'SAISIE HOTEL RESTAURANT'!JAX5</f>
        <v>0</v>
      </c>
      <c r="JAO6" s="366">
        <f>'SAISIE HOTEL RESTAURANT'!JAY5</f>
        <v>0</v>
      </c>
      <c r="JAP6" s="366">
        <f>'SAISIE HOTEL RESTAURANT'!JAZ5</f>
        <v>0</v>
      </c>
      <c r="JAQ6" s="366">
        <f>'SAISIE HOTEL RESTAURANT'!JBA5</f>
        <v>0</v>
      </c>
      <c r="JAR6" s="366">
        <f>'SAISIE HOTEL RESTAURANT'!JBB5</f>
        <v>0</v>
      </c>
      <c r="JAS6" s="366">
        <f>'SAISIE HOTEL RESTAURANT'!JBC5</f>
        <v>0</v>
      </c>
      <c r="JAT6" s="366">
        <f>'SAISIE HOTEL RESTAURANT'!JBD5</f>
        <v>0</v>
      </c>
      <c r="JAU6" s="366">
        <f>'SAISIE HOTEL RESTAURANT'!JBE5</f>
        <v>0</v>
      </c>
      <c r="JAV6" s="366">
        <f>'SAISIE HOTEL RESTAURANT'!JBF5</f>
        <v>0</v>
      </c>
      <c r="JAW6" s="366">
        <f>'SAISIE HOTEL RESTAURANT'!JBG5</f>
        <v>0</v>
      </c>
      <c r="JAX6" s="366">
        <f>'SAISIE HOTEL RESTAURANT'!JBH5</f>
        <v>0</v>
      </c>
      <c r="JAY6" s="366">
        <f>'SAISIE HOTEL RESTAURANT'!JBI5</f>
        <v>0</v>
      </c>
      <c r="JAZ6" s="366">
        <f>'SAISIE HOTEL RESTAURANT'!JBJ5</f>
        <v>0</v>
      </c>
      <c r="JBA6" s="366">
        <f>'SAISIE HOTEL RESTAURANT'!JBK5</f>
        <v>0</v>
      </c>
      <c r="JBB6" s="366">
        <f>'SAISIE HOTEL RESTAURANT'!JBL5</f>
        <v>0</v>
      </c>
      <c r="JBC6" s="366">
        <f>'SAISIE HOTEL RESTAURANT'!JBM5</f>
        <v>0</v>
      </c>
      <c r="JBD6" s="366">
        <f>'SAISIE HOTEL RESTAURANT'!JBN5</f>
        <v>0</v>
      </c>
      <c r="JBE6" s="366">
        <f>'SAISIE HOTEL RESTAURANT'!JBO5</f>
        <v>0</v>
      </c>
      <c r="JBF6" s="366">
        <f>'SAISIE HOTEL RESTAURANT'!JBP5</f>
        <v>0</v>
      </c>
      <c r="JBG6" s="366">
        <f>'SAISIE HOTEL RESTAURANT'!JBQ5</f>
        <v>0</v>
      </c>
      <c r="JBH6" s="366">
        <f>'SAISIE HOTEL RESTAURANT'!JBR5</f>
        <v>0</v>
      </c>
      <c r="JBI6" s="366">
        <f>'SAISIE HOTEL RESTAURANT'!JBS5</f>
        <v>0</v>
      </c>
      <c r="JBJ6" s="366">
        <f>'SAISIE HOTEL RESTAURANT'!JBT5</f>
        <v>0</v>
      </c>
      <c r="JBK6" s="366">
        <f>'SAISIE HOTEL RESTAURANT'!JBU5</f>
        <v>0</v>
      </c>
      <c r="JBL6" s="366">
        <f>'SAISIE HOTEL RESTAURANT'!JBV5</f>
        <v>0</v>
      </c>
      <c r="JBM6" s="366">
        <f>'SAISIE HOTEL RESTAURANT'!JBW5</f>
        <v>0</v>
      </c>
      <c r="JBN6" s="366">
        <f>'SAISIE HOTEL RESTAURANT'!JBX5</f>
        <v>0</v>
      </c>
      <c r="JBO6" s="366">
        <f>'SAISIE HOTEL RESTAURANT'!JBY5</f>
        <v>0</v>
      </c>
      <c r="JBP6" s="366">
        <f>'SAISIE HOTEL RESTAURANT'!JBZ5</f>
        <v>0</v>
      </c>
      <c r="JBQ6" s="366">
        <f>'SAISIE HOTEL RESTAURANT'!JCA5</f>
        <v>0</v>
      </c>
      <c r="JBR6" s="366">
        <f>'SAISIE HOTEL RESTAURANT'!JCB5</f>
        <v>0</v>
      </c>
      <c r="JBS6" s="366">
        <f>'SAISIE HOTEL RESTAURANT'!JCC5</f>
        <v>0</v>
      </c>
      <c r="JBT6" s="366">
        <f>'SAISIE HOTEL RESTAURANT'!JCD5</f>
        <v>0</v>
      </c>
      <c r="JBU6" s="366">
        <f>'SAISIE HOTEL RESTAURANT'!JCE5</f>
        <v>0</v>
      </c>
      <c r="JBV6" s="366">
        <f>'SAISIE HOTEL RESTAURANT'!JCF5</f>
        <v>0</v>
      </c>
      <c r="JBW6" s="366">
        <f>'SAISIE HOTEL RESTAURANT'!JCG5</f>
        <v>0</v>
      </c>
      <c r="JBX6" s="366">
        <f>'SAISIE HOTEL RESTAURANT'!JCH5</f>
        <v>0</v>
      </c>
      <c r="JBY6" s="366">
        <f>'SAISIE HOTEL RESTAURANT'!JCI5</f>
        <v>0</v>
      </c>
      <c r="JBZ6" s="366">
        <f>'SAISIE HOTEL RESTAURANT'!JCJ5</f>
        <v>0</v>
      </c>
      <c r="JCA6" s="366">
        <f>'SAISIE HOTEL RESTAURANT'!JCK5</f>
        <v>0</v>
      </c>
      <c r="JCB6" s="366">
        <f>'SAISIE HOTEL RESTAURANT'!JCL5</f>
        <v>0</v>
      </c>
      <c r="JCC6" s="366">
        <f>'SAISIE HOTEL RESTAURANT'!JCM5</f>
        <v>0</v>
      </c>
      <c r="JCD6" s="366">
        <f>'SAISIE HOTEL RESTAURANT'!JCN5</f>
        <v>0</v>
      </c>
      <c r="JCE6" s="366">
        <f>'SAISIE HOTEL RESTAURANT'!JCO5</f>
        <v>0</v>
      </c>
      <c r="JCF6" s="366">
        <f>'SAISIE HOTEL RESTAURANT'!JCP5</f>
        <v>0</v>
      </c>
      <c r="JCG6" s="366">
        <f>'SAISIE HOTEL RESTAURANT'!JCQ5</f>
        <v>0</v>
      </c>
      <c r="JCH6" s="366">
        <f>'SAISIE HOTEL RESTAURANT'!JCR5</f>
        <v>0</v>
      </c>
      <c r="JCI6" s="366">
        <f>'SAISIE HOTEL RESTAURANT'!JCS5</f>
        <v>0</v>
      </c>
      <c r="JCJ6" s="366">
        <f>'SAISIE HOTEL RESTAURANT'!JCT5</f>
        <v>0</v>
      </c>
      <c r="JCK6" s="366">
        <f>'SAISIE HOTEL RESTAURANT'!JCU5</f>
        <v>0</v>
      </c>
      <c r="JCL6" s="366">
        <f>'SAISIE HOTEL RESTAURANT'!JCV5</f>
        <v>0</v>
      </c>
      <c r="JCM6" s="366">
        <f>'SAISIE HOTEL RESTAURANT'!JCW5</f>
        <v>0</v>
      </c>
      <c r="JCN6" s="366">
        <f>'SAISIE HOTEL RESTAURANT'!JCX5</f>
        <v>0</v>
      </c>
      <c r="JCO6" s="366">
        <f>'SAISIE HOTEL RESTAURANT'!JCY5</f>
        <v>0</v>
      </c>
      <c r="JCP6" s="366">
        <f>'SAISIE HOTEL RESTAURANT'!JCZ5</f>
        <v>0</v>
      </c>
      <c r="JCQ6" s="366">
        <f>'SAISIE HOTEL RESTAURANT'!JDA5</f>
        <v>0</v>
      </c>
      <c r="JCR6" s="366">
        <f>'SAISIE HOTEL RESTAURANT'!JDB5</f>
        <v>0</v>
      </c>
      <c r="JCS6" s="366">
        <f>'SAISIE HOTEL RESTAURANT'!JDC5</f>
        <v>0</v>
      </c>
      <c r="JCT6" s="366">
        <f>'SAISIE HOTEL RESTAURANT'!JDD5</f>
        <v>0</v>
      </c>
      <c r="JCU6" s="366">
        <f>'SAISIE HOTEL RESTAURANT'!JDE5</f>
        <v>0</v>
      </c>
      <c r="JCV6" s="366">
        <f>'SAISIE HOTEL RESTAURANT'!JDF5</f>
        <v>0</v>
      </c>
      <c r="JCW6" s="366">
        <f>'SAISIE HOTEL RESTAURANT'!JDG5</f>
        <v>0</v>
      </c>
      <c r="JCX6" s="366">
        <f>'SAISIE HOTEL RESTAURANT'!JDH5</f>
        <v>0</v>
      </c>
      <c r="JCY6" s="366">
        <f>'SAISIE HOTEL RESTAURANT'!JDI5</f>
        <v>0</v>
      </c>
      <c r="JCZ6" s="366">
        <f>'SAISIE HOTEL RESTAURANT'!JDJ5</f>
        <v>0</v>
      </c>
      <c r="JDA6" s="366">
        <f>'SAISIE HOTEL RESTAURANT'!JDK5</f>
        <v>0</v>
      </c>
      <c r="JDB6" s="366">
        <f>'SAISIE HOTEL RESTAURANT'!JDL5</f>
        <v>0</v>
      </c>
      <c r="JDC6" s="366">
        <f>'SAISIE HOTEL RESTAURANT'!JDM5</f>
        <v>0</v>
      </c>
      <c r="JDD6" s="366">
        <f>'SAISIE HOTEL RESTAURANT'!JDN5</f>
        <v>0</v>
      </c>
      <c r="JDE6" s="366">
        <f>'SAISIE HOTEL RESTAURANT'!JDO5</f>
        <v>0</v>
      </c>
      <c r="JDF6" s="366">
        <f>'SAISIE HOTEL RESTAURANT'!JDP5</f>
        <v>0</v>
      </c>
      <c r="JDG6" s="366">
        <f>'SAISIE HOTEL RESTAURANT'!JDQ5</f>
        <v>0</v>
      </c>
      <c r="JDH6" s="366">
        <f>'SAISIE HOTEL RESTAURANT'!JDR5</f>
        <v>0</v>
      </c>
      <c r="JDI6" s="366">
        <f>'SAISIE HOTEL RESTAURANT'!JDS5</f>
        <v>0</v>
      </c>
      <c r="JDJ6" s="366">
        <f>'SAISIE HOTEL RESTAURANT'!JDT5</f>
        <v>0</v>
      </c>
      <c r="JDK6" s="366">
        <f>'SAISIE HOTEL RESTAURANT'!JDU5</f>
        <v>0</v>
      </c>
      <c r="JDL6" s="366">
        <f>'SAISIE HOTEL RESTAURANT'!JDV5</f>
        <v>0</v>
      </c>
      <c r="JDM6" s="366">
        <f>'SAISIE HOTEL RESTAURANT'!JDW5</f>
        <v>0</v>
      </c>
      <c r="JDN6" s="366">
        <f>'SAISIE HOTEL RESTAURANT'!JDX5</f>
        <v>0</v>
      </c>
      <c r="JDO6" s="366">
        <f>'SAISIE HOTEL RESTAURANT'!JDY5</f>
        <v>0</v>
      </c>
      <c r="JDP6" s="366">
        <f>'SAISIE HOTEL RESTAURANT'!JDZ5</f>
        <v>0</v>
      </c>
      <c r="JDQ6" s="366">
        <f>'SAISIE HOTEL RESTAURANT'!JEA5</f>
        <v>0</v>
      </c>
      <c r="JDR6" s="366">
        <f>'SAISIE HOTEL RESTAURANT'!JEB5</f>
        <v>0</v>
      </c>
      <c r="JDS6" s="366">
        <f>'SAISIE HOTEL RESTAURANT'!JEC5</f>
        <v>0</v>
      </c>
      <c r="JDT6" s="366">
        <f>'SAISIE HOTEL RESTAURANT'!JED5</f>
        <v>0</v>
      </c>
      <c r="JDU6" s="366">
        <f>'SAISIE HOTEL RESTAURANT'!JEE5</f>
        <v>0</v>
      </c>
      <c r="JDV6" s="366">
        <f>'SAISIE HOTEL RESTAURANT'!JEF5</f>
        <v>0</v>
      </c>
      <c r="JDW6" s="366">
        <f>'SAISIE HOTEL RESTAURANT'!JEG5</f>
        <v>0</v>
      </c>
      <c r="JDX6" s="366">
        <f>'SAISIE HOTEL RESTAURANT'!JEH5</f>
        <v>0</v>
      </c>
      <c r="JDY6" s="366">
        <f>'SAISIE HOTEL RESTAURANT'!JEI5</f>
        <v>0</v>
      </c>
      <c r="JDZ6" s="366">
        <f>'SAISIE HOTEL RESTAURANT'!JEJ5</f>
        <v>0</v>
      </c>
      <c r="JEA6" s="366">
        <f>'SAISIE HOTEL RESTAURANT'!JEK5</f>
        <v>0</v>
      </c>
      <c r="JEB6" s="366">
        <f>'SAISIE HOTEL RESTAURANT'!JEL5</f>
        <v>0</v>
      </c>
      <c r="JEC6" s="366">
        <f>'SAISIE HOTEL RESTAURANT'!JEM5</f>
        <v>0</v>
      </c>
      <c r="JED6" s="366">
        <f>'SAISIE HOTEL RESTAURANT'!JEN5</f>
        <v>0</v>
      </c>
      <c r="JEE6" s="366">
        <f>'SAISIE HOTEL RESTAURANT'!JEO5</f>
        <v>0</v>
      </c>
      <c r="JEF6" s="366">
        <f>'SAISIE HOTEL RESTAURANT'!JEP5</f>
        <v>0</v>
      </c>
      <c r="JEG6" s="366">
        <f>'SAISIE HOTEL RESTAURANT'!JEQ5</f>
        <v>0</v>
      </c>
      <c r="JEH6" s="366">
        <f>'SAISIE HOTEL RESTAURANT'!JER5</f>
        <v>0</v>
      </c>
      <c r="JEI6" s="366">
        <f>'SAISIE HOTEL RESTAURANT'!JES5</f>
        <v>0</v>
      </c>
      <c r="JEJ6" s="366">
        <f>'SAISIE HOTEL RESTAURANT'!JET5</f>
        <v>0</v>
      </c>
      <c r="JEK6" s="366">
        <f>'SAISIE HOTEL RESTAURANT'!JEU5</f>
        <v>0</v>
      </c>
      <c r="JEL6" s="366">
        <f>'SAISIE HOTEL RESTAURANT'!JEV5</f>
        <v>0</v>
      </c>
      <c r="JEM6" s="366">
        <f>'SAISIE HOTEL RESTAURANT'!JEW5</f>
        <v>0</v>
      </c>
      <c r="JEN6" s="366">
        <f>'SAISIE HOTEL RESTAURANT'!JEX5</f>
        <v>0</v>
      </c>
      <c r="JEO6" s="366">
        <f>'SAISIE HOTEL RESTAURANT'!JEY5</f>
        <v>0</v>
      </c>
      <c r="JEP6" s="366">
        <f>'SAISIE HOTEL RESTAURANT'!JEZ5</f>
        <v>0</v>
      </c>
      <c r="JEQ6" s="366">
        <f>'SAISIE HOTEL RESTAURANT'!JFA5</f>
        <v>0</v>
      </c>
      <c r="JER6" s="366">
        <f>'SAISIE HOTEL RESTAURANT'!JFB5</f>
        <v>0</v>
      </c>
      <c r="JES6" s="366">
        <f>'SAISIE HOTEL RESTAURANT'!JFC5</f>
        <v>0</v>
      </c>
      <c r="JET6" s="366">
        <f>'SAISIE HOTEL RESTAURANT'!JFD5</f>
        <v>0</v>
      </c>
      <c r="JEU6" s="366">
        <f>'SAISIE HOTEL RESTAURANT'!JFE5</f>
        <v>0</v>
      </c>
      <c r="JEV6" s="366">
        <f>'SAISIE HOTEL RESTAURANT'!JFF5</f>
        <v>0</v>
      </c>
      <c r="JEW6" s="366">
        <f>'SAISIE HOTEL RESTAURANT'!JFG5</f>
        <v>0</v>
      </c>
      <c r="JEX6" s="366">
        <f>'SAISIE HOTEL RESTAURANT'!JFH5</f>
        <v>0</v>
      </c>
      <c r="JEY6" s="366">
        <f>'SAISIE HOTEL RESTAURANT'!JFI5</f>
        <v>0</v>
      </c>
      <c r="JEZ6" s="366">
        <f>'SAISIE HOTEL RESTAURANT'!JFJ5</f>
        <v>0</v>
      </c>
      <c r="JFA6" s="366">
        <f>'SAISIE HOTEL RESTAURANT'!JFK5</f>
        <v>0</v>
      </c>
      <c r="JFB6" s="366">
        <f>'SAISIE HOTEL RESTAURANT'!JFL5</f>
        <v>0</v>
      </c>
      <c r="JFC6" s="366">
        <f>'SAISIE HOTEL RESTAURANT'!JFM5</f>
        <v>0</v>
      </c>
      <c r="JFD6" s="366">
        <f>'SAISIE HOTEL RESTAURANT'!JFN5</f>
        <v>0</v>
      </c>
      <c r="JFE6" s="366">
        <f>'SAISIE HOTEL RESTAURANT'!JFO5</f>
        <v>0</v>
      </c>
      <c r="JFF6" s="366">
        <f>'SAISIE HOTEL RESTAURANT'!JFP5</f>
        <v>0</v>
      </c>
      <c r="JFG6" s="366">
        <f>'SAISIE HOTEL RESTAURANT'!JFQ5</f>
        <v>0</v>
      </c>
      <c r="JFH6" s="366">
        <f>'SAISIE HOTEL RESTAURANT'!JFR5</f>
        <v>0</v>
      </c>
      <c r="JFI6" s="366">
        <f>'SAISIE HOTEL RESTAURANT'!JFS5</f>
        <v>0</v>
      </c>
      <c r="JFJ6" s="366">
        <f>'SAISIE HOTEL RESTAURANT'!JFT5</f>
        <v>0</v>
      </c>
      <c r="JFK6" s="366">
        <f>'SAISIE HOTEL RESTAURANT'!JFU5</f>
        <v>0</v>
      </c>
      <c r="JFL6" s="366">
        <f>'SAISIE HOTEL RESTAURANT'!JFV5</f>
        <v>0</v>
      </c>
      <c r="JFM6" s="366">
        <f>'SAISIE HOTEL RESTAURANT'!JFW5</f>
        <v>0</v>
      </c>
      <c r="JFN6" s="366">
        <f>'SAISIE HOTEL RESTAURANT'!JFX5</f>
        <v>0</v>
      </c>
      <c r="JFO6" s="366">
        <f>'SAISIE HOTEL RESTAURANT'!JFY5</f>
        <v>0</v>
      </c>
      <c r="JFP6" s="366">
        <f>'SAISIE HOTEL RESTAURANT'!JFZ5</f>
        <v>0</v>
      </c>
      <c r="JFQ6" s="366">
        <f>'SAISIE HOTEL RESTAURANT'!JGA5</f>
        <v>0</v>
      </c>
      <c r="JFR6" s="366">
        <f>'SAISIE HOTEL RESTAURANT'!JGB5</f>
        <v>0</v>
      </c>
      <c r="JFS6" s="366">
        <f>'SAISIE HOTEL RESTAURANT'!JGC5</f>
        <v>0</v>
      </c>
      <c r="JFT6" s="366">
        <f>'SAISIE HOTEL RESTAURANT'!JGD5</f>
        <v>0</v>
      </c>
      <c r="JFU6" s="366">
        <f>'SAISIE HOTEL RESTAURANT'!JGE5</f>
        <v>0</v>
      </c>
      <c r="JFV6" s="366">
        <f>'SAISIE HOTEL RESTAURANT'!JGF5</f>
        <v>0</v>
      </c>
      <c r="JFW6" s="366">
        <f>'SAISIE HOTEL RESTAURANT'!JGG5</f>
        <v>0</v>
      </c>
      <c r="JFX6" s="366">
        <f>'SAISIE HOTEL RESTAURANT'!JGH5</f>
        <v>0</v>
      </c>
      <c r="JFY6" s="366">
        <f>'SAISIE HOTEL RESTAURANT'!JGI5</f>
        <v>0</v>
      </c>
      <c r="JFZ6" s="366">
        <f>'SAISIE HOTEL RESTAURANT'!JGJ5</f>
        <v>0</v>
      </c>
      <c r="JGA6" s="366">
        <f>'SAISIE HOTEL RESTAURANT'!JGK5</f>
        <v>0</v>
      </c>
      <c r="JGB6" s="366">
        <f>'SAISIE HOTEL RESTAURANT'!JGL5</f>
        <v>0</v>
      </c>
      <c r="JGC6" s="366">
        <f>'SAISIE HOTEL RESTAURANT'!JGM5</f>
        <v>0</v>
      </c>
      <c r="JGD6" s="366">
        <f>'SAISIE HOTEL RESTAURANT'!JGN5</f>
        <v>0</v>
      </c>
      <c r="JGE6" s="366">
        <f>'SAISIE HOTEL RESTAURANT'!JGO5</f>
        <v>0</v>
      </c>
      <c r="JGF6" s="366">
        <f>'SAISIE HOTEL RESTAURANT'!JGP5</f>
        <v>0</v>
      </c>
      <c r="JGG6" s="366">
        <f>'SAISIE HOTEL RESTAURANT'!JGQ5</f>
        <v>0</v>
      </c>
      <c r="JGH6" s="366">
        <f>'SAISIE HOTEL RESTAURANT'!JGR5</f>
        <v>0</v>
      </c>
      <c r="JGI6" s="366">
        <f>'SAISIE HOTEL RESTAURANT'!JGS5</f>
        <v>0</v>
      </c>
      <c r="JGJ6" s="366">
        <f>'SAISIE HOTEL RESTAURANT'!JGT5</f>
        <v>0</v>
      </c>
      <c r="JGK6" s="366">
        <f>'SAISIE HOTEL RESTAURANT'!JGU5</f>
        <v>0</v>
      </c>
      <c r="JGL6" s="366">
        <f>'SAISIE HOTEL RESTAURANT'!JGV5</f>
        <v>0</v>
      </c>
      <c r="JGM6" s="366">
        <f>'SAISIE HOTEL RESTAURANT'!JGW5</f>
        <v>0</v>
      </c>
      <c r="JGN6" s="366">
        <f>'SAISIE HOTEL RESTAURANT'!JGX5</f>
        <v>0</v>
      </c>
      <c r="JGO6" s="366">
        <f>'SAISIE HOTEL RESTAURANT'!JGY5</f>
        <v>0</v>
      </c>
      <c r="JGP6" s="366">
        <f>'SAISIE HOTEL RESTAURANT'!JGZ5</f>
        <v>0</v>
      </c>
      <c r="JGQ6" s="366">
        <f>'SAISIE HOTEL RESTAURANT'!JHA5</f>
        <v>0</v>
      </c>
      <c r="JGR6" s="366">
        <f>'SAISIE HOTEL RESTAURANT'!JHB5</f>
        <v>0</v>
      </c>
      <c r="JGS6" s="366">
        <f>'SAISIE HOTEL RESTAURANT'!JHC5</f>
        <v>0</v>
      </c>
      <c r="JGT6" s="366">
        <f>'SAISIE HOTEL RESTAURANT'!JHD5</f>
        <v>0</v>
      </c>
      <c r="JGU6" s="366">
        <f>'SAISIE HOTEL RESTAURANT'!JHE5</f>
        <v>0</v>
      </c>
      <c r="JGV6" s="366">
        <f>'SAISIE HOTEL RESTAURANT'!JHF5</f>
        <v>0</v>
      </c>
      <c r="JGW6" s="366">
        <f>'SAISIE HOTEL RESTAURANT'!JHG5</f>
        <v>0</v>
      </c>
      <c r="JGX6" s="366">
        <f>'SAISIE HOTEL RESTAURANT'!JHH5</f>
        <v>0</v>
      </c>
      <c r="JGY6" s="366">
        <f>'SAISIE HOTEL RESTAURANT'!JHI5</f>
        <v>0</v>
      </c>
      <c r="JGZ6" s="366">
        <f>'SAISIE HOTEL RESTAURANT'!JHJ5</f>
        <v>0</v>
      </c>
      <c r="JHA6" s="366">
        <f>'SAISIE HOTEL RESTAURANT'!JHK5</f>
        <v>0</v>
      </c>
      <c r="JHB6" s="366">
        <f>'SAISIE HOTEL RESTAURANT'!JHL5</f>
        <v>0</v>
      </c>
      <c r="JHC6" s="366">
        <f>'SAISIE HOTEL RESTAURANT'!JHM5</f>
        <v>0</v>
      </c>
      <c r="JHD6" s="366">
        <f>'SAISIE HOTEL RESTAURANT'!JHN5</f>
        <v>0</v>
      </c>
      <c r="JHE6" s="366">
        <f>'SAISIE HOTEL RESTAURANT'!JHO5</f>
        <v>0</v>
      </c>
      <c r="JHF6" s="366">
        <f>'SAISIE HOTEL RESTAURANT'!JHP5</f>
        <v>0</v>
      </c>
      <c r="JHG6" s="366">
        <f>'SAISIE HOTEL RESTAURANT'!JHQ5</f>
        <v>0</v>
      </c>
      <c r="JHH6" s="366">
        <f>'SAISIE HOTEL RESTAURANT'!JHR5</f>
        <v>0</v>
      </c>
      <c r="JHI6" s="366">
        <f>'SAISIE HOTEL RESTAURANT'!JHS5</f>
        <v>0</v>
      </c>
      <c r="JHJ6" s="366">
        <f>'SAISIE HOTEL RESTAURANT'!JHT5</f>
        <v>0</v>
      </c>
      <c r="JHK6" s="366">
        <f>'SAISIE HOTEL RESTAURANT'!JHU5</f>
        <v>0</v>
      </c>
      <c r="JHL6" s="366">
        <f>'SAISIE HOTEL RESTAURANT'!JHV5</f>
        <v>0</v>
      </c>
      <c r="JHM6" s="366">
        <f>'SAISIE HOTEL RESTAURANT'!JHW5</f>
        <v>0</v>
      </c>
      <c r="JHN6" s="366">
        <f>'SAISIE HOTEL RESTAURANT'!JHX5</f>
        <v>0</v>
      </c>
      <c r="JHO6" s="366">
        <f>'SAISIE HOTEL RESTAURANT'!JHY5</f>
        <v>0</v>
      </c>
      <c r="JHP6" s="366">
        <f>'SAISIE HOTEL RESTAURANT'!JHZ5</f>
        <v>0</v>
      </c>
      <c r="JHQ6" s="366">
        <f>'SAISIE HOTEL RESTAURANT'!JIA5</f>
        <v>0</v>
      </c>
      <c r="JHR6" s="366">
        <f>'SAISIE HOTEL RESTAURANT'!JIB5</f>
        <v>0</v>
      </c>
      <c r="JHS6" s="366">
        <f>'SAISIE HOTEL RESTAURANT'!JIC5</f>
        <v>0</v>
      </c>
      <c r="JHT6" s="366">
        <f>'SAISIE HOTEL RESTAURANT'!JID5</f>
        <v>0</v>
      </c>
      <c r="JHU6" s="366">
        <f>'SAISIE HOTEL RESTAURANT'!JIE5</f>
        <v>0</v>
      </c>
      <c r="JHV6" s="366">
        <f>'SAISIE HOTEL RESTAURANT'!JIF5</f>
        <v>0</v>
      </c>
      <c r="JHW6" s="366">
        <f>'SAISIE HOTEL RESTAURANT'!JIG5</f>
        <v>0</v>
      </c>
      <c r="JHX6" s="366">
        <f>'SAISIE HOTEL RESTAURANT'!JIH5</f>
        <v>0</v>
      </c>
      <c r="JHY6" s="366">
        <f>'SAISIE HOTEL RESTAURANT'!JII5</f>
        <v>0</v>
      </c>
      <c r="JHZ6" s="366">
        <f>'SAISIE HOTEL RESTAURANT'!JIJ5</f>
        <v>0</v>
      </c>
      <c r="JIA6" s="366">
        <f>'SAISIE HOTEL RESTAURANT'!JIK5</f>
        <v>0</v>
      </c>
      <c r="JIB6" s="366">
        <f>'SAISIE HOTEL RESTAURANT'!JIL5</f>
        <v>0</v>
      </c>
      <c r="JIC6" s="366">
        <f>'SAISIE HOTEL RESTAURANT'!JIM5</f>
        <v>0</v>
      </c>
      <c r="JID6" s="366">
        <f>'SAISIE HOTEL RESTAURANT'!JIN5</f>
        <v>0</v>
      </c>
      <c r="JIE6" s="366">
        <f>'SAISIE HOTEL RESTAURANT'!JIO5</f>
        <v>0</v>
      </c>
      <c r="JIF6" s="366">
        <f>'SAISIE HOTEL RESTAURANT'!JIP5</f>
        <v>0</v>
      </c>
      <c r="JIG6" s="366">
        <f>'SAISIE HOTEL RESTAURANT'!JIQ5</f>
        <v>0</v>
      </c>
      <c r="JIH6" s="366">
        <f>'SAISIE HOTEL RESTAURANT'!JIR5</f>
        <v>0</v>
      </c>
      <c r="JII6" s="366">
        <f>'SAISIE HOTEL RESTAURANT'!JIS5</f>
        <v>0</v>
      </c>
      <c r="JIJ6" s="366">
        <f>'SAISIE HOTEL RESTAURANT'!JIT5</f>
        <v>0</v>
      </c>
      <c r="JIK6" s="366">
        <f>'SAISIE HOTEL RESTAURANT'!JIU5</f>
        <v>0</v>
      </c>
      <c r="JIL6" s="366">
        <f>'SAISIE HOTEL RESTAURANT'!JIV5</f>
        <v>0</v>
      </c>
      <c r="JIM6" s="366">
        <f>'SAISIE HOTEL RESTAURANT'!JIW5</f>
        <v>0</v>
      </c>
      <c r="JIN6" s="366">
        <f>'SAISIE HOTEL RESTAURANT'!JIX5</f>
        <v>0</v>
      </c>
      <c r="JIO6" s="366">
        <f>'SAISIE HOTEL RESTAURANT'!JIY5</f>
        <v>0</v>
      </c>
      <c r="JIP6" s="366">
        <f>'SAISIE HOTEL RESTAURANT'!JIZ5</f>
        <v>0</v>
      </c>
      <c r="JIQ6" s="366">
        <f>'SAISIE HOTEL RESTAURANT'!JJA5</f>
        <v>0</v>
      </c>
      <c r="JIR6" s="366">
        <f>'SAISIE HOTEL RESTAURANT'!JJB5</f>
        <v>0</v>
      </c>
      <c r="JIS6" s="366">
        <f>'SAISIE HOTEL RESTAURANT'!JJC5</f>
        <v>0</v>
      </c>
      <c r="JIT6" s="366">
        <f>'SAISIE HOTEL RESTAURANT'!JJD5</f>
        <v>0</v>
      </c>
      <c r="JIU6" s="366">
        <f>'SAISIE HOTEL RESTAURANT'!JJE5</f>
        <v>0</v>
      </c>
      <c r="JIV6" s="366">
        <f>'SAISIE HOTEL RESTAURANT'!JJF5</f>
        <v>0</v>
      </c>
      <c r="JIW6" s="366">
        <f>'SAISIE HOTEL RESTAURANT'!JJG5</f>
        <v>0</v>
      </c>
      <c r="JIX6" s="366">
        <f>'SAISIE HOTEL RESTAURANT'!JJH5</f>
        <v>0</v>
      </c>
      <c r="JIY6" s="366">
        <f>'SAISIE HOTEL RESTAURANT'!JJI5</f>
        <v>0</v>
      </c>
      <c r="JIZ6" s="366">
        <f>'SAISIE HOTEL RESTAURANT'!JJJ5</f>
        <v>0</v>
      </c>
      <c r="JJA6" s="366">
        <f>'SAISIE HOTEL RESTAURANT'!JJK5</f>
        <v>0</v>
      </c>
      <c r="JJB6" s="366">
        <f>'SAISIE HOTEL RESTAURANT'!JJL5</f>
        <v>0</v>
      </c>
      <c r="JJC6" s="366">
        <f>'SAISIE HOTEL RESTAURANT'!JJM5</f>
        <v>0</v>
      </c>
      <c r="JJD6" s="366">
        <f>'SAISIE HOTEL RESTAURANT'!JJN5</f>
        <v>0</v>
      </c>
      <c r="JJE6" s="366">
        <f>'SAISIE HOTEL RESTAURANT'!JJO5</f>
        <v>0</v>
      </c>
      <c r="JJF6" s="366">
        <f>'SAISIE HOTEL RESTAURANT'!JJP5</f>
        <v>0</v>
      </c>
      <c r="JJG6" s="366">
        <f>'SAISIE HOTEL RESTAURANT'!JJQ5</f>
        <v>0</v>
      </c>
      <c r="JJH6" s="366">
        <f>'SAISIE HOTEL RESTAURANT'!JJR5</f>
        <v>0</v>
      </c>
      <c r="JJI6" s="366">
        <f>'SAISIE HOTEL RESTAURANT'!JJS5</f>
        <v>0</v>
      </c>
      <c r="JJJ6" s="366">
        <f>'SAISIE HOTEL RESTAURANT'!JJT5</f>
        <v>0</v>
      </c>
      <c r="JJK6" s="366">
        <f>'SAISIE HOTEL RESTAURANT'!JJU5</f>
        <v>0</v>
      </c>
      <c r="JJL6" s="366">
        <f>'SAISIE HOTEL RESTAURANT'!JJV5</f>
        <v>0</v>
      </c>
      <c r="JJM6" s="366">
        <f>'SAISIE HOTEL RESTAURANT'!JJW5</f>
        <v>0</v>
      </c>
      <c r="JJN6" s="366">
        <f>'SAISIE HOTEL RESTAURANT'!JJX5</f>
        <v>0</v>
      </c>
      <c r="JJO6" s="366">
        <f>'SAISIE HOTEL RESTAURANT'!JJY5</f>
        <v>0</v>
      </c>
      <c r="JJP6" s="366">
        <f>'SAISIE HOTEL RESTAURANT'!JJZ5</f>
        <v>0</v>
      </c>
      <c r="JJQ6" s="366">
        <f>'SAISIE HOTEL RESTAURANT'!JKA5</f>
        <v>0</v>
      </c>
      <c r="JJR6" s="366">
        <f>'SAISIE HOTEL RESTAURANT'!JKB5</f>
        <v>0</v>
      </c>
      <c r="JJS6" s="366">
        <f>'SAISIE HOTEL RESTAURANT'!JKC5</f>
        <v>0</v>
      </c>
      <c r="JJT6" s="366">
        <f>'SAISIE HOTEL RESTAURANT'!JKD5</f>
        <v>0</v>
      </c>
      <c r="JJU6" s="366">
        <f>'SAISIE HOTEL RESTAURANT'!JKE5</f>
        <v>0</v>
      </c>
      <c r="JJV6" s="366">
        <f>'SAISIE HOTEL RESTAURANT'!JKF5</f>
        <v>0</v>
      </c>
      <c r="JJW6" s="366">
        <f>'SAISIE HOTEL RESTAURANT'!JKG5</f>
        <v>0</v>
      </c>
      <c r="JJX6" s="366">
        <f>'SAISIE HOTEL RESTAURANT'!JKH5</f>
        <v>0</v>
      </c>
      <c r="JJY6" s="366">
        <f>'SAISIE HOTEL RESTAURANT'!JKI5</f>
        <v>0</v>
      </c>
      <c r="JJZ6" s="366">
        <f>'SAISIE HOTEL RESTAURANT'!JKJ5</f>
        <v>0</v>
      </c>
      <c r="JKA6" s="366">
        <f>'SAISIE HOTEL RESTAURANT'!JKK5</f>
        <v>0</v>
      </c>
      <c r="JKB6" s="366">
        <f>'SAISIE HOTEL RESTAURANT'!JKL5</f>
        <v>0</v>
      </c>
      <c r="JKC6" s="366">
        <f>'SAISIE HOTEL RESTAURANT'!JKM5</f>
        <v>0</v>
      </c>
      <c r="JKD6" s="366">
        <f>'SAISIE HOTEL RESTAURANT'!JKN5</f>
        <v>0</v>
      </c>
      <c r="JKE6" s="366">
        <f>'SAISIE HOTEL RESTAURANT'!JKO5</f>
        <v>0</v>
      </c>
      <c r="JKF6" s="366">
        <f>'SAISIE HOTEL RESTAURANT'!JKP5</f>
        <v>0</v>
      </c>
      <c r="JKG6" s="366">
        <f>'SAISIE HOTEL RESTAURANT'!JKQ5</f>
        <v>0</v>
      </c>
      <c r="JKH6" s="366">
        <f>'SAISIE HOTEL RESTAURANT'!JKR5</f>
        <v>0</v>
      </c>
      <c r="JKI6" s="366">
        <f>'SAISIE HOTEL RESTAURANT'!JKS5</f>
        <v>0</v>
      </c>
      <c r="JKJ6" s="366">
        <f>'SAISIE HOTEL RESTAURANT'!JKT5</f>
        <v>0</v>
      </c>
      <c r="JKK6" s="366">
        <f>'SAISIE HOTEL RESTAURANT'!JKU5</f>
        <v>0</v>
      </c>
      <c r="JKL6" s="366">
        <f>'SAISIE HOTEL RESTAURANT'!JKV5</f>
        <v>0</v>
      </c>
      <c r="JKM6" s="366">
        <f>'SAISIE HOTEL RESTAURANT'!JKW5</f>
        <v>0</v>
      </c>
      <c r="JKN6" s="366">
        <f>'SAISIE HOTEL RESTAURANT'!JKX5</f>
        <v>0</v>
      </c>
      <c r="JKO6" s="366">
        <f>'SAISIE HOTEL RESTAURANT'!JKY5</f>
        <v>0</v>
      </c>
      <c r="JKP6" s="366">
        <f>'SAISIE HOTEL RESTAURANT'!JKZ5</f>
        <v>0</v>
      </c>
      <c r="JKQ6" s="366">
        <f>'SAISIE HOTEL RESTAURANT'!JLA5</f>
        <v>0</v>
      </c>
      <c r="JKR6" s="366">
        <f>'SAISIE HOTEL RESTAURANT'!JLB5</f>
        <v>0</v>
      </c>
      <c r="JKS6" s="366">
        <f>'SAISIE HOTEL RESTAURANT'!JLC5</f>
        <v>0</v>
      </c>
      <c r="JKT6" s="366">
        <f>'SAISIE HOTEL RESTAURANT'!JLD5</f>
        <v>0</v>
      </c>
      <c r="JKU6" s="366">
        <f>'SAISIE HOTEL RESTAURANT'!JLE5</f>
        <v>0</v>
      </c>
      <c r="JKV6" s="366">
        <f>'SAISIE HOTEL RESTAURANT'!JLF5</f>
        <v>0</v>
      </c>
      <c r="JKW6" s="366">
        <f>'SAISIE HOTEL RESTAURANT'!JLG5</f>
        <v>0</v>
      </c>
      <c r="JKX6" s="366">
        <f>'SAISIE HOTEL RESTAURANT'!JLH5</f>
        <v>0</v>
      </c>
      <c r="JKY6" s="366">
        <f>'SAISIE HOTEL RESTAURANT'!JLI5</f>
        <v>0</v>
      </c>
      <c r="JKZ6" s="366">
        <f>'SAISIE HOTEL RESTAURANT'!JLJ5</f>
        <v>0</v>
      </c>
      <c r="JLA6" s="366">
        <f>'SAISIE HOTEL RESTAURANT'!JLK5</f>
        <v>0</v>
      </c>
      <c r="JLB6" s="366">
        <f>'SAISIE HOTEL RESTAURANT'!JLL5</f>
        <v>0</v>
      </c>
      <c r="JLC6" s="366">
        <f>'SAISIE HOTEL RESTAURANT'!JLM5</f>
        <v>0</v>
      </c>
      <c r="JLD6" s="366">
        <f>'SAISIE HOTEL RESTAURANT'!JLN5</f>
        <v>0</v>
      </c>
      <c r="JLE6" s="366">
        <f>'SAISIE HOTEL RESTAURANT'!JLO5</f>
        <v>0</v>
      </c>
      <c r="JLF6" s="366">
        <f>'SAISIE HOTEL RESTAURANT'!JLP5</f>
        <v>0</v>
      </c>
      <c r="JLG6" s="366">
        <f>'SAISIE HOTEL RESTAURANT'!JLQ5</f>
        <v>0</v>
      </c>
      <c r="JLH6" s="366">
        <f>'SAISIE HOTEL RESTAURANT'!JLR5</f>
        <v>0</v>
      </c>
      <c r="JLI6" s="366">
        <f>'SAISIE HOTEL RESTAURANT'!JLS5</f>
        <v>0</v>
      </c>
      <c r="JLJ6" s="366">
        <f>'SAISIE HOTEL RESTAURANT'!JLT5</f>
        <v>0</v>
      </c>
      <c r="JLK6" s="366">
        <f>'SAISIE HOTEL RESTAURANT'!JLU5</f>
        <v>0</v>
      </c>
      <c r="JLL6" s="366">
        <f>'SAISIE HOTEL RESTAURANT'!JLV5</f>
        <v>0</v>
      </c>
      <c r="JLM6" s="366">
        <f>'SAISIE HOTEL RESTAURANT'!JLW5</f>
        <v>0</v>
      </c>
      <c r="JLN6" s="366">
        <f>'SAISIE HOTEL RESTAURANT'!JLX5</f>
        <v>0</v>
      </c>
      <c r="JLO6" s="366">
        <f>'SAISIE HOTEL RESTAURANT'!JLY5</f>
        <v>0</v>
      </c>
      <c r="JLP6" s="366">
        <f>'SAISIE HOTEL RESTAURANT'!JLZ5</f>
        <v>0</v>
      </c>
      <c r="JLQ6" s="366">
        <f>'SAISIE HOTEL RESTAURANT'!JMA5</f>
        <v>0</v>
      </c>
      <c r="JLR6" s="366">
        <f>'SAISIE HOTEL RESTAURANT'!JMB5</f>
        <v>0</v>
      </c>
      <c r="JLS6" s="366">
        <f>'SAISIE HOTEL RESTAURANT'!JMC5</f>
        <v>0</v>
      </c>
      <c r="JLT6" s="366">
        <f>'SAISIE HOTEL RESTAURANT'!JMD5</f>
        <v>0</v>
      </c>
      <c r="JLU6" s="366">
        <f>'SAISIE HOTEL RESTAURANT'!JME5</f>
        <v>0</v>
      </c>
      <c r="JLV6" s="366">
        <f>'SAISIE HOTEL RESTAURANT'!JMF5</f>
        <v>0</v>
      </c>
      <c r="JLW6" s="366">
        <f>'SAISIE HOTEL RESTAURANT'!JMG5</f>
        <v>0</v>
      </c>
      <c r="JLX6" s="366">
        <f>'SAISIE HOTEL RESTAURANT'!JMH5</f>
        <v>0</v>
      </c>
      <c r="JLY6" s="366">
        <f>'SAISIE HOTEL RESTAURANT'!JMI5</f>
        <v>0</v>
      </c>
      <c r="JLZ6" s="366">
        <f>'SAISIE HOTEL RESTAURANT'!JMJ5</f>
        <v>0</v>
      </c>
      <c r="JMA6" s="366">
        <f>'SAISIE HOTEL RESTAURANT'!JMK5</f>
        <v>0</v>
      </c>
      <c r="JMB6" s="366">
        <f>'SAISIE HOTEL RESTAURANT'!JML5</f>
        <v>0</v>
      </c>
      <c r="JMC6" s="366">
        <f>'SAISIE HOTEL RESTAURANT'!JMM5</f>
        <v>0</v>
      </c>
      <c r="JMD6" s="366">
        <f>'SAISIE HOTEL RESTAURANT'!JMN5</f>
        <v>0</v>
      </c>
      <c r="JME6" s="366">
        <f>'SAISIE HOTEL RESTAURANT'!JMO5</f>
        <v>0</v>
      </c>
      <c r="JMF6" s="366">
        <f>'SAISIE HOTEL RESTAURANT'!JMP5</f>
        <v>0</v>
      </c>
      <c r="JMG6" s="366">
        <f>'SAISIE HOTEL RESTAURANT'!JMQ5</f>
        <v>0</v>
      </c>
      <c r="JMH6" s="366">
        <f>'SAISIE HOTEL RESTAURANT'!JMR5</f>
        <v>0</v>
      </c>
      <c r="JMI6" s="366">
        <f>'SAISIE HOTEL RESTAURANT'!JMS5</f>
        <v>0</v>
      </c>
      <c r="JMJ6" s="366">
        <f>'SAISIE HOTEL RESTAURANT'!JMT5</f>
        <v>0</v>
      </c>
      <c r="JMK6" s="366">
        <f>'SAISIE HOTEL RESTAURANT'!JMU5</f>
        <v>0</v>
      </c>
      <c r="JML6" s="366">
        <f>'SAISIE HOTEL RESTAURANT'!JMV5</f>
        <v>0</v>
      </c>
      <c r="JMM6" s="366">
        <f>'SAISIE HOTEL RESTAURANT'!JMW5</f>
        <v>0</v>
      </c>
      <c r="JMN6" s="366">
        <f>'SAISIE HOTEL RESTAURANT'!JMX5</f>
        <v>0</v>
      </c>
      <c r="JMO6" s="366">
        <f>'SAISIE HOTEL RESTAURANT'!JMY5</f>
        <v>0</v>
      </c>
      <c r="JMP6" s="366">
        <f>'SAISIE HOTEL RESTAURANT'!JMZ5</f>
        <v>0</v>
      </c>
      <c r="JMQ6" s="366">
        <f>'SAISIE HOTEL RESTAURANT'!JNA5</f>
        <v>0</v>
      </c>
      <c r="JMR6" s="366">
        <f>'SAISIE HOTEL RESTAURANT'!JNB5</f>
        <v>0</v>
      </c>
      <c r="JMS6" s="366">
        <f>'SAISIE HOTEL RESTAURANT'!JNC5</f>
        <v>0</v>
      </c>
      <c r="JMT6" s="366">
        <f>'SAISIE HOTEL RESTAURANT'!JND5</f>
        <v>0</v>
      </c>
      <c r="JMU6" s="366">
        <f>'SAISIE HOTEL RESTAURANT'!JNE5</f>
        <v>0</v>
      </c>
      <c r="JMV6" s="366">
        <f>'SAISIE HOTEL RESTAURANT'!JNF5</f>
        <v>0</v>
      </c>
      <c r="JMW6" s="366">
        <f>'SAISIE HOTEL RESTAURANT'!JNG5</f>
        <v>0</v>
      </c>
      <c r="JMX6" s="366">
        <f>'SAISIE HOTEL RESTAURANT'!JNH5</f>
        <v>0</v>
      </c>
      <c r="JMY6" s="366">
        <f>'SAISIE HOTEL RESTAURANT'!JNI5</f>
        <v>0</v>
      </c>
      <c r="JMZ6" s="366">
        <f>'SAISIE HOTEL RESTAURANT'!JNJ5</f>
        <v>0</v>
      </c>
      <c r="JNA6" s="366">
        <f>'SAISIE HOTEL RESTAURANT'!JNK5</f>
        <v>0</v>
      </c>
      <c r="JNB6" s="366">
        <f>'SAISIE HOTEL RESTAURANT'!JNL5</f>
        <v>0</v>
      </c>
      <c r="JNC6" s="366">
        <f>'SAISIE HOTEL RESTAURANT'!JNM5</f>
        <v>0</v>
      </c>
      <c r="JND6" s="366">
        <f>'SAISIE HOTEL RESTAURANT'!JNN5</f>
        <v>0</v>
      </c>
      <c r="JNE6" s="366">
        <f>'SAISIE HOTEL RESTAURANT'!JNO5</f>
        <v>0</v>
      </c>
      <c r="JNF6" s="366">
        <f>'SAISIE HOTEL RESTAURANT'!JNP5</f>
        <v>0</v>
      </c>
      <c r="JNG6" s="366">
        <f>'SAISIE HOTEL RESTAURANT'!JNQ5</f>
        <v>0</v>
      </c>
      <c r="JNH6" s="366">
        <f>'SAISIE HOTEL RESTAURANT'!JNR5</f>
        <v>0</v>
      </c>
      <c r="JNI6" s="366">
        <f>'SAISIE HOTEL RESTAURANT'!JNS5</f>
        <v>0</v>
      </c>
      <c r="JNJ6" s="366">
        <f>'SAISIE HOTEL RESTAURANT'!JNT5</f>
        <v>0</v>
      </c>
      <c r="JNK6" s="366">
        <f>'SAISIE HOTEL RESTAURANT'!JNU5</f>
        <v>0</v>
      </c>
      <c r="JNL6" s="366">
        <f>'SAISIE HOTEL RESTAURANT'!JNV5</f>
        <v>0</v>
      </c>
      <c r="JNM6" s="366">
        <f>'SAISIE HOTEL RESTAURANT'!JNW5</f>
        <v>0</v>
      </c>
      <c r="JNN6" s="366">
        <f>'SAISIE HOTEL RESTAURANT'!JNX5</f>
        <v>0</v>
      </c>
      <c r="JNO6" s="366">
        <f>'SAISIE HOTEL RESTAURANT'!JNY5</f>
        <v>0</v>
      </c>
      <c r="JNP6" s="366">
        <f>'SAISIE HOTEL RESTAURANT'!JNZ5</f>
        <v>0</v>
      </c>
      <c r="JNQ6" s="366">
        <f>'SAISIE HOTEL RESTAURANT'!JOA5</f>
        <v>0</v>
      </c>
      <c r="JNR6" s="366">
        <f>'SAISIE HOTEL RESTAURANT'!JOB5</f>
        <v>0</v>
      </c>
      <c r="JNS6" s="366">
        <f>'SAISIE HOTEL RESTAURANT'!JOC5</f>
        <v>0</v>
      </c>
      <c r="JNT6" s="366">
        <f>'SAISIE HOTEL RESTAURANT'!JOD5</f>
        <v>0</v>
      </c>
      <c r="JNU6" s="366">
        <f>'SAISIE HOTEL RESTAURANT'!JOE5</f>
        <v>0</v>
      </c>
      <c r="JNV6" s="366">
        <f>'SAISIE HOTEL RESTAURANT'!JOF5</f>
        <v>0</v>
      </c>
      <c r="JNW6" s="366">
        <f>'SAISIE HOTEL RESTAURANT'!JOG5</f>
        <v>0</v>
      </c>
      <c r="JNX6" s="366">
        <f>'SAISIE HOTEL RESTAURANT'!JOH5</f>
        <v>0</v>
      </c>
      <c r="JNY6" s="366">
        <f>'SAISIE HOTEL RESTAURANT'!JOI5</f>
        <v>0</v>
      </c>
      <c r="JNZ6" s="366">
        <f>'SAISIE HOTEL RESTAURANT'!JOJ5</f>
        <v>0</v>
      </c>
      <c r="JOA6" s="366">
        <f>'SAISIE HOTEL RESTAURANT'!JOK5</f>
        <v>0</v>
      </c>
      <c r="JOB6" s="366">
        <f>'SAISIE HOTEL RESTAURANT'!JOL5</f>
        <v>0</v>
      </c>
      <c r="JOC6" s="366">
        <f>'SAISIE HOTEL RESTAURANT'!JOM5</f>
        <v>0</v>
      </c>
      <c r="JOD6" s="366">
        <f>'SAISIE HOTEL RESTAURANT'!JON5</f>
        <v>0</v>
      </c>
      <c r="JOE6" s="366">
        <f>'SAISIE HOTEL RESTAURANT'!JOO5</f>
        <v>0</v>
      </c>
      <c r="JOF6" s="366">
        <f>'SAISIE HOTEL RESTAURANT'!JOP5</f>
        <v>0</v>
      </c>
      <c r="JOG6" s="366">
        <f>'SAISIE HOTEL RESTAURANT'!JOQ5</f>
        <v>0</v>
      </c>
      <c r="JOH6" s="366">
        <f>'SAISIE HOTEL RESTAURANT'!JOR5</f>
        <v>0</v>
      </c>
      <c r="JOI6" s="366">
        <f>'SAISIE HOTEL RESTAURANT'!JOS5</f>
        <v>0</v>
      </c>
      <c r="JOJ6" s="366">
        <f>'SAISIE HOTEL RESTAURANT'!JOT5</f>
        <v>0</v>
      </c>
      <c r="JOK6" s="366">
        <f>'SAISIE HOTEL RESTAURANT'!JOU5</f>
        <v>0</v>
      </c>
      <c r="JOL6" s="366">
        <f>'SAISIE HOTEL RESTAURANT'!JOV5</f>
        <v>0</v>
      </c>
      <c r="JOM6" s="366">
        <f>'SAISIE HOTEL RESTAURANT'!JOW5</f>
        <v>0</v>
      </c>
      <c r="JON6" s="366">
        <f>'SAISIE HOTEL RESTAURANT'!JOX5</f>
        <v>0</v>
      </c>
      <c r="JOO6" s="366">
        <f>'SAISIE HOTEL RESTAURANT'!JOY5</f>
        <v>0</v>
      </c>
      <c r="JOP6" s="366">
        <f>'SAISIE HOTEL RESTAURANT'!JOZ5</f>
        <v>0</v>
      </c>
      <c r="JOQ6" s="366">
        <f>'SAISIE HOTEL RESTAURANT'!JPA5</f>
        <v>0</v>
      </c>
      <c r="JOR6" s="366">
        <f>'SAISIE HOTEL RESTAURANT'!JPB5</f>
        <v>0</v>
      </c>
      <c r="JOS6" s="366">
        <f>'SAISIE HOTEL RESTAURANT'!JPC5</f>
        <v>0</v>
      </c>
      <c r="JOT6" s="366">
        <f>'SAISIE HOTEL RESTAURANT'!JPD5</f>
        <v>0</v>
      </c>
      <c r="JOU6" s="366">
        <f>'SAISIE HOTEL RESTAURANT'!JPE5</f>
        <v>0</v>
      </c>
      <c r="JOV6" s="366">
        <f>'SAISIE HOTEL RESTAURANT'!JPF5</f>
        <v>0</v>
      </c>
      <c r="JOW6" s="366">
        <f>'SAISIE HOTEL RESTAURANT'!JPG5</f>
        <v>0</v>
      </c>
      <c r="JOX6" s="366">
        <f>'SAISIE HOTEL RESTAURANT'!JPH5</f>
        <v>0</v>
      </c>
      <c r="JOY6" s="366">
        <f>'SAISIE HOTEL RESTAURANT'!JPI5</f>
        <v>0</v>
      </c>
      <c r="JOZ6" s="366">
        <f>'SAISIE HOTEL RESTAURANT'!JPJ5</f>
        <v>0</v>
      </c>
      <c r="JPA6" s="366">
        <f>'SAISIE HOTEL RESTAURANT'!JPK5</f>
        <v>0</v>
      </c>
      <c r="JPB6" s="366">
        <f>'SAISIE HOTEL RESTAURANT'!JPL5</f>
        <v>0</v>
      </c>
      <c r="JPC6" s="366">
        <f>'SAISIE HOTEL RESTAURANT'!JPM5</f>
        <v>0</v>
      </c>
      <c r="JPD6" s="366">
        <f>'SAISIE HOTEL RESTAURANT'!JPN5</f>
        <v>0</v>
      </c>
      <c r="JPE6" s="366">
        <f>'SAISIE HOTEL RESTAURANT'!JPO5</f>
        <v>0</v>
      </c>
      <c r="JPF6" s="366">
        <f>'SAISIE HOTEL RESTAURANT'!JPP5</f>
        <v>0</v>
      </c>
      <c r="JPG6" s="366">
        <f>'SAISIE HOTEL RESTAURANT'!JPQ5</f>
        <v>0</v>
      </c>
      <c r="JPH6" s="366">
        <f>'SAISIE HOTEL RESTAURANT'!JPR5</f>
        <v>0</v>
      </c>
      <c r="JPI6" s="366">
        <f>'SAISIE HOTEL RESTAURANT'!JPS5</f>
        <v>0</v>
      </c>
      <c r="JPJ6" s="366">
        <f>'SAISIE HOTEL RESTAURANT'!JPT5</f>
        <v>0</v>
      </c>
      <c r="JPK6" s="366">
        <f>'SAISIE HOTEL RESTAURANT'!JPU5</f>
        <v>0</v>
      </c>
      <c r="JPL6" s="366">
        <f>'SAISIE HOTEL RESTAURANT'!JPV5</f>
        <v>0</v>
      </c>
      <c r="JPM6" s="366">
        <f>'SAISIE HOTEL RESTAURANT'!JPW5</f>
        <v>0</v>
      </c>
      <c r="JPN6" s="366">
        <f>'SAISIE HOTEL RESTAURANT'!JPX5</f>
        <v>0</v>
      </c>
      <c r="JPO6" s="366">
        <f>'SAISIE HOTEL RESTAURANT'!JPY5</f>
        <v>0</v>
      </c>
      <c r="JPP6" s="366">
        <f>'SAISIE HOTEL RESTAURANT'!JPZ5</f>
        <v>0</v>
      </c>
      <c r="JPQ6" s="366">
        <f>'SAISIE HOTEL RESTAURANT'!JQA5</f>
        <v>0</v>
      </c>
      <c r="JPR6" s="366">
        <f>'SAISIE HOTEL RESTAURANT'!JQB5</f>
        <v>0</v>
      </c>
      <c r="JPS6" s="366">
        <f>'SAISIE HOTEL RESTAURANT'!JQC5</f>
        <v>0</v>
      </c>
      <c r="JPT6" s="366">
        <f>'SAISIE HOTEL RESTAURANT'!JQD5</f>
        <v>0</v>
      </c>
      <c r="JPU6" s="366">
        <f>'SAISIE HOTEL RESTAURANT'!JQE5</f>
        <v>0</v>
      </c>
      <c r="JPV6" s="366">
        <f>'SAISIE HOTEL RESTAURANT'!JQF5</f>
        <v>0</v>
      </c>
      <c r="JPW6" s="366">
        <f>'SAISIE HOTEL RESTAURANT'!JQG5</f>
        <v>0</v>
      </c>
      <c r="JPX6" s="366">
        <f>'SAISIE HOTEL RESTAURANT'!JQH5</f>
        <v>0</v>
      </c>
      <c r="JPY6" s="366">
        <f>'SAISIE HOTEL RESTAURANT'!JQI5</f>
        <v>0</v>
      </c>
      <c r="JPZ6" s="366">
        <f>'SAISIE HOTEL RESTAURANT'!JQJ5</f>
        <v>0</v>
      </c>
      <c r="JQA6" s="366">
        <f>'SAISIE HOTEL RESTAURANT'!JQK5</f>
        <v>0</v>
      </c>
      <c r="JQB6" s="366">
        <f>'SAISIE HOTEL RESTAURANT'!JQL5</f>
        <v>0</v>
      </c>
      <c r="JQC6" s="366">
        <f>'SAISIE HOTEL RESTAURANT'!JQM5</f>
        <v>0</v>
      </c>
      <c r="JQD6" s="366">
        <f>'SAISIE HOTEL RESTAURANT'!JQN5</f>
        <v>0</v>
      </c>
      <c r="JQE6" s="366">
        <f>'SAISIE HOTEL RESTAURANT'!JQO5</f>
        <v>0</v>
      </c>
      <c r="JQF6" s="366">
        <f>'SAISIE HOTEL RESTAURANT'!JQP5</f>
        <v>0</v>
      </c>
      <c r="JQG6" s="366">
        <f>'SAISIE HOTEL RESTAURANT'!JQQ5</f>
        <v>0</v>
      </c>
      <c r="JQH6" s="366">
        <f>'SAISIE HOTEL RESTAURANT'!JQR5</f>
        <v>0</v>
      </c>
      <c r="JQI6" s="366">
        <f>'SAISIE HOTEL RESTAURANT'!JQS5</f>
        <v>0</v>
      </c>
      <c r="JQJ6" s="366">
        <f>'SAISIE HOTEL RESTAURANT'!JQT5</f>
        <v>0</v>
      </c>
      <c r="JQK6" s="366">
        <f>'SAISIE HOTEL RESTAURANT'!JQU5</f>
        <v>0</v>
      </c>
      <c r="JQL6" s="366">
        <f>'SAISIE HOTEL RESTAURANT'!JQV5</f>
        <v>0</v>
      </c>
      <c r="JQM6" s="366">
        <f>'SAISIE HOTEL RESTAURANT'!JQW5</f>
        <v>0</v>
      </c>
      <c r="JQN6" s="366">
        <f>'SAISIE HOTEL RESTAURANT'!JQX5</f>
        <v>0</v>
      </c>
      <c r="JQO6" s="366">
        <f>'SAISIE HOTEL RESTAURANT'!JQY5</f>
        <v>0</v>
      </c>
      <c r="JQP6" s="366">
        <f>'SAISIE HOTEL RESTAURANT'!JQZ5</f>
        <v>0</v>
      </c>
      <c r="JQQ6" s="366">
        <f>'SAISIE HOTEL RESTAURANT'!JRA5</f>
        <v>0</v>
      </c>
      <c r="JQR6" s="366">
        <f>'SAISIE HOTEL RESTAURANT'!JRB5</f>
        <v>0</v>
      </c>
      <c r="JQS6" s="366">
        <f>'SAISIE HOTEL RESTAURANT'!JRC5</f>
        <v>0</v>
      </c>
      <c r="JQT6" s="366">
        <f>'SAISIE HOTEL RESTAURANT'!JRD5</f>
        <v>0</v>
      </c>
      <c r="JQU6" s="366">
        <f>'SAISIE HOTEL RESTAURANT'!JRE5</f>
        <v>0</v>
      </c>
      <c r="JQV6" s="366">
        <f>'SAISIE HOTEL RESTAURANT'!JRF5</f>
        <v>0</v>
      </c>
      <c r="JQW6" s="366">
        <f>'SAISIE HOTEL RESTAURANT'!JRG5</f>
        <v>0</v>
      </c>
      <c r="JQX6" s="366">
        <f>'SAISIE HOTEL RESTAURANT'!JRH5</f>
        <v>0</v>
      </c>
      <c r="JQY6" s="366">
        <f>'SAISIE HOTEL RESTAURANT'!JRI5</f>
        <v>0</v>
      </c>
      <c r="JQZ6" s="366">
        <f>'SAISIE HOTEL RESTAURANT'!JRJ5</f>
        <v>0</v>
      </c>
      <c r="JRA6" s="366">
        <f>'SAISIE HOTEL RESTAURANT'!JRK5</f>
        <v>0</v>
      </c>
      <c r="JRB6" s="366">
        <f>'SAISIE HOTEL RESTAURANT'!JRL5</f>
        <v>0</v>
      </c>
      <c r="JRC6" s="366">
        <f>'SAISIE HOTEL RESTAURANT'!JRM5</f>
        <v>0</v>
      </c>
      <c r="JRD6" s="366">
        <f>'SAISIE HOTEL RESTAURANT'!JRN5</f>
        <v>0</v>
      </c>
      <c r="JRE6" s="366">
        <f>'SAISIE HOTEL RESTAURANT'!JRO5</f>
        <v>0</v>
      </c>
      <c r="JRF6" s="366">
        <f>'SAISIE HOTEL RESTAURANT'!JRP5</f>
        <v>0</v>
      </c>
      <c r="JRG6" s="366">
        <f>'SAISIE HOTEL RESTAURANT'!JRQ5</f>
        <v>0</v>
      </c>
      <c r="JRH6" s="366">
        <f>'SAISIE HOTEL RESTAURANT'!JRR5</f>
        <v>0</v>
      </c>
      <c r="JRI6" s="366">
        <f>'SAISIE HOTEL RESTAURANT'!JRS5</f>
        <v>0</v>
      </c>
      <c r="JRJ6" s="366">
        <f>'SAISIE HOTEL RESTAURANT'!JRT5</f>
        <v>0</v>
      </c>
      <c r="JRK6" s="366">
        <f>'SAISIE HOTEL RESTAURANT'!JRU5</f>
        <v>0</v>
      </c>
      <c r="JRL6" s="366">
        <f>'SAISIE HOTEL RESTAURANT'!JRV5</f>
        <v>0</v>
      </c>
      <c r="JRM6" s="366">
        <f>'SAISIE HOTEL RESTAURANT'!JRW5</f>
        <v>0</v>
      </c>
      <c r="JRN6" s="366">
        <f>'SAISIE HOTEL RESTAURANT'!JRX5</f>
        <v>0</v>
      </c>
      <c r="JRO6" s="366">
        <f>'SAISIE HOTEL RESTAURANT'!JRY5</f>
        <v>0</v>
      </c>
      <c r="JRP6" s="366">
        <f>'SAISIE HOTEL RESTAURANT'!JRZ5</f>
        <v>0</v>
      </c>
      <c r="JRQ6" s="366">
        <f>'SAISIE HOTEL RESTAURANT'!JSA5</f>
        <v>0</v>
      </c>
      <c r="JRR6" s="366">
        <f>'SAISIE HOTEL RESTAURANT'!JSB5</f>
        <v>0</v>
      </c>
      <c r="JRS6" s="366">
        <f>'SAISIE HOTEL RESTAURANT'!JSC5</f>
        <v>0</v>
      </c>
      <c r="JRT6" s="366">
        <f>'SAISIE HOTEL RESTAURANT'!JSD5</f>
        <v>0</v>
      </c>
      <c r="JRU6" s="366">
        <f>'SAISIE HOTEL RESTAURANT'!JSE5</f>
        <v>0</v>
      </c>
      <c r="JRV6" s="366">
        <f>'SAISIE HOTEL RESTAURANT'!JSF5</f>
        <v>0</v>
      </c>
      <c r="JRW6" s="366">
        <f>'SAISIE HOTEL RESTAURANT'!JSG5</f>
        <v>0</v>
      </c>
      <c r="JRX6" s="366">
        <f>'SAISIE HOTEL RESTAURANT'!JSH5</f>
        <v>0</v>
      </c>
      <c r="JRY6" s="366">
        <f>'SAISIE HOTEL RESTAURANT'!JSI5</f>
        <v>0</v>
      </c>
      <c r="JRZ6" s="366">
        <f>'SAISIE HOTEL RESTAURANT'!JSJ5</f>
        <v>0</v>
      </c>
      <c r="JSA6" s="366">
        <f>'SAISIE HOTEL RESTAURANT'!JSK5</f>
        <v>0</v>
      </c>
      <c r="JSB6" s="366">
        <f>'SAISIE HOTEL RESTAURANT'!JSL5</f>
        <v>0</v>
      </c>
      <c r="JSC6" s="366">
        <f>'SAISIE HOTEL RESTAURANT'!JSM5</f>
        <v>0</v>
      </c>
      <c r="JSD6" s="366">
        <f>'SAISIE HOTEL RESTAURANT'!JSN5</f>
        <v>0</v>
      </c>
      <c r="JSE6" s="366">
        <f>'SAISIE HOTEL RESTAURANT'!JSO5</f>
        <v>0</v>
      </c>
      <c r="JSF6" s="366">
        <f>'SAISIE HOTEL RESTAURANT'!JSP5</f>
        <v>0</v>
      </c>
      <c r="JSG6" s="366">
        <f>'SAISIE HOTEL RESTAURANT'!JSQ5</f>
        <v>0</v>
      </c>
      <c r="JSH6" s="366">
        <f>'SAISIE HOTEL RESTAURANT'!JSR5</f>
        <v>0</v>
      </c>
      <c r="JSI6" s="366">
        <f>'SAISIE HOTEL RESTAURANT'!JSS5</f>
        <v>0</v>
      </c>
      <c r="JSJ6" s="366">
        <f>'SAISIE HOTEL RESTAURANT'!JST5</f>
        <v>0</v>
      </c>
      <c r="JSK6" s="366">
        <f>'SAISIE HOTEL RESTAURANT'!JSU5</f>
        <v>0</v>
      </c>
      <c r="JSL6" s="366">
        <f>'SAISIE HOTEL RESTAURANT'!JSV5</f>
        <v>0</v>
      </c>
      <c r="JSM6" s="366">
        <f>'SAISIE HOTEL RESTAURANT'!JSW5</f>
        <v>0</v>
      </c>
      <c r="JSN6" s="366">
        <f>'SAISIE HOTEL RESTAURANT'!JSX5</f>
        <v>0</v>
      </c>
      <c r="JSO6" s="366">
        <f>'SAISIE HOTEL RESTAURANT'!JSY5</f>
        <v>0</v>
      </c>
      <c r="JSP6" s="366">
        <f>'SAISIE HOTEL RESTAURANT'!JSZ5</f>
        <v>0</v>
      </c>
      <c r="JSQ6" s="366">
        <f>'SAISIE HOTEL RESTAURANT'!JTA5</f>
        <v>0</v>
      </c>
      <c r="JSR6" s="366">
        <f>'SAISIE HOTEL RESTAURANT'!JTB5</f>
        <v>0</v>
      </c>
      <c r="JSS6" s="366">
        <f>'SAISIE HOTEL RESTAURANT'!JTC5</f>
        <v>0</v>
      </c>
      <c r="JST6" s="366">
        <f>'SAISIE HOTEL RESTAURANT'!JTD5</f>
        <v>0</v>
      </c>
      <c r="JSU6" s="366">
        <f>'SAISIE HOTEL RESTAURANT'!JTE5</f>
        <v>0</v>
      </c>
      <c r="JSV6" s="366">
        <f>'SAISIE HOTEL RESTAURANT'!JTF5</f>
        <v>0</v>
      </c>
      <c r="JSW6" s="366">
        <f>'SAISIE HOTEL RESTAURANT'!JTG5</f>
        <v>0</v>
      </c>
      <c r="JSX6" s="366">
        <f>'SAISIE HOTEL RESTAURANT'!JTH5</f>
        <v>0</v>
      </c>
      <c r="JSY6" s="366">
        <f>'SAISIE HOTEL RESTAURANT'!JTI5</f>
        <v>0</v>
      </c>
      <c r="JSZ6" s="366">
        <f>'SAISIE HOTEL RESTAURANT'!JTJ5</f>
        <v>0</v>
      </c>
      <c r="JTA6" s="366">
        <f>'SAISIE HOTEL RESTAURANT'!JTK5</f>
        <v>0</v>
      </c>
      <c r="JTB6" s="366">
        <f>'SAISIE HOTEL RESTAURANT'!JTL5</f>
        <v>0</v>
      </c>
      <c r="JTC6" s="366">
        <f>'SAISIE HOTEL RESTAURANT'!JTM5</f>
        <v>0</v>
      </c>
      <c r="JTD6" s="366">
        <f>'SAISIE HOTEL RESTAURANT'!JTN5</f>
        <v>0</v>
      </c>
      <c r="JTE6" s="366">
        <f>'SAISIE HOTEL RESTAURANT'!JTO5</f>
        <v>0</v>
      </c>
      <c r="JTF6" s="366">
        <f>'SAISIE HOTEL RESTAURANT'!JTP5</f>
        <v>0</v>
      </c>
      <c r="JTG6" s="366">
        <f>'SAISIE HOTEL RESTAURANT'!JTQ5</f>
        <v>0</v>
      </c>
      <c r="JTH6" s="366">
        <f>'SAISIE HOTEL RESTAURANT'!JTR5</f>
        <v>0</v>
      </c>
      <c r="JTI6" s="366">
        <f>'SAISIE HOTEL RESTAURANT'!JTS5</f>
        <v>0</v>
      </c>
      <c r="JTJ6" s="366">
        <f>'SAISIE HOTEL RESTAURANT'!JTT5</f>
        <v>0</v>
      </c>
      <c r="JTK6" s="366">
        <f>'SAISIE HOTEL RESTAURANT'!JTU5</f>
        <v>0</v>
      </c>
      <c r="JTL6" s="366">
        <f>'SAISIE HOTEL RESTAURANT'!JTV5</f>
        <v>0</v>
      </c>
      <c r="JTM6" s="366">
        <f>'SAISIE HOTEL RESTAURANT'!JTW5</f>
        <v>0</v>
      </c>
      <c r="JTN6" s="366">
        <f>'SAISIE HOTEL RESTAURANT'!JTX5</f>
        <v>0</v>
      </c>
      <c r="JTO6" s="366">
        <f>'SAISIE HOTEL RESTAURANT'!JTY5</f>
        <v>0</v>
      </c>
      <c r="JTP6" s="366">
        <f>'SAISIE HOTEL RESTAURANT'!JTZ5</f>
        <v>0</v>
      </c>
      <c r="JTQ6" s="366">
        <f>'SAISIE HOTEL RESTAURANT'!JUA5</f>
        <v>0</v>
      </c>
      <c r="JTR6" s="366">
        <f>'SAISIE HOTEL RESTAURANT'!JUB5</f>
        <v>0</v>
      </c>
      <c r="JTS6" s="366">
        <f>'SAISIE HOTEL RESTAURANT'!JUC5</f>
        <v>0</v>
      </c>
      <c r="JTT6" s="366">
        <f>'SAISIE HOTEL RESTAURANT'!JUD5</f>
        <v>0</v>
      </c>
      <c r="JTU6" s="366">
        <f>'SAISIE HOTEL RESTAURANT'!JUE5</f>
        <v>0</v>
      </c>
      <c r="JTV6" s="366">
        <f>'SAISIE HOTEL RESTAURANT'!JUF5</f>
        <v>0</v>
      </c>
      <c r="JTW6" s="366">
        <f>'SAISIE HOTEL RESTAURANT'!JUG5</f>
        <v>0</v>
      </c>
      <c r="JTX6" s="366">
        <f>'SAISIE HOTEL RESTAURANT'!JUH5</f>
        <v>0</v>
      </c>
      <c r="JTY6" s="366">
        <f>'SAISIE HOTEL RESTAURANT'!JUI5</f>
        <v>0</v>
      </c>
      <c r="JTZ6" s="366">
        <f>'SAISIE HOTEL RESTAURANT'!JUJ5</f>
        <v>0</v>
      </c>
      <c r="JUA6" s="366">
        <f>'SAISIE HOTEL RESTAURANT'!JUK5</f>
        <v>0</v>
      </c>
      <c r="JUB6" s="366">
        <f>'SAISIE HOTEL RESTAURANT'!JUL5</f>
        <v>0</v>
      </c>
      <c r="JUC6" s="366">
        <f>'SAISIE HOTEL RESTAURANT'!JUM5</f>
        <v>0</v>
      </c>
      <c r="JUD6" s="366">
        <f>'SAISIE HOTEL RESTAURANT'!JUN5</f>
        <v>0</v>
      </c>
      <c r="JUE6" s="366">
        <f>'SAISIE HOTEL RESTAURANT'!JUO5</f>
        <v>0</v>
      </c>
      <c r="JUF6" s="366">
        <f>'SAISIE HOTEL RESTAURANT'!JUP5</f>
        <v>0</v>
      </c>
      <c r="JUG6" s="366">
        <f>'SAISIE HOTEL RESTAURANT'!JUQ5</f>
        <v>0</v>
      </c>
      <c r="JUH6" s="366">
        <f>'SAISIE HOTEL RESTAURANT'!JUR5</f>
        <v>0</v>
      </c>
      <c r="JUI6" s="366">
        <f>'SAISIE HOTEL RESTAURANT'!JUS5</f>
        <v>0</v>
      </c>
      <c r="JUJ6" s="366">
        <f>'SAISIE HOTEL RESTAURANT'!JUT5</f>
        <v>0</v>
      </c>
      <c r="JUK6" s="366">
        <f>'SAISIE HOTEL RESTAURANT'!JUU5</f>
        <v>0</v>
      </c>
      <c r="JUL6" s="366">
        <f>'SAISIE HOTEL RESTAURANT'!JUV5</f>
        <v>0</v>
      </c>
      <c r="JUM6" s="366">
        <f>'SAISIE HOTEL RESTAURANT'!JUW5</f>
        <v>0</v>
      </c>
      <c r="JUN6" s="366">
        <f>'SAISIE HOTEL RESTAURANT'!JUX5</f>
        <v>0</v>
      </c>
      <c r="JUO6" s="366">
        <f>'SAISIE HOTEL RESTAURANT'!JUY5</f>
        <v>0</v>
      </c>
      <c r="JUP6" s="366">
        <f>'SAISIE HOTEL RESTAURANT'!JUZ5</f>
        <v>0</v>
      </c>
      <c r="JUQ6" s="366">
        <f>'SAISIE HOTEL RESTAURANT'!JVA5</f>
        <v>0</v>
      </c>
      <c r="JUR6" s="366">
        <f>'SAISIE HOTEL RESTAURANT'!JVB5</f>
        <v>0</v>
      </c>
      <c r="JUS6" s="366">
        <f>'SAISIE HOTEL RESTAURANT'!JVC5</f>
        <v>0</v>
      </c>
      <c r="JUT6" s="366">
        <f>'SAISIE HOTEL RESTAURANT'!JVD5</f>
        <v>0</v>
      </c>
      <c r="JUU6" s="366">
        <f>'SAISIE HOTEL RESTAURANT'!JVE5</f>
        <v>0</v>
      </c>
      <c r="JUV6" s="366">
        <f>'SAISIE HOTEL RESTAURANT'!JVF5</f>
        <v>0</v>
      </c>
      <c r="JUW6" s="366">
        <f>'SAISIE HOTEL RESTAURANT'!JVG5</f>
        <v>0</v>
      </c>
      <c r="JUX6" s="366">
        <f>'SAISIE HOTEL RESTAURANT'!JVH5</f>
        <v>0</v>
      </c>
      <c r="JUY6" s="366">
        <f>'SAISIE HOTEL RESTAURANT'!JVI5</f>
        <v>0</v>
      </c>
      <c r="JUZ6" s="366">
        <f>'SAISIE HOTEL RESTAURANT'!JVJ5</f>
        <v>0</v>
      </c>
      <c r="JVA6" s="366">
        <f>'SAISIE HOTEL RESTAURANT'!JVK5</f>
        <v>0</v>
      </c>
      <c r="JVB6" s="366">
        <f>'SAISIE HOTEL RESTAURANT'!JVL5</f>
        <v>0</v>
      </c>
      <c r="JVC6" s="366">
        <f>'SAISIE HOTEL RESTAURANT'!JVM5</f>
        <v>0</v>
      </c>
      <c r="JVD6" s="366">
        <f>'SAISIE HOTEL RESTAURANT'!JVN5</f>
        <v>0</v>
      </c>
      <c r="JVE6" s="366">
        <f>'SAISIE HOTEL RESTAURANT'!JVO5</f>
        <v>0</v>
      </c>
      <c r="JVF6" s="366">
        <f>'SAISIE HOTEL RESTAURANT'!JVP5</f>
        <v>0</v>
      </c>
      <c r="JVG6" s="366">
        <f>'SAISIE HOTEL RESTAURANT'!JVQ5</f>
        <v>0</v>
      </c>
      <c r="JVH6" s="366">
        <f>'SAISIE HOTEL RESTAURANT'!JVR5</f>
        <v>0</v>
      </c>
      <c r="JVI6" s="366">
        <f>'SAISIE HOTEL RESTAURANT'!JVS5</f>
        <v>0</v>
      </c>
      <c r="JVJ6" s="366">
        <f>'SAISIE HOTEL RESTAURANT'!JVT5</f>
        <v>0</v>
      </c>
      <c r="JVK6" s="366">
        <f>'SAISIE HOTEL RESTAURANT'!JVU5</f>
        <v>0</v>
      </c>
      <c r="JVL6" s="366">
        <f>'SAISIE HOTEL RESTAURANT'!JVV5</f>
        <v>0</v>
      </c>
      <c r="JVM6" s="366">
        <f>'SAISIE HOTEL RESTAURANT'!JVW5</f>
        <v>0</v>
      </c>
      <c r="JVN6" s="366">
        <f>'SAISIE HOTEL RESTAURANT'!JVX5</f>
        <v>0</v>
      </c>
      <c r="JVO6" s="366">
        <f>'SAISIE HOTEL RESTAURANT'!JVY5</f>
        <v>0</v>
      </c>
      <c r="JVP6" s="366">
        <f>'SAISIE HOTEL RESTAURANT'!JVZ5</f>
        <v>0</v>
      </c>
      <c r="JVQ6" s="366">
        <f>'SAISIE HOTEL RESTAURANT'!JWA5</f>
        <v>0</v>
      </c>
      <c r="JVR6" s="366">
        <f>'SAISIE HOTEL RESTAURANT'!JWB5</f>
        <v>0</v>
      </c>
      <c r="JVS6" s="366">
        <f>'SAISIE HOTEL RESTAURANT'!JWC5</f>
        <v>0</v>
      </c>
      <c r="JVT6" s="366">
        <f>'SAISIE HOTEL RESTAURANT'!JWD5</f>
        <v>0</v>
      </c>
      <c r="JVU6" s="366">
        <f>'SAISIE HOTEL RESTAURANT'!JWE5</f>
        <v>0</v>
      </c>
      <c r="JVV6" s="366">
        <f>'SAISIE HOTEL RESTAURANT'!JWF5</f>
        <v>0</v>
      </c>
      <c r="JVW6" s="366">
        <f>'SAISIE HOTEL RESTAURANT'!JWG5</f>
        <v>0</v>
      </c>
      <c r="JVX6" s="366">
        <f>'SAISIE HOTEL RESTAURANT'!JWH5</f>
        <v>0</v>
      </c>
      <c r="JVY6" s="366">
        <f>'SAISIE HOTEL RESTAURANT'!JWI5</f>
        <v>0</v>
      </c>
      <c r="JVZ6" s="366">
        <f>'SAISIE HOTEL RESTAURANT'!JWJ5</f>
        <v>0</v>
      </c>
      <c r="JWA6" s="366">
        <f>'SAISIE HOTEL RESTAURANT'!JWK5</f>
        <v>0</v>
      </c>
      <c r="JWB6" s="366">
        <f>'SAISIE HOTEL RESTAURANT'!JWL5</f>
        <v>0</v>
      </c>
      <c r="JWC6" s="366">
        <f>'SAISIE HOTEL RESTAURANT'!JWM5</f>
        <v>0</v>
      </c>
      <c r="JWD6" s="366">
        <f>'SAISIE HOTEL RESTAURANT'!JWN5</f>
        <v>0</v>
      </c>
      <c r="JWE6" s="366">
        <f>'SAISIE HOTEL RESTAURANT'!JWO5</f>
        <v>0</v>
      </c>
      <c r="JWF6" s="366">
        <f>'SAISIE HOTEL RESTAURANT'!JWP5</f>
        <v>0</v>
      </c>
      <c r="JWG6" s="366">
        <f>'SAISIE HOTEL RESTAURANT'!JWQ5</f>
        <v>0</v>
      </c>
      <c r="JWH6" s="366">
        <f>'SAISIE HOTEL RESTAURANT'!JWR5</f>
        <v>0</v>
      </c>
      <c r="JWI6" s="366">
        <f>'SAISIE HOTEL RESTAURANT'!JWS5</f>
        <v>0</v>
      </c>
      <c r="JWJ6" s="366">
        <f>'SAISIE HOTEL RESTAURANT'!JWT5</f>
        <v>0</v>
      </c>
      <c r="JWK6" s="366">
        <f>'SAISIE HOTEL RESTAURANT'!JWU5</f>
        <v>0</v>
      </c>
      <c r="JWL6" s="366">
        <f>'SAISIE HOTEL RESTAURANT'!JWV5</f>
        <v>0</v>
      </c>
      <c r="JWM6" s="366">
        <f>'SAISIE HOTEL RESTAURANT'!JWW5</f>
        <v>0</v>
      </c>
      <c r="JWN6" s="366">
        <f>'SAISIE HOTEL RESTAURANT'!JWX5</f>
        <v>0</v>
      </c>
      <c r="JWO6" s="366">
        <f>'SAISIE HOTEL RESTAURANT'!JWY5</f>
        <v>0</v>
      </c>
      <c r="JWP6" s="366">
        <f>'SAISIE HOTEL RESTAURANT'!JWZ5</f>
        <v>0</v>
      </c>
      <c r="JWQ6" s="366">
        <f>'SAISIE HOTEL RESTAURANT'!JXA5</f>
        <v>0</v>
      </c>
      <c r="JWR6" s="366">
        <f>'SAISIE HOTEL RESTAURANT'!JXB5</f>
        <v>0</v>
      </c>
      <c r="JWS6" s="366">
        <f>'SAISIE HOTEL RESTAURANT'!JXC5</f>
        <v>0</v>
      </c>
      <c r="JWT6" s="366">
        <f>'SAISIE HOTEL RESTAURANT'!JXD5</f>
        <v>0</v>
      </c>
      <c r="JWU6" s="366">
        <f>'SAISIE HOTEL RESTAURANT'!JXE5</f>
        <v>0</v>
      </c>
      <c r="JWV6" s="366">
        <f>'SAISIE HOTEL RESTAURANT'!JXF5</f>
        <v>0</v>
      </c>
      <c r="JWW6" s="366">
        <f>'SAISIE HOTEL RESTAURANT'!JXG5</f>
        <v>0</v>
      </c>
      <c r="JWX6" s="366">
        <f>'SAISIE HOTEL RESTAURANT'!JXH5</f>
        <v>0</v>
      </c>
      <c r="JWY6" s="366">
        <f>'SAISIE HOTEL RESTAURANT'!JXI5</f>
        <v>0</v>
      </c>
      <c r="JWZ6" s="366">
        <f>'SAISIE HOTEL RESTAURANT'!JXJ5</f>
        <v>0</v>
      </c>
      <c r="JXA6" s="366">
        <f>'SAISIE HOTEL RESTAURANT'!JXK5</f>
        <v>0</v>
      </c>
      <c r="JXB6" s="366">
        <f>'SAISIE HOTEL RESTAURANT'!JXL5</f>
        <v>0</v>
      </c>
      <c r="JXC6" s="366">
        <f>'SAISIE HOTEL RESTAURANT'!JXM5</f>
        <v>0</v>
      </c>
      <c r="JXD6" s="366">
        <f>'SAISIE HOTEL RESTAURANT'!JXN5</f>
        <v>0</v>
      </c>
      <c r="JXE6" s="366">
        <f>'SAISIE HOTEL RESTAURANT'!JXO5</f>
        <v>0</v>
      </c>
      <c r="JXF6" s="366">
        <f>'SAISIE HOTEL RESTAURANT'!JXP5</f>
        <v>0</v>
      </c>
      <c r="JXG6" s="366">
        <f>'SAISIE HOTEL RESTAURANT'!JXQ5</f>
        <v>0</v>
      </c>
      <c r="JXH6" s="366">
        <f>'SAISIE HOTEL RESTAURANT'!JXR5</f>
        <v>0</v>
      </c>
      <c r="JXI6" s="366">
        <f>'SAISIE HOTEL RESTAURANT'!JXS5</f>
        <v>0</v>
      </c>
      <c r="JXJ6" s="366">
        <f>'SAISIE HOTEL RESTAURANT'!JXT5</f>
        <v>0</v>
      </c>
      <c r="JXK6" s="366">
        <f>'SAISIE HOTEL RESTAURANT'!JXU5</f>
        <v>0</v>
      </c>
      <c r="JXL6" s="366">
        <f>'SAISIE HOTEL RESTAURANT'!JXV5</f>
        <v>0</v>
      </c>
      <c r="JXM6" s="366">
        <f>'SAISIE HOTEL RESTAURANT'!JXW5</f>
        <v>0</v>
      </c>
      <c r="JXN6" s="366">
        <f>'SAISIE HOTEL RESTAURANT'!JXX5</f>
        <v>0</v>
      </c>
      <c r="JXO6" s="366">
        <f>'SAISIE HOTEL RESTAURANT'!JXY5</f>
        <v>0</v>
      </c>
      <c r="JXP6" s="366">
        <f>'SAISIE HOTEL RESTAURANT'!JXZ5</f>
        <v>0</v>
      </c>
      <c r="JXQ6" s="366">
        <f>'SAISIE HOTEL RESTAURANT'!JYA5</f>
        <v>0</v>
      </c>
      <c r="JXR6" s="366">
        <f>'SAISIE HOTEL RESTAURANT'!JYB5</f>
        <v>0</v>
      </c>
      <c r="JXS6" s="366">
        <f>'SAISIE HOTEL RESTAURANT'!JYC5</f>
        <v>0</v>
      </c>
      <c r="JXT6" s="366">
        <f>'SAISIE HOTEL RESTAURANT'!JYD5</f>
        <v>0</v>
      </c>
      <c r="JXU6" s="366">
        <f>'SAISIE HOTEL RESTAURANT'!JYE5</f>
        <v>0</v>
      </c>
      <c r="JXV6" s="366">
        <f>'SAISIE HOTEL RESTAURANT'!JYF5</f>
        <v>0</v>
      </c>
      <c r="JXW6" s="366">
        <f>'SAISIE HOTEL RESTAURANT'!JYG5</f>
        <v>0</v>
      </c>
      <c r="JXX6" s="366">
        <f>'SAISIE HOTEL RESTAURANT'!JYH5</f>
        <v>0</v>
      </c>
      <c r="JXY6" s="366">
        <f>'SAISIE HOTEL RESTAURANT'!JYI5</f>
        <v>0</v>
      </c>
      <c r="JXZ6" s="366">
        <f>'SAISIE HOTEL RESTAURANT'!JYJ5</f>
        <v>0</v>
      </c>
      <c r="JYA6" s="366">
        <f>'SAISIE HOTEL RESTAURANT'!JYK5</f>
        <v>0</v>
      </c>
      <c r="JYB6" s="366">
        <f>'SAISIE HOTEL RESTAURANT'!JYL5</f>
        <v>0</v>
      </c>
      <c r="JYC6" s="366">
        <f>'SAISIE HOTEL RESTAURANT'!JYM5</f>
        <v>0</v>
      </c>
      <c r="JYD6" s="366">
        <f>'SAISIE HOTEL RESTAURANT'!JYN5</f>
        <v>0</v>
      </c>
      <c r="JYE6" s="366">
        <f>'SAISIE HOTEL RESTAURANT'!JYO5</f>
        <v>0</v>
      </c>
      <c r="JYF6" s="366">
        <f>'SAISIE HOTEL RESTAURANT'!JYP5</f>
        <v>0</v>
      </c>
      <c r="JYG6" s="366">
        <f>'SAISIE HOTEL RESTAURANT'!JYQ5</f>
        <v>0</v>
      </c>
      <c r="JYH6" s="366">
        <f>'SAISIE HOTEL RESTAURANT'!JYR5</f>
        <v>0</v>
      </c>
      <c r="JYI6" s="366">
        <f>'SAISIE HOTEL RESTAURANT'!JYS5</f>
        <v>0</v>
      </c>
      <c r="JYJ6" s="366">
        <f>'SAISIE HOTEL RESTAURANT'!JYT5</f>
        <v>0</v>
      </c>
      <c r="JYK6" s="366">
        <f>'SAISIE HOTEL RESTAURANT'!JYU5</f>
        <v>0</v>
      </c>
      <c r="JYL6" s="366">
        <f>'SAISIE HOTEL RESTAURANT'!JYV5</f>
        <v>0</v>
      </c>
      <c r="JYM6" s="366">
        <f>'SAISIE HOTEL RESTAURANT'!JYW5</f>
        <v>0</v>
      </c>
      <c r="JYN6" s="366">
        <f>'SAISIE HOTEL RESTAURANT'!JYX5</f>
        <v>0</v>
      </c>
      <c r="JYO6" s="366">
        <f>'SAISIE HOTEL RESTAURANT'!JYY5</f>
        <v>0</v>
      </c>
      <c r="JYP6" s="366">
        <f>'SAISIE HOTEL RESTAURANT'!JYZ5</f>
        <v>0</v>
      </c>
      <c r="JYQ6" s="366">
        <f>'SAISIE HOTEL RESTAURANT'!JZA5</f>
        <v>0</v>
      </c>
      <c r="JYR6" s="366">
        <f>'SAISIE HOTEL RESTAURANT'!JZB5</f>
        <v>0</v>
      </c>
      <c r="JYS6" s="366">
        <f>'SAISIE HOTEL RESTAURANT'!JZC5</f>
        <v>0</v>
      </c>
      <c r="JYT6" s="366">
        <f>'SAISIE HOTEL RESTAURANT'!JZD5</f>
        <v>0</v>
      </c>
      <c r="JYU6" s="366">
        <f>'SAISIE HOTEL RESTAURANT'!JZE5</f>
        <v>0</v>
      </c>
      <c r="JYV6" s="366">
        <f>'SAISIE HOTEL RESTAURANT'!JZF5</f>
        <v>0</v>
      </c>
      <c r="JYW6" s="366">
        <f>'SAISIE HOTEL RESTAURANT'!JZG5</f>
        <v>0</v>
      </c>
      <c r="JYX6" s="366">
        <f>'SAISIE HOTEL RESTAURANT'!JZH5</f>
        <v>0</v>
      </c>
      <c r="JYY6" s="366">
        <f>'SAISIE HOTEL RESTAURANT'!JZI5</f>
        <v>0</v>
      </c>
      <c r="JYZ6" s="366">
        <f>'SAISIE HOTEL RESTAURANT'!JZJ5</f>
        <v>0</v>
      </c>
      <c r="JZA6" s="366">
        <f>'SAISIE HOTEL RESTAURANT'!JZK5</f>
        <v>0</v>
      </c>
      <c r="JZB6" s="366">
        <f>'SAISIE HOTEL RESTAURANT'!JZL5</f>
        <v>0</v>
      </c>
      <c r="JZC6" s="366">
        <f>'SAISIE HOTEL RESTAURANT'!JZM5</f>
        <v>0</v>
      </c>
      <c r="JZD6" s="366">
        <f>'SAISIE HOTEL RESTAURANT'!JZN5</f>
        <v>0</v>
      </c>
      <c r="JZE6" s="366">
        <f>'SAISIE HOTEL RESTAURANT'!JZO5</f>
        <v>0</v>
      </c>
      <c r="JZF6" s="366">
        <f>'SAISIE HOTEL RESTAURANT'!JZP5</f>
        <v>0</v>
      </c>
      <c r="JZG6" s="366">
        <f>'SAISIE HOTEL RESTAURANT'!JZQ5</f>
        <v>0</v>
      </c>
      <c r="JZH6" s="366">
        <f>'SAISIE HOTEL RESTAURANT'!JZR5</f>
        <v>0</v>
      </c>
      <c r="JZI6" s="366">
        <f>'SAISIE HOTEL RESTAURANT'!JZS5</f>
        <v>0</v>
      </c>
      <c r="JZJ6" s="366">
        <f>'SAISIE HOTEL RESTAURANT'!JZT5</f>
        <v>0</v>
      </c>
      <c r="JZK6" s="366">
        <f>'SAISIE HOTEL RESTAURANT'!JZU5</f>
        <v>0</v>
      </c>
      <c r="JZL6" s="366">
        <f>'SAISIE HOTEL RESTAURANT'!JZV5</f>
        <v>0</v>
      </c>
      <c r="JZM6" s="366">
        <f>'SAISIE HOTEL RESTAURANT'!JZW5</f>
        <v>0</v>
      </c>
      <c r="JZN6" s="366">
        <f>'SAISIE HOTEL RESTAURANT'!JZX5</f>
        <v>0</v>
      </c>
      <c r="JZO6" s="366">
        <f>'SAISIE HOTEL RESTAURANT'!JZY5</f>
        <v>0</v>
      </c>
      <c r="JZP6" s="366">
        <f>'SAISIE HOTEL RESTAURANT'!JZZ5</f>
        <v>0</v>
      </c>
      <c r="JZQ6" s="366">
        <f>'SAISIE HOTEL RESTAURANT'!KAA5</f>
        <v>0</v>
      </c>
      <c r="JZR6" s="366">
        <f>'SAISIE HOTEL RESTAURANT'!KAB5</f>
        <v>0</v>
      </c>
      <c r="JZS6" s="366">
        <f>'SAISIE HOTEL RESTAURANT'!KAC5</f>
        <v>0</v>
      </c>
      <c r="JZT6" s="366">
        <f>'SAISIE HOTEL RESTAURANT'!KAD5</f>
        <v>0</v>
      </c>
      <c r="JZU6" s="366">
        <f>'SAISIE HOTEL RESTAURANT'!KAE5</f>
        <v>0</v>
      </c>
      <c r="JZV6" s="366">
        <f>'SAISIE HOTEL RESTAURANT'!KAF5</f>
        <v>0</v>
      </c>
      <c r="JZW6" s="366">
        <f>'SAISIE HOTEL RESTAURANT'!KAG5</f>
        <v>0</v>
      </c>
      <c r="JZX6" s="366">
        <f>'SAISIE HOTEL RESTAURANT'!KAH5</f>
        <v>0</v>
      </c>
      <c r="JZY6" s="366">
        <f>'SAISIE HOTEL RESTAURANT'!KAI5</f>
        <v>0</v>
      </c>
      <c r="JZZ6" s="366">
        <f>'SAISIE HOTEL RESTAURANT'!KAJ5</f>
        <v>0</v>
      </c>
      <c r="KAA6" s="366">
        <f>'SAISIE HOTEL RESTAURANT'!KAK5</f>
        <v>0</v>
      </c>
      <c r="KAB6" s="366">
        <f>'SAISIE HOTEL RESTAURANT'!KAL5</f>
        <v>0</v>
      </c>
      <c r="KAC6" s="366">
        <f>'SAISIE HOTEL RESTAURANT'!KAM5</f>
        <v>0</v>
      </c>
      <c r="KAD6" s="366">
        <f>'SAISIE HOTEL RESTAURANT'!KAN5</f>
        <v>0</v>
      </c>
      <c r="KAE6" s="366">
        <f>'SAISIE HOTEL RESTAURANT'!KAO5</f>
        <v>0</v>
      </c>
      <c r="KAF6" s="366">
        <f>'SAISIE HOTEL RESTAURANT'!KAP5</f>
        <v>0</v>
      </c>
      <c r="KAG6" s="366">
        <f>'SAISIE HOTEL RESTAURANT'!KAQ5</f>
        <v>0</v>
      </c>
      <c r="KAH6" s="366">
        <f>'SAISIE HOTEL RESTAURANT'!KAR5</f>
        <v>0</v>
      </c>
      <c r="KAI6" s="366">
        <f>'SAISIE HOTEL RESTAURANT'!KAS5</f>
        <v>0</v>
      </c>
      <c r="KAJ6" s="366">
        <f>'SAISIE HOTEL RESTAURANT'!KAT5</f>
        <v>0</v>
      </c>
      <c r="KAK6" s="366">
        <f>'SAISIE HOTEL RESTAURANT'!KAU5</f>
        <v>0</v>
      </c>
      <c r="KAL6" s="366">
        <f>'SAISIE HOTEL RESTAURANT'!KAV5</f>
        <v>0</v>
      </c>
      <c r="KAM6" s="366">
        <f>'SAISIE HOTEL RESTAURANT'!KAW5</f>
        <v>0</v>
      </c>
      <c r="KAN6" s="366">
        <f>'SAISIE HOTEL RESTAURANT'!KAX5</f>
        <v>0</v>
      </c>
      <c r="KAO6" s="366">
        <f>'SAISIE HOTEL RESTAURANT'!KAY5</f>
        <v>0</v>
      </c>
      <c r="KAP6" s="366">
        <f>'SAISIE HOTEL RESTAURANT'!KAZ5</f>
        <v>0</v>
      </c>
      <c r="KAQ6" s="366">
        <f>'SAISIE HOTEL RESTAURANT'!KBA5</f>
        <v>0</v>
      </c>
      <c r="KAR6" s="366">
        <f>'SAISIE HOTEL RESTAURANT'!KBB5</f>
        <v>0</v>
      </c>
      <c r="KAS6" s="366">
        <f>'SAISIE HOTEL RESTAURANT'!KBC5</f>
        <v>0</v>
      </c>
      <c r="KAT6" s="366">
        <f>'SAISIE HOTEL RESTAURANT'!KBD5</f>
        <v>0</v>
      </c>
      <c r="KAU6" s="366">
        <f>'SAISIE HOTEL RESTAURANT'!KBE5</f>
        <v>0</v>
      </c>
      <c r="KAV6" s="366">
        <f>'SAISIE HOTEL RESTAURANT'!KBF5</f>
        <v>0</v>
      </c>
      <c r="KAW6" s="366">
        <f>'SAISIE HOTEL RESTAURANT'!KBG5</f>
        <v>0</v>
      </c>
      <c r="KAX6" s="366">
        <f>'SAISIE HOTEL RESTAURANT'!KBH5</f>
        <v>0</v>
      </c>
      <c r="KAY6" s="366">
        <f>'SAISIE HOTEL RESTAURANT'!KBI5</f>
        <v>0</v>
      </c>
      <c r="KAZ6" s="366">
        <f>'SAISIE HOTEL RESTAURANT'!KBJ5</f>
        <v>0</v>
      </c>
      <c r="KBA6" s="366">
        <f>'SAISIE HOTEL RESTAURANT'!KBK5</f>
        <v>0</v>
      </c>
      <c r="KBB6" s="366">
        <f>'SAISIE HOTEL RESTAURANT'!KBL5</f>
        <v>0</v>
      </c>
      <c r="KBC6" s="366">
        <f>'SAISIE HOTEL RESTAURANT'!KBM5</f>
        <v>0</v>
      </c>
      <c r="KBD6" s="366">
        <f>'SAISIE HOTEL RESTAURANT'!KBN5</f>
        <v>0</v>
      </c>
      <c r="KBE6" s="366">
        <f>'SAISIE HOTEL RESTAURANT'!KBO5</f>
        <v>0</v>
      </c>
      <c r="KBF6" s="366">
        <f>'SAISIE HOTEL RESTAURANT'!KBP5</f>
        <v>0</v>
      </c>
      <c r="KBG6" s="366">
        <f>'SAISIE HOTEL RESTAURANT'!KBQ5</f>
        <v>0</v>
      </c>
      <c r="KBH6" s="366">
        <f>'SAISIE HOTEL RESTAURANT'!KBR5</f>
        <v>0</v>
      </c>
      <c r="KBI6" s="366">
        <f>'SAISIE HOTEL RESTAURANT'!KBS5</f>
        <v>0</v>
      </c>
      <c r="KBJ6" s="366">
        <f>'SAISIE HOTEL RESTAURANT'!KBT5</f>
        <v>0</v>
      </c>
      <c r="KBK6" s="366">
        <f>'SAISIE HOTEL RESTAURANT'!KBU5</f>
        <v>0</v>
      </c>
      <c r="KBL6" s="366">
        <f>'SAISIE HOTEL RESTAURANT'!KBV5</f>
        <v>0</v>
      </c>
      <c r="KBM6" s="366">
        <f>'SAISIE HOTEL RESTAURANT'!KBW5</f>
        <v>0</v>
      </c>
      <c r="KBN6" s="366">
        <f>'SAISIE HOTEL RESTAURANT'!KBX5</f>
        <v>0</v>
      </c>
      <c r="KBO6" s="366">
        <f>'SAISIE HOTEL RESTAURANT'!KBY5</f>
        <v>0</v>
      </c>
      <c r="KBP6" s="366">
        <f>'SAISIE HOTEL RESTAURANT'!KBZ5</f>
        <v>0</v>
      </c>
      <c r="KBQ6" s="366">
        <f>'SAISIE HOTEL RESTAURANT'!KCA5</f>
        <v>0</v>
      </c>
      <c r="KBR6" s="366">
        <f>'SAISIE HOTEL RESTAURANT'!KCB5</f>
        <v>0</v>
      </c>
      <c r="KBS6" s="366">
        <f>'SAISIE HOTEL RESTAURANT'!KCC5</f>
        <v>0</v>
      </c>
      <c r="KBT6" s="366">
        <f>'SAISIE HOTEL RESTAURANT'!KCD5</f>
        <v>0</v>
      </c>
      <c r="KBU6" s="366">
        <f>'SAISIE HOTEL RESTAURANT'!KCE5</f>
        <v>0</v>
      </c>
      <c r="KBV6" s="366">
        <f>'SAISIE HOTEL RESTAURANT'!KCF5</f>
        <v>0</v>
      </c>
      <c r="KBW6" s="366">
        <f>'SAISIE HOTEL RESTAURANT'!KCG5</f>
        <v>0</v>
      </c>
      <c r="KBX6" s="366">
        <f>'SAISIE HOTEL RESTAURANT'!KCH5</f>
        <v>0</v>
      </c>
      <c r="KBY6" s="366">
        <f>'SAISIE HOTEL RESTAURANT'!KCI5</f>
        <v>0</v>
      </c>
      <c r="KBZ6" s="366">
        <f>'SAISIE HOTEL RESTAURANT'!KCJ5</f>
        <v>0</v>
      </c>
      <c r="KCA6" s="366">
        <f>'SAISIE HOTEL RESTAURANT'!KCK5</f>
        <v>0</v>
      </c>
      <c r="KCB6" s="366">
        <f>'SAISIE HOTEL RESTAURANT'!KCL5</f>
        <v>0</v>
      </c>
      <c r="KCC6" s="366">
        <f>'SAISIE HOTEL RESTAURANT'!KCM5</f>
        <v>0</v>
      </c>
      <c r="KCD6" s="366">
        <f>'SAISIE HOTEL RESTAURANT'!KCN5</f>
        <v>0</v>
      </c>
      <c r="KCE6" s="366">
        <f>'SAISIE HOTEL RESTAURANT'!KCO5</f>
        <v>0</v>
      </c>
      <c r="KCF6" s="366">
        <f>'SAISIE HOTEL RESTAURANT'!KCP5</f>
        <v>0</v>
      </c>
      <c r="KCG6" s="366">
        <f>'SAISIE HOTEL RESTAURANT'!KCQ5</f>
        <v>0</v>
      </c>
      <c r="KCH6" s="366">
        <f>'SAISIE HOTEL RESTAURANT'!KCR5</f>
        <v>0</v>
      </c>
      <c r="KCI6" s="366">
        <f>'SAISIE HOTEL RESTAURANT'!KCS5</f>
        <v>0</v>
      </c>
      <c r="KCJ6" s="366">
        <f>'SAISIE HOTEL RESTAURANT'!KCT5</f>
        <v>0</v>
      </c>
      <c r="KCK6" s="366">
        <f>'SAISIE HOTEL RESTAURANT'!KCU5</f>
        <v>0</v>
      </c>
      <c r="KCL6" s="366">
        <f>'SAISIE HOTEL RESTAURANT'!KCV5</f>
        <v>0</v>
      </c>
      <c r="KCM6" s="366">
        <f>'SAISIE HOTEL RESTAURANT'!KCW5</f>
        <v>0</v>
      </c>
      <c r="KCN6" s="366">
        <f>'SAISIE HOTEL RESTAURANT'!KCX5</f>
        <v>0</v>
      </c>
      <c r="KCO6" s="366">
        <f>'SAISIE HOTEL RESTAURANT'!KCY5</f>
        <v>0</v>
      </c>
      <c r="KCP6" s="366">
        <f>'SAISIE HOTEL RESTAURANT'!KCZ5</f>
        <v>0</v>
      </c>
      <c r="KCQ6" s="366">
        <f>'SAISIE HOTEL RESTAURANT'!KDA5</f>
        <v>0</v>
      </c>
      <c r="KCR6" s="366">
        <f>'SAISIE HOTEL RESTAURANT'!KDB5</f>
        <v>0</v>
      </c>
      <c r="KCS6" s="366">
        <f>'SAISIE HOTEL RESTAURANT'!KDC5</f>
        <v>0</v>
      </c>
      <c r="KCT6" s="366">
        <f>'SAISIE HOTEL RESTAURANT'!KDD5</f>
        <v>0</v>
      </c>
      <c r="KCU6" s="366">
        <f>'SAISIE HOTEL RESTAURANT'!KDE5</f>
        <v>0</v>
      </c>
      <c r="KCV6" s="366">
        <f>'SAISIE HOTEL RESTAURANT'!KDF5</f>
        <v>0</v>
      </c>
      <c r="KCW6" s="366">
        <f>'SAISIE HOTEL RESTAURANT'!KDG5</f>
        <v>0</v>
      </c>
      <c r="KCX6" s="366">
        <f>'SAISIE HOTEL RESTAURANT'!KDH5</f>
        <v>0</v>
      </c>
      <c r="KCY6" s="366">
        <f>'SAISIE HOTEL RESTAURANT'!KDI5</f>
        <v>0</v>
      </c>
      <c r="KCZ6" s="366">
        <f>'SAISIE HOTEL RESTAURANT'!KDJ5</f>
        <v>0</v>
      </c>
      <c r="KDA6" s="366">
        <f>'SAISIE HOTEL RESTAURANT'!KDK5</f>
        <v>0</v>
      </c>
      <c r="KDB6" s="366">
        <f>'SAISIE HOTEL RESTAURANT'!KDL5</f>
        <v>0</v>
      </c>
      <c r="KDC6" s="366">
        <f>'SAISIE HOTEL RESTAURANT'!KDM5</f>
        <v>0</v>
      </c>
      <c r="KDD6" s="366">
        <f>'SAISIE HOTEL RESTAURANT'!KDN5</f>
        <v>0</v>
      </c>
      <c r="KDE6" s="366">
        <f>'SAISIE HOTEL RESTAURANT'!KDO5</f>
        <v>0</v>
      </c>
      <c r="KDF6" s="366">
        <f>'SAISIE HOTEL RESTAURANT'!KDP5</f>
        <v>0</v>
      </c>
      <c r="KDG6" s="366">
        <f>'SAISIE HOTEL RESTAURANT'!KDQ5</f>
        <v>0</v>
      </c>
      <c r="KDH6" s="366">
        <f>'SAISIE HOTEL RESTAURANT'!KDR5</f>
        <v>0</v>
      </c>
      <c r="KDI6" s="366">
        <f>'SAISIE HOTEL RESTAURANT'!KDS5</f>
        <v>0</v>
      </c>
      <c r="KDJ6" s="366">
        <f>'SAISIE HOTEL RESTAURANT'!KDT5</f>
        <v>0</v>
      </c>
      <c r="KDK6" s="366">
        <f>'SAISIE HOTEL RESTAURANT'!KDU5</f>
        <v>0</v>
      </c>
      <c r="KDL6" s="366">
        <f>'SAISIE HOTEL RESTAURANT'!KDV5</f>
        <v>0</v>
      </c>
      <c r="KDM6" s="366">
        <f>'SAISIE HOTEL RESTAURANT'!KDW5</f>
        <v>0</v>
      </c>
      <c r="KDN6" s="366">
        <f>'SAISIE HOTEL RESTAURANT'!KDX5</f>
        <v>0</v>
      </c>
      <c r="KDO6" s="366">
        <f>'SAISIE HOTEL RESTAURANT'!KDY5</f>
        <v>0</v>
      </c>
      <c r="KDP6" s="366">
        <f>'SAISIE HOTEL RESTAURANT'!KDZ5</f>
        <v>0</v>
      </c>
      <c r="KDQ6" s="366">
        <f>'SAISIE HOTEL RESTAURANT'!KEA5</f>
        <v>0</v>
      </c>
      <c r="KDR6" s="366">
        <f>'SAISIE HOTEL RESTAURANT'!KEB5</f>
        <v>0</v>
      </c>
      <c r="KDS6" s="366">
        <f>'SAISIE HOTEL RESTAURANT'!KEC5</f>
        <v>0</v>
      </c>
      <c r="KDT6" s="366">
        <f>'SAISIE HOTEL RESTAURANT'!KED5</f>
        <v>0</v>
      </c>
      <c r="KDU6" s="366">
        <f>'SAISIE HOTEL RESTAURANT'!KEE5</f>
        <v>0</v>
      </c>
      <c r="KDV6" s="366">
        <f>'SAISIE HOTEL RESTAURANT'!KEF5</f>
        <v>0</v>
      </c>
      <c r="KDW6" s="366">
        <f>'SAISIE HOTEL RESTAURANT'!KEG5</f>
        <v>0</v>
      </c>
      <c r="KDX6" s="366">
        <f>'SAISIE HOTEL RESTAURANT'!KEH5</f>
        <v>0</v>
      </c>
      <c r="KDY6" s="366">
        <f>'SAISIE HOTEL RESTAURANT'!KEI5</f>
        <v>0</v>
      </c>
      <c r="KDZ6" s="366">
        <f>'SAISIE HOTEL RESTAURANT'!KEJ5</f>
        <v>0</v>
      </c>
      <c r="KEA6" s="366">
        <f>'SAISIE HOTEL RESTAURANT'!KEK5</f>
        <v>0</v>
      </c>
      <c r="KEB6" s="366">
        <f>'SAISIE HOTEL RESTAURANT'!KEL5</f>
        <v>0</v>
      </c>
      <c r="KEC6" s="366">
        <f>'SAISIE HOTEL RESTAURANT'!KEM5</f>
        <v>0</v>
      </c>
      <c r="KED6" s="366">
        <f>'SAISIE HOTEL RESTAURANT'!KEN5</f>
        <v>0</v>
      </c>
      <c r="KEE6" s="366">
        <f>'SAISIE HOTEL RESTAURANT'!KEO5</f>
        <v>0</v>
      </c>
      <c r="KEF6" s="366">
        <f>'SAISIE HOTEL RESTAURANT'!KEP5</f>
        <v>0</v>
      </c>
      <c r="KEG6" s="366">
        <f>'SAISIE HOTEL RESTAURANT'!KEQ5</f>
        <v>0</v>
      </c>
      <c r="KEH6" s="366">
        <f>'SAISIE HOTEL RESTAURANT'!KER5</f>
        <v>0</v>
      </c>
      <c r="KEI6" s="366">
        <f>'SAISIE HOTEL RESTAURANT'!KES5</f>
        <v>0</v>
      </c>
      <c r="KEJ6" s="366">
        <f>'SAISIE HOTEL RESTAURANT'!KET5</f>
        <v>0</v>
      </c>
      <c r="KEK6" s="366">
        <f>'SAISIE HOTEL RESTAURANT'!KEU5</f>
        <v>0</v>
      </c>
      <c r="KEL6" s="366">
        <f>'SAISIE HOTEL RESTAURANT'!KEV5</f>
        <v>0</v>
      </c>
      <c r="KEM6" s="366">
        <f>'SAISIE HOTEL RESTAURANT'!KEW5</f>
        <v>0</v>
      </c>
      <c r="KEN6" s="366">
        <f>'SAISIE HOTEL RESTAURANT'!KEX5</f>
        <v>0</v>
      </c>
      <c r="KEO6" s="366">
        <f>'SAISIE HOTEL RESTAURANT'!KEY5</f>
        <v>0</v>
      </c>
      <c r="KEP6" s="366">
        <f>'SAISIE HOTEL RESTAURANT'!KEZ5</f>
        <v>0</v>
      </c>
      <c r="KEQ6" s="366">
        <f>'SAISIE HOTEL RESTAURANT'!KFA5</f>
        <v>0</v>
      </c>
      <c r="KER6" s="366">
        <f>'SAISIE HOTEL RESTAURANT'!KFB5</f>
        <v>0</v>
      </c>
      <c r="KES6" s="366">
        <f>'SAISIE HOTEL RESTAURANT'!KFC5</f>
        <v>0</v>
      </c>
      <c r="KET6" s="366">
        <f>'SAISIE HOTEL RESTAURANT'!KFD5</f>
        <v>0</v>
      </c>
      <c r="KEU6" s="366">
        <f>'SAISIE HOTEL RESTAURANT'!KFE5</f>
        <v>0</v>
      </c>
      <c r="KEV6" s="366">
        <f>'SAISIE HOTEL RESTAURANT'!KFF5</f>
        <v>0</v>
      </c>
      <c r="KEW6" s="366">
        <f>'SAISIE HOTEL RESTAURANT'!KFG5</f>
        <v>0</v>
      </c>
      <c r="KEX6" s="366">
        <f>'SAISIE HOTEL RESTAURANT'!KFH5</f>
        <v>0</v>
      </c>
      <c r="KEY6" s="366">
        <f>'SAISIE HOTEL RESTAURANT'!KFI5</f>
        <v>0</v>
      </c>
      <c r="KEZ6" s="366">
        <f>'SAISIE HOTEL RESTAURANT'!KFJ5</f>
        <v>0</v>
      </c>
      <c r="KFA6" s="366">
        <f>'SAISIE HOTEL RESTAURANT'!KFK5</f>
        <v>0</v>
      </c>
      <c r="KFB6" s="366">
        <f>'SAISIE HOTEL RESTAURANT'!KFL5</f>
        <v>0</v>
      </c>
      <c r="KFC6" s="366">
        <f>'SAISIE HOTEL RESTAURANT'!KFM5</f>
        <v>0</v>
      </c>
      <c r="KFD6" s="366">
        <f>'SAISIE HOTEL RESTAURANT'!KFN5</f>
        <v>0</v>
      </c>
      <c r="KFE6" s="366">
        <f>'SAISIE HOTEL RESTAURANT'!KFO5</f>
        <v>0</v>
      </c>
      <c r="KFF6" s="366">
        <f>'SAISIE HOTEL RESTAURANT'!KFP5</f>
        <v>0</v>
      </c>
      <c r="KFG6" s="366">
        <f>'SAISIE HOTEL RESTAURANT'!KFQ5</f>
        <v>0</v>
      </c>
      <c r="KFH6" s="366">
        <f>'SAISIE HOTEL RESTAURANT'!KFR5</f>
        <v>0</v>
      </c>
      <c r="KFI6" s="366">
        <f>'SAISIE HOTEL RESTAURANT'!KFS5</f>
        <v>0</v>
      </c>
      <c r="KFJ6" s="366">
        <f>'SAISIE HOTEL RESTAURANT'!KFT5</f>
        <v>0</v>
      </c>
      <c r="KFK6" s="366">
        <f>'SAISIE HOTEL RESTAURANT'!KFU5</f>
        <v>0</v>
      </c>
      <c r="KFL6" s="366">
        <f>'SAISIE HOTEL RESTAURANT'!KFV5</f>
        <v>0</v>
      </c>
      <c r="KFM6" s="366">
        <f>'SAISIE HOTEL RESTAURANT'!KFW5</f>
        <v>0</v>
      </c>
      <c r="KFN6" s="366">
        <f>'SAISIE HOTEL RESTAURANT'!KFX5</f>
        <v>0</v>
      </c>
      <c r="KFO6" s="366">
        <f>'SAISIE HOTEL RESTAURANT'!KFY5</f>
        <v>0</v>
      </c>
      <c r="KFP6" s="366">
        <f>'SAISIE HOTEL RESTAURANT'!KFZ5</f>
        <v>0</v>
      </c>
      <c r="KFQ6" s="366">
        <f>'SAISIE HOTEL RESTAURANT'!KGA5</f>
        <v>0</v>
      </c>
      <c r="KFR6" s="366">
        <f>'SAISIE HOTEL RESTAURANT'!KGB5</f>
        <v>0</v>
      </c>
      <c r="KFS6" s="366">
        <f>'SAISIE HOTEL RESTAURANT'!KGC5</f>
        <v>0</v>
      </c>
      <c r="KFT6" s="366">
        <f>'SAISIE HOTEL RESTAURANT'!KGD5</f>
        <v>0</v>
      </c>
      <c r="KFU6" s="366">
        <f>'SAISIE HOTEL RESTAURANT'!KGE5</f>
        <v>0</v>
      </c>
      <c r="KFV6" s="366">
        <f>'SAISIE HOTEL RESTAURANT'!KGF5</f>
        <v>0</v>
      </c>
      <c r="KFW6" s="366">
        <f>'SAISIE HOTEL RESTAURANT'!KGG5</f>
        <v>0</v>
      </c>
      <c r="KFX6" s="366">
        <f>'SAISIE HOTEL RESTAURANT'!KGH5</f>
        <v>0</v>
      </c>
      <c r="KFY6" s="366">
        <f>'SAISIE HOTEL RESTAURANT'!KGI5</f>
        <v>0</v>
      </c>
      <c r="KFZ6" s="366">
        <f>'SAISIE HOTEL RESTAURANT'!KGJ5</f>
        <v>0</v>
      </c>
      <c r="KGA6" s="366">
        <f>'SAISIE HOTEL RESTAURANT'!KGK5</f>
        <v>0</v>
      </c>
      <c r="KGB6" s="366">
        <f>'SAISIE HOTEL RESTAURANT'!KGL5</f>
        <v>0</v>
      </c>
      <c r="KGC6" s="366">
        <f>'SAISIE HOTEL RESTAURANT'!KGM5</f>
        <v>0</v>
      </c>
      <c r="KGD6" s="366">
        <f>'SAISIE HOTEL RESTAURANT'!KGN5</f>
        <v>0</v>
      </c>
      <c r="KGE6" s="366">
        <f>'SAISIE HOTEL RESTAURANT'!KGO5</f>
        <v>0</v>
      </c>
      <c r="KGF6" s="366">
        <f>'SAISIE HOTEL RESTAURANT'!KGP5</f>
        <v>0</v>
      </c>
      <c r="KGG6" s="366">
        <f>'SAISIE HOTEL RESTAURANT'!KGQ5</f>
        <v>0</v>
      </c>
      <c r="KGH6" s="366">
        <f>'SAISIE HOTEL RESTAURANT'!KGR5</f>
        <v>0</v>
      </c>
      <c r="KGI6" s="366">
        <f>'SAISIE HOTEL RESTAURANT'!KGS5</f>
        <v>0</v>
      </c>
      <c r="KGJ6" s="366">
        <f>'SAISIE HOTEL RESTAURANT'!KGT5</f>
        <v>0</v>
      </c>
      <c r="KGK6" s="366">
        <f>'SAISIE HOTEL RESTAURANT'!KGU5</f>
        <v>0</v>
      </c>
      <c r="KGL6" s="366">
        <f>'SAISIE HOTEL RESTAURANT'!KGV5</f>
        <v>0</v>
      </c>
      <c r="KGM6" s="366">
        <f>'SAISIE HOTEL RESTAURANT'!KGW5</f>
        <v>0</v>
      </c>
      <c r="KGN6" s="366">
        <f>'SAISIE HOTEL RESTAURANT'!KGX5</f>
        <v>0</v>
      </c>
      <c r="KGO6" s="366">
        <f>'SAISIE HOTEL RESTAURANT'!KGY5</f>
        <v>0</v>
      </c>
      <c r="KGP6" s="366">
        <f>'SAISIE HOTEL RESTAURANT'!KGZ5</f>
        <v>0</v>
      </c>
      <c r="KGQ6" s="366">
        <f>'SAISIE HOTEL RESTAURANT'!KHA5</f>
        <v>0</v>
      </c>
      <c r="KGR6" s="366">
        <f>'SAISIE HOTEL RESTAURANT'!KHB5</f>
        <v>0</v>
      </c>
      <c r="KGS6" s="366">
        <f>'SAISIE HOTEL RESTAURANT'!KHC5</f>
        <v>0</v>
      </c>
      <c r="KGT6" s="366">
        <f>'SAISIE HOTEL RESTAURANT'!KHD5</f>
        <v>0</v>
      </c>
      <c r="KGU6" s="366">
        <f>'SAISIE HOTEL RESTAURANT'!KHE5</f>
        <v>0</v>
      </c>
      <c r="KGV6" s="366">
        <f>'SAISIE HOTEL RESTAURANT'!KHF5</f>
        <v>0</v>
      </c>
      <c r="KGW6" s="366">
        <f>'SAISIE HOTEL RESTAURANT'!KHG5</f>
        <v>0</v>
      </c>
      <c r="KGX6" s="366">
        <f>'SAISIE HOTEL RESTAURANT'!KHH5</f>
        <v>0</v>
      </c>
      <c r="KGY6" s="366">
        <f>'SAISIE HOTEL RESTAURANT'!KHI5</f>
        <v>0</v>
      </c>
      <c r="KGZ6" s="366">
        <f>'SAISIE HOTEL RESTAURANT'!KHJ5</f>
        <v>0</v>
      </c>
      <c r="KHA6" s="366">
        <f>'SAISIE HOTEL RESTAURANT'!KHK5</f>
        <v>0</v>
      </c>
      <c r="KHB6" s="366">
        <f>'SAISIE HOTEL RESTAURANT'!KHL5</f>
        <v>0</v>
      </c>
      <c r="KHC6" s="366">
        <f>'SAISIE HOTEL RESTAURANT'!KHM5</f>
        <v>0</v>
      </c>
      <c r="KHD6" s="366">
        <f>'SAISIE HOTEL RESTAURANT'!KHN5</f>
        <v>0</v>
      </c>
      <c r="KHE6" s="366">
        <f>'SAISIE HOTEL RESTAURANT'!KHO5</f>
        <v>0</v>
      </c>
      <c r="KHF6" s="366">
        <f>'SAISIE HOTEL RESTAURANT'!KHP5</f>
        <v>0</v>
      </c>
      <c r="KHG6" s="366">
        <f>'SAISIE HOTEL RESTAURANT'!KHQ5</f>
        <v>0</v>
      </c>
      <c r="KHH6" s="366">
        <f>'SAISIE HOTEL RESTAURANT'!KHR5</f>
        <v>0</v>
      </c>
      <c r="KHI6" s="366">
        <f>'SAISIE HOTEL RESTAURANT'!KHS5</f>
        <v>0</v>
      </c>
      <c r="KHJ6" s="366">
        <f>'SAISIE HOTEL RESTAURANT'!KHT5</f>
        <v>0</v>
      </c>
      <c r="KHK6" s="366">
        <f>'SAISIE HOTEL RESTAURANT'!KHU5</f>
        <v>0</v>
      </c>
      <c r="KHL6" s="366">
        <f>'SAISIE HOTEL RESTAURANT'!KHV5</f>
        <v>0</v>
      </c>
      <c r="KHM6" s="366">
        <f>'SAISIE HOTEL RESTAURANT'!KHW5</f>
        <v>0</v>
      </c>
      <c r="KHN6" s="366">
        <f>'SAISIE HOTEL RESTAURANT'!KHX5</f>
        <v>0</v>
      </c>
      <c r="KHO6" s="366">
        <f>'SAISIE HOTEL RESTAURANT'!KHY5</f>
        <v>0</v>
      </c>
      <c r="KHP6" s="366">
        <f>'SAISIE HOTEL RESTAURANT'!KHZ5</f>
        <v>0</v>
      </c>
      <c r="KHQ6" s="366">
        <f>'SAISIE HOTEL RESTAURANT'!KIA5</f>
        <v>0</v>
      </c>
      <c r="KHR6" s="366">
        <f>'SAISIE HOTEL RESTAURANT'!KIB5</f>
        <v>0</v>
      </c>
      <c r="KHS6" s="366">
        <f>'SAISIE HOTEL RESTAURANT'!KIC5</f>
        <v>0</v>
      </c>
      <c r="KHT6" s="366">
        <f>'SAISIE HOTEL RESTAURANT'!KID5</f>
        <v>0</v>
      </c>
      <c r="KHU6" s="366">
        <f>'SAISIE HOTEL RESTAURANT'!KIE5</f>
        <v>0</v>
      </c>
      <c r="KHV6" s="366">
        <f>'SAISIE HOTEL RESTAURANT'!KIF5</f>
        <v>0</v>
      </c>
      <c r="KHW6" s="366">
        <f>'SAISIE HOTEL RESTAURANT'!KIG5</f>
        <v>0</v>
      </c>
      <c r="KHX6" s="366">
        <f>'SAISIE HOTEL RESTAURANT'!KIH5</f>
        <v>0</v>
      </c>
      <c r="KHY6" s="366">
        <f>'SAISIE HOTEL RESTAURANT'!KII5</f>
        <v>0</v>
      </c>
      <c r="KHZ6" s="366">
        <f>'SAISIE HOTEL RESTAURANT'!KIJ5</f>
        <v>0</v>
      </c>
      <c r="KIA6" s="366">
        <f>'SAISIE HOTEL RESTAURANT'!KIK5</f>
        <v>0</v>
      </c>
      <c r="KIB6" s="366">
        <f>'SAISIE HOTEL RESTAURANT'!KIL5</f>
        <v>0</v>
      </c>
      <c r="KIC6" s="366">
        <f>'SAISIE HOTEL RESTAURANT'!KIM5</f>
        <v>0</v>
      </c>
      <c r="KID6" s="366">
        <f>'SAISIE HOTEL RESTAURANT'!KIN5</f>
        <v>0</v>
      </c>
      <c r="KIE6" s="366">
        <f>'SAISIE HOTEL RESTAURANT'!KIO5</f>
        <v>0</v>
      </c>
      <c r="KIF6" s="366">
        <f>'SAISIE HOTEL RESTAURANT'!KIP5</f>
        <v>0</v>
      </c>
      <c r="KIG6" s="366">
        <f>'SAISIE HOTEL RESTAURANT'!KIQ5</f>
        <v>0</v>
      </c>
      <c r="KIH6" s="366">
        <f>'SAISIE HOTEL RESTAURANT'!KIR5</f>
        <v>0</v>
      </c>
      <c r="KII6" s="366">
        <f>'SAISIE HOTEL RESTAURANT'!KIS5</f>
        <v>0</v>
      </c>
      <c r="KIJ6" s="366">
        <f>'SAISIE HOTEL RESTAURANT'!KIT5</f>
        <v>0</v>
      </c>
      <c r="KIK6" s="366">
        <f>'SAISIE HOTEL RESTAURANT'!KIU5</f>
        <v>0</v>
      </c>
      <c r="KIL6" s="366">
        <f>'SAISIE HOTEL RESTAURANT'!KIV5</f>
        <v>0</v>
      </c>
      <c r="KIM6" s="366">
        <f>'SAISIE HOTEL RESTAURANT'!KIW5</f>
        <v>0</v>
      </c>
      <c r="KIN6" s="366">
        <f>'SAISIE HOTEL RESTAURANT'!KIX5</f>
        <v>0</v>
      </c>
      <c r="KIO6" s="366">
        <f>'SAISIE HOTEL RESTAURANT'!KIY5</f>
        <v>0</v>
      </c>
      <c r="KIP6" s="366">
        <f>'SAISIE HOTEL RESTAURANT'!KIZ5</f>
        <v>0</v>
      </c>
      <c r="KIQ6" s="366">
        <f>'SAISIE HOTEL RESTAURANT'!KJA5</f>
        <v>0</v>
      </c>
      <c r="KIR6" s="366">
        <f>'SAISIE HOTEL RESTAURANT'!KJB5</f>
        <v>0</v>
      </c>
      <c r="KIS6" s="366">
        <f>'SAISIE HOTEL RESTAURANT'!KJC5</f>
        <v>0</v>
      </c>
      <c r="KIT6" s="366">
        <f>'SAISIE HOTEL RESTAURANT'!KJD5</f>
        <v>0</v>
      </c>
      <c r="KIU6" s="366">
        <f>'SAISIE HOTEL RESTAURANT'!KJE5</f>
        <v>0</v>
      </c>
      <c r="KIV6" s="366">
        <f>'SAISIE HOTEL RESTAURANT'!KJF5</f>
        <v>0</v>
      </c>
      <c r="KIW6" s="366">
        <f>'SAISIE HOTEL RESTAURANT'!KJG5</f>
        <v>0</v>
      </c>
      <c r="KIX6" s="366">
        <f>'SAISIE HOTEL RESTAURANT'!KJH5</f>
        <v>0</v>
      </c>
      <c r="KIY6" s="366">
        <f>'SAISIE HOTEL RESTAURANT'!KJI5</f>
        <v>0</v>
      </c>
      <c r="KIZ6" s="366">
        <f>'SAISIE HOTEL RESTAURANT'!KJJ5</f>
        <v>0</v>
      </c>
      <c r="KJA6" s="366">
        <f>'SAISIE HOTEL RESTAURANT'!KJK5</f>
        <v>0</v>
      </c>
      <c r="KJB6" s="366">
        <f>'SAISIE HOTEL RESTAURANT'!KJL5</f>
        <v>0</v>
      </c>
      <c r="KJC6" s="366">
        <f>'SAISIE HOTEL RESTAURANT'!KJM5</f>
        <v>0</v>
      </c>
      <c r="KJD6" s="366">
        <f>'SAISIE HOTEL RESTAURANT'!KJN5</f>
        <v>0</v>
      </c>
      <c r="KJE6" s="366">
        <f>'SAISIE HOTEL RESTAURANT'!KJO5</f>
        <v>0</v>
      </c>
      <c r="KJF6" s="366">
        <f>'SAISIE HOTEL RESTAURANT'!KJP5</f>
        <v>0</v>
      </c>
      <c r="KJG6" s="366">
        <f>'SAISIE HOTEL RESTAURANT'!KJQ5</f>
        <v>0</v>
      </c>
      <c r="KJH6" s="366">
        <f>'SAISIE HOTEL RESTAURANT'!KJR5</f>
        <v>0</v>
      </c>
      <c r="KJI6" s="366">
        <f>'SAISIE HOTEL RESTAURANT'!KJS5</f>
        <v>0</v>
      </c>
      <c r="KJJ6" s="366">
        <f>'SAISIE HOTEL RESTAURANT'!KJT5</f>
        <v>0</v>
      </c>
      <c r="KJK6" s="366">
        <f>'SAISIE HOTEL RESTAURANT'!KJU5</f>
        <v>0</v>
      </c>
      <c r="KJL6" s="366">
        <f>'SAISIE HOTEL RESTAURANT'!KJV5</f>
        <v>0</v>
      </c>
      <c r="KJM6" s="366">
        <f>'SAISIE HOTEL RESTAURANT'!KJW5</f>
        <v>0</v>
      </c>
      <c r="KJN6" s="366">
        <f>'SAISIE HOTEL RESTAURANT'!KJX5</f>
        <v>0</v>
      </c>
      <c r="KJO6" s="366">
        <f>'SAISIE HOTEL RESTAURANT'!KJY5</f>
        <v>0</v>
      </c>
      <c r="KJP6" s="366">
        <f>'SAISIE HOTEL RESTAURANT'!KJZ5</f>
        <v>0</v>
      </c>
      <c r="KJQ6" s="366">
        <f>'SAISIE HOTEL RESTAURANT'!KKA5</f>
        <v>0</v>
      </c>
      <c r="KJR6" s="366">
        <f>'SAISIE HOTEL RESTAURANT'!KKB5</f>
        <v>0</v>
      </c>
      <c r="KJS6" s="366">
        <f>'SAISIE HOTEL RESTAURANT'!KKC5</f>
        <v>0</v>
      </c>
      <c r="KJT6" s="366">
        <f>'SAISIE HOTEL RESTAURANT'!KKD5</f>
        <v>0</v>
      </c>
      <c r="KJU6" s="366">
        <f>'SAISIE HOTEL RESTAURANT'!KKE5</f>
        <v>0</v>
      </c>
      <c r="KJV6" s="366">
        <f>'SAISIE HOTEL RESTAURANT'!KKF5</f>
        <v>0</v>
      </c>
      <c r="KJW6" s="366">
        <f>'SAISIE HOTEL RESTAURANT'!KKG5</f>
        <v>0</v>
      </c>
      <c r="KJX6" s="366">
        <f>'SAISIE HOTEL RESTAURANT'!KKH5</f>
        <v>0</v>
      </c>
      <c r="KJY6" s="366">
        <f>'SAISIE HOTEL RESTAURANT'!KKI5</f>
        <v>0</v>
      </c>
      <c r="KJZ6" s="366">
        <f>'SAISIE HOTEL RESTAURANT'!KKJ5</f>
        <v>0</v>
      </c>
      <c r="KKA6" s="366">
        <f>'SAISIE HOTEL RESTAURANT'!KKK5</f>
        <v>0</v>
      </c>
      <c r="KKB6" s="366">
        <f>'SAISIE HOTEL RESTAURANT'!KKL5</f>
        <v>0</v>
      </c>
      <c r="KKC6" s="366">
        <f>'SAISIE HOTEL RESTAURANT'!KKM5</f>
        <v>0</v>
      </c>
      <c r="KKD6" s="366">
        <f>'SAISIE HOTEL RESTAURANT'!KKN5</f>
        <v>0</v>
      </c>
      <c r="KKE6" s="366">
        <f>'SAISIE HOTEL RESTAURANT'!KKO5</f>
        <v>0</v>
      </c>
      <c r="KKF6" s="366">
        <f>'SAISIE HOTEL RESTAURANT'!KKP5</f>
        <v>0</v>
      </c>
      <c r="KKG6" s="366">
        <f>'SAISIE HOTEL RESTAURANT'!KKQ5</f>
        <v>0</v>
      </c>
      <c r="KKH6" s="366">
        <f>'SAISIE HOTEL RESTAURANT'!KKR5</f>
        <v>0</v>
      </c>
      <c r="KKI6" s="366">
        <f>'SAISIE HOTEL RESTAURANT'!KKS5</f>
        <v>0</v>
      </c>
      <c r="KKJ6" s="366">
        <f>'SAISIE HOTEL RESTAURANT'!KKT5</f>
        <v>0</v>
      </c>
      <c r="KKK6" s="366">
        <f>'SAISIE HOTEL RESTAURANT'!KKU5</f>
        <v>0</v>
      </c>
      <c r="KKL6" s="366">
        <f>'SAISIE HOTEL RESTAURANT'!KKV5</f>
        <v>0</v>
      </c>
      <c r="KKM6" s="366">
        <f>'SAISIE HOTEL RESTAURANT'!KKW5</f>
        <v>0</v>
      </c>
      <c r="KKN6" s="366">
        <f>'SAISIE HOTEL RESTAURANT'!KKX5</f>
        <v>0</v>
      </c>
      <c r="KKO6" s="366">
        <f>'SAISIE HOTEL RESTAURANT'!KKY5</f>
        <v>0</v>
      </c>
      <c r="KKP6" s="366">
        <f>'SAISIE HOTEL RESTAURANT'!KKZ5</f>
        <v>0</v>
      </c>
      <c r="KKQ6" s="366">
        <f>'SAISIE HOTEL RESTAURANT'!KLA5</f>
        <v>0</v>
      </c>
      <c r="KKR6" s="366">
        <f>'SAISIE HOTEL RESTAURANT'!KLB5</f>
        <v>0</v>
      </c>
      <c r="KKS6" s="366">
        <f>'SAISIE HOTEL RESTAURANT'!KLC5</f>
        <v>0</v>
      </c>
      <c r="KKT6" s="366">
        <f>'SAISIE HOTEL RESTAURANT'!KLD5</f>
        <v>0</v>
      </c>
      <c r="KKU6" s="366">
        <f>'SAISIE HOTEL RESTAURANT'!KLE5</f>
        <v>0</v>
      </c>
      <c r="KKV6" s="366">
        <f>'SAISIE HOTEL RESTAURANT'!KLF5</f>
        <v>0</v>
      </c>
      <c r="KKW6" s="366">
        <f>'SAISIE HOTEL RESTAURANT'!KLG5</f>
        <v>0</v>
      </c>
      <c r="KKX6" s="366">
        <f>'SAISIE HOTEL RESTAURANT'!KLH5</f>
        <v>0</v>
      </c>
      <c r="KKY6" s="366">
        <f>'SAISIE HOTEL RESTAURANT'!KLI5</f>
        <v>0</v>
      </c>
      <c r="KKZ6" s="366">
        <f>'SAISIE HOTEL RESTAURANT'!KLJ5</f>
        <v>0</v>
      </c>
      <c r="KLA6" s="366">
        <f>'SAISIE HOTEL RESTAURANT'!KLK5</f>
        <v>0</v>
      </c>
      <c r="KLB6" s="366">
        <f>'SAISIE HOTEL RESTAURANT'!KLL5</f>
        <v>0</v>
      </c>
      <c r="KLC6" s="366">
        <f>'SAISIE HOTEL RESTAURANT'!KLM5</f>
        <v>0</v>
      </c>
      <c r="KLD6" s="366">
        <f>'SAISIE HOTEL RESTAURANT'!KLN5</f>
        <v>0</v>
      </c>
      <c r="KLE6" s="366">
        <f>'SAISIE HOTEL RESTAURANT'!KLO5</f>
        <v>0</v>
      </c>
      <c r="KLF6" s="366">
        <f>'SAISIE HOTEL RESTAURANT'!KLP5</f>
        <v>0</v>
      </c>
      <c r="KLG6" s="366">
        <f>'SAISIE HOTEL RESTAURANT'!KLQ5</f>
        <v>0</v>
      </c>
      <c r="KLH6" s="366">
        <f>'SAISIE HOTEL RESTAURANT'!KLR5</f>
        <v>0</v>
      </c>
      <c r="KLI6" s="366">
        <f>'SAISIE HOTEL RESTAURANT'!KLS5</f>
        <v>0</v>
      </c>
      <c r="KLJ6" s="366">
        <f>'SAISIE HOTEL RESTAURANT'!KLT5</f>
        <v>0</v>
      </c>
      <c r="KLK6" s="366">
        <f>'SAISIE HOTEL RESTAURANT'!KLU5</f>
        <v>0</v>
      </c>
      <c r="KLL6" s="366">
        <f>'SAISIE HOTEL RESTAURANT'!KLV5</f>
        <v>0</v>
      </c>
      <c r="KLM6" s="366">
        <f>'SAISIE HOTEL RESTAURANT'!KLW5</f>
        <v>0</v>
      </c>
      <c r="KLN6" s="366">
        <f>'SAISIE HOTEL RESTAURANT'!KLX5</f>
        <v>0</v>
      </c>
      <c r="KLO6" s="366">
        <f>'SAISIE HOTEL RESTAURANT'!KLY5</f>
        <v>0</v>
      </c>
      <c r="KLP6" s="366">
        <f>'SAISIE HOTEL RESTAURANT'!KLZ5</f>
        <v>0</v>
      </c>
      <c r="KLQ6" s="366">
        <f>'SAISIE HOTEL RESTAURANT'!KMA5</f>
        <v>0</v>
      </c>
      <c r="KLR6" s="366">
        <f>'SAISIE HOTEL RESTAURANT'!KMB5</f>
        <v>0</v>
      </c>
      <c r="KLS6" s="366">
        <f>'SAISIE HOTEL RESTAURANT'!KMC5</f>
        <v>0</v>
      </c>
      <c r="KLT6" s="366">
        <f>'SAISIE HOTEL RESTAURANT'!KMD5</f>
        <v>0</v>
      </c>
      <c r="KLU6" s="366">
        <f>'SAISIE HOTEL RESTAURANT'!KME5</f>
        <v>0</v>
      </c>
      <c r="KLV6" s="366">
        <f>'SAISIE HOTEL RESTAURANT'!KMF5</f>
        <v>0</v>
      </c>
      <c r="KLW6" s="366">
        <f>'SAISIE HOTEL RESTAURANT'!KMG5</f>
        <v>0</v>
      </c>
      <c r="KLX6" s="366">
        <f>'SAISIE HOTEL RESTAURANT'!KMH5</f>
        <v>0</v>
      </c>
      <c r="KLY6" s="366">
        <f>'SAISIE HOTEL RESTAURANT'!KMI5</f>
        <v>0</v>
      </c>
      <c r="KLZ6" s="366">
        <f>'SAISIE HOTEL RESTAURANT'!KMJ5</f>
        <v>0</v>
      </c>
      <c r="KMA6" s="366">
        <f>'SAISIE HOTEL RESTAURANT'!KMK5</f>
        <v>0</v>
      </c>
      <c r="KMB6" s="366">
        <f>'SAISIE HOTEL RESTAURANT'!KML5</f>
        <v>0</v>
      </c>
      <c r="KMC6" s="366">
        <f>'SAISIE HOTEL RESTAURANT'!KMM5</f>
        <v>0</v>
      </c>
      <c r="KMD6" s="366">
        <f>'SAISIE HOTEL RESTAURANT'!KMN5</f>
        <v>0</v>
      </c>
      <c r="KME6" s="366">
        <f>'SAISIE HOTEL RESTAURANT'!KMO5</f>
        <v>0</v>
      </c>
      <c r="KMF6" s="366">
        <f>'SAISIE HOTEL RESTAURANT'!KMP5</f>
        <v>0</v>
      </c>
      <c r="KMG6" s="366">
        <f>'SAISIE HOTEL RESTAURANT'!KMQ5</f>
        <v>0</v>
      </c>
      <c r="KMH6" s="366">
        <f>'SAISIE HOTEL RESTAURANT'!KMR5</f>
        <v>0</v>
      </c>
      <c r="KMI6" s="366">
        <f>'SAISIE HOTEL RESTAURANT'!KMS5</f>
        <v>0</v>
      </c>
      <c r="KMJ6" s="366">
        <f>'SAISIE HOTEL RESTAURANT'!KMT5</f>
        <v>0</v>
      </c>
      <c r="KMK6" s="366">
        <f>'SAISIE HOTEL RESTAURANT'!KMU5</f>
        <v>0</v>
      </c>
      <c r="KML6" s="366">
        <f>'SAISIE HOTEL RESTAURANT'!KMV5</f>
        <v>0</v>
      </c>
      <c r="KMM6" s="366">
        <f>'SAISIE HOTEL RESTAURANT'!KMW5</f>
        <v>0</v>
      </c>
      <c r="KMN6" s="366">
        <f>'SAISIE HOTEL RESTAURANT'!KMX5</f>
        <v>0</v>
      </c>
      <c r="KMO6" s="366">
        <f>'SAISIE HOTEL RESTAURANT'!KMY5</f>
        <v>0</v>
      </c>
      <c r="KMP6" s="366">
        <f>'SAISIE HOTEL RESTAURANT'!KMZ5</f>
        <v>0</v>
      </c>
      <c r="KMQ6" s="366">
        <f>'SAISIE HOTEL RESTAURANT'!KNA5</f>
        <v>0</v>
      </c>
      <c r="KMR6" s="366">
        <f>'SAISIE HOTEL RESTAURANT'!KNB5</f>
        <v>0</v>
      </c>
      <c r="KMS6" s="366">
        <f>'SAISIE HOTEL RESTAURANT'!KNC5</f>
        <v>0</v>
      </c>
      <c r="KMT6" s="366">
        <f>'SAISIE HOTEL RESTAURANT'!KND5</f>
        <v>0</v>
      </c>
      <c r="KMU6" s="366">
        <f>'SAISIE HOTEL RESTAURANT'!KNE5</f>
        <v>0</v>
      </c>
      <c r="KMV6" s="366">
        <f>'SAISIE HOTEL RESTAURANT'!KNF5</f>
        <v>0</v>
      </c>
      <c r="KMW6" s="366">
        <f>'SAISIE HOTEL RESTAURANT'!KNG5</f>
        <v>0</v>
      </c>
      <c r="KMX6" s="366">
        <f>'SAISIE HOTEL RESTAURANT'!KNH5</f>
        <v>0</v>
      </c>
      <c r="KMY6" s="366">
        <f>'SAISIE HOTEL RESTAURANT'!KNI5</f>
        <v>0</v>
      </c>
      <c r="KMZ6" s="366">
        <f>'SAISIE HOTEL RESTAURANT'!KNJ5</f>
        <v>0</v>
      </c>
      <c r="KNA6" s="366">
        <f>'SAISIE HOTEL RESTAURANT'!KNK5</f>
        <v>0</v>
      </c>
      <c r="KNB6" s="366">
        <f>'SAISIE HOTEL RESTAURANT'!KNL5</f>
        <v>0</v>
      </c>
      <c r="KNC6" s="366">
        <f>'SAISIE HOTEL RESTAURANT'!KNM5</f>
        <v>0</v>
      </c>
      <c r="KND6" s="366">
        <f>'SAISIE HOTEL RESTAURANT'!KNN5</f>
        <v>0</v>
      </c>
      <c r="KNE6" s="366">
        <f>'SAISIE HOTEL RESTAURANT'!KNO5</f>
        <v>0</v>
      </c>
      <c r="KNF6" s="366">
        <f>'SAISIE HOTEL RESTAURANT'!KNP5</f>
        <v>0</v>
      </c>
      <c r="KNG6" s="366">
        <f>'SAISIE HOTEL RESTAURANT'!KNQ5</f>
        <v>0</v>
      </c>
      <c r="KNH6" s="366">
        <f>'SAISIE HOTEL RESTAURANT'!KNR5</f>
        <v>0</v>
      </c>
      <c r="KNI6" s="366">
        <f>'SAISIE HOTEL RESTAURANT'!KNS5</f>
        <v>0</v>
      </c>
      <c r="KNJ6" s="366">
        <f>'SAISIE HOTEL RESTAURANT'!KNT5</f>
        <v>0</v>
      </c>
      <c r="KNK6" s="366">
        <f>'SAISIE HOTEL RESTAURANT'!KNU5</f>
        <v>0</v>
      </c>
      <c r="KNL6" s="366">
        <f>'SAISIE HOTEL RESTAURANT'!KNV5</f>
        <v>0</v>
      </c>
      <c r="KNM6" s="366">
        <f>'SAISIE HOTEL RESTAURANT'!KNW5</f>
        <v>0</v>
      </c>
      <c r="KNN6" s="366">
        <f>'SAISIE HOTEL RESTAURANT'!KNX5</f>
        <v>0</v>
      </c>
      <c r="KNO6" s="366">
        <f>'SAISIE HOTEL RESTAURANT'!KNY5</f>
        <v>0</v>
      </c>
      <c r="KNP6" s="366">
        <f>'SAISIE HOTEL RESTAURANT'!KNZ5</f>
        <v>0</v>
      </c>
      <c r="KNQ6" s="366">
        <f>'SAISIE HOTEL RESTAURANT'!KOA5</f>
        <v>0</v>
      </c>
      <c r="KNR6" s="366">
        <f>'SAISIE HOTEL RESTAURANT'!KOB5</f>
        <v>0</v>
      </c>
      <c r="KNS6" s="366">
        <f>'SAISIE HOTEL RESTAURANT'!KOC5</f>
        <v>0</v>
      </c>
      <c r="KNT6" s="366">
        <f>'SAISIE HOTEL RESTAURANT'!KOD5</f>
        <v>0</v>
      </c>
      <c r="KNU6" s="366">
        <f>'SAISIE HOTEL RESTAURANT'!KOE5</f>
        <v>0</v>
      </c>
      <c r="KNV6" s="366">
        <f>'SAISIE HOTEL RESTAURANT'!KOF5</f>
        <v>0</v>
      </c>
      <c r="KNW6" s="366">
        <f>'SAISIE HOTEL RESTAURANT'!KOG5</f>
        <v>0</v>
      </c>
      <c r="KNX6" s="366">
        <f>'SAISIE HOTEL RESTAURANT'!KOH5</f>
        <v>0</v>
      </c>
      <c r="KNY6" s="366">
        <f>'SAISIE HOTEL RESTAURANT'!KOI5</f>
        <v>0</v>
      </c>
      <c r="KNZ6" s="366">
        <f>'SAISIE HOTEL RESTAURANT'!KOJ5</f>
        <v>0</v>
      </c>
      <c r="KOA6" s="366">
        <f>'SAISIE HOTEL RESTAURANT'!KOK5</f>
        <v>0</v>
      </c>
      <c r="KOB6" s="366">
        <f>'SAISIE HOTEL RESTAURANT'!KOL5</f>
        <v>0</v>
      </c>
      <c r="KOC6" s="366">
        <f>'SAISIE HOTEL RESTAURANT'!KOM5</f>
        <v>0</v>
      </c>
      <c r="KOD6" s="366">
        <f>'SAISIE HOTEL RESTAURANT'!KON5</f>
        <v>0</v>
      </c>
      <c r="KOE6" s="366">
        <f>'SAISIE HOTEL RESTAURANT'!KOO5</f>
        <v>0</v>
      </c>
      <c r="KOF6" s="366">
        <f>'SAISIE HOTEL RESTAURANT'!KOP5</f>
        <v>0</v>
      </c>
      <c r="KOG6" s="366">
        <f>'SAISIE HOTEL RESTAURANT'!KOQ5</f>
        <v>0</v>
      </c>
      <c r="KOH6" s="366">
        <f>'SAISIE HOTEL RESTAURANT'!KOR5</f>
        <v>0</v>
      </c>
      <c r="KOI6" s="366">
        <f>'SAISIE HOTEL RESTAURANT'!KOS5</f>
        <v>0</v>
      </c>
      <c r="KOJ6" s="366">
        <f>'SAISIE HOTEL RESTAURANT'!KOT5</f>
        <v>0</v>
      </c>
      <c r="KOK6" s="366">
        <f>'SAISIE HOTEL RESTAURANT'!KOU5</f>
        <v>0</v>
      </c>
      <c r="KOL6" s="366">
        <f>'SAISIE HOTEL RESTAURANT'!KOV5</f>
        <v>0</v>
      </c>
      <c r="KOM6" s="366">
        <f>'SAISIE HOTEL RESTAURANT'!KOW5</f>
        <v>0</v>
      </c>
      <c r="KON6" s="366">
        <f>'SAISIE HOTEL RESTAURANT'!KOX5</f>
        <v>0</v>
      </c>
      <c r="KOO6" s="366">
        <f>'SAISIE HOTEL RESTAURANT'!KOY5</f>
        <v>0</v>
      </c>
      <c r="KOP6" s="366">
        <f>'SAISIE HOTEL RESTAURANT'!KOZ5</f>
        <v>0</v>
      </c>
      <c r="KOQ6" s="366">
        <f>'SAISIE HOTEL RESTAURANT'!KPA5</f>
        <v>0</v>
      </c>
      <c r="KOR6" s="366">
        <f>'SAISIE HOTEL RESTAURANT'!KPB5</f>
        <v>0</v>
      </c>
      <c r="KOS6" s="366">
        <f>'SAISIE HOTEL RESTAURANT'!KPC5</f>
        <v>0</v>
      </c>
      <c r="KOT6" s="366">
        <f>'SAISIE HOTEL RESTAURANT'!KPD5</f>
        <v>0</v>
      </c>
      <c r="KOU6" s="366">
        <f>'SAISIE HOTEL RESTAURANT'!KPE5</f>
        <v>0</v>
      </c>
      <c r="KOV6" s="366">
        <f>'SAISIE HOTEL RESTAURANT'!KPF5</f>
        <v>0</v>
      </c>
      <c r="KOW6" s="366">
        <f>'SAISIE HOTEL RESTAURANT'!KPG5</f>
        <v>0</v>
      </c>
      <c r="KOX6" s="366">
        <f>'SAISIE HOTEL RESTAURANT'!KPH5</f>
        <v>0</v>
      </c>
      <c r="KOY6" s="366">
        <f>'SAISIE HOTEL RESTAURANT'!KPI5</f>
        <v>0</v>
      </c>
      <c r="KOZ6" s="366">
        <f>'SAISIE HOTEL RESTAURANT'!KPJ5</f>
        <v>0</v>
      </c>
      <c r="KPA6" s="366">
        <f>'SAISIE HOTEL RESTAURANT'!KPK5</f>
        <v>0</v>
      </c>
      <c r="KPB6" s="366">
        <f>'SAISIE HOTEL RESTAURANT'!KPL5</f>
        <v>0</v>
      </c>
      <c r="KPC6" s="366">
        <f>'SAISIE HOTEL RESTAURANT'!KPM5</f>
        <v>0</v>
      </c>
      <c r="KPD6" s="366">
        <f>'SAISIE HOTEL RESTAURANT'!KPN5</f>
        <v>0</v>
      </c>
      <c r="KPE6" s="366">
        <f>'SAISIE HOTEL RESTAURANT'!KPO5</f>
        <v>0</v>
      </c>
      <c r="KPF6" s="366">
        <f>'SAISIE HOTEL RESTAURANT'!KPP5</f>
        <v>0</v>
      </c>
      <c r="KPG6" s="366">
        <f>'SAISIE HOTEL RESTAURANT'!KPQ5</f>
        <v>0</v>
      </c>
      <c r="KPH6" s="366">
        <f>'SAISIE HOTEL RESTAURANT'!KPR5</f>
        <v>0</v>
      </c>
      <c r="KPI6" s="366">
        <f>'SAISIE HOTEL RESTAURANT'!KPS5</f>
        <v>0</v>
      </c>
      <c r="KPJ6" s="366">
        <f>'SAISIE HOTEL RESTAURANT'!KPT5</f>
        <v>0</v>
      </c>
      <c r="KPK6" s="366">
        <f>'SAISIE HOTEL RESTAURANT'!KPU5</f>
        <v>0</v>
      </c>
      <c r="KPL6" s="366">
        <f>'SAISIE HOTEL RESTAURANT'!KPV5</f>
        <v>0</v>
      </c>
      <c r="KPM6" s="366">
        <f>'SAISIE HOTEL RESTAURANT'!KPW5</f>
        <v>0</v>
      </c>
      <c r="KPN6" s="366">
        <f>'SAISIE HOTEL RESTAURANT'!KPX5</f>
        <v>0</v>
      </c>
      <c r="KPO6" s="366">
        <f>'SAISIE HOTEL RESTAURANT'!KPY5</f>
        <v>0</v>
      </c>
      <c r="KPP6" s="366">
        <f>'SAISIE HOTEL RESTAURANT'!KPZ5</f>
        <v>0</v>
      </c>
      <c r="KPQ6" s="366">
        <f>'SAISIE HOTEL RESTAURANT'!KQA5</f>
        <v>0</v>
      </c>
      <c r="KPR6" s="366">
        <f>'SAISIE HOTEL RESTAURANT'!KQB5</f>
        <v>0</v>
      </c>
      <c r="KPS6" s="366">
        <f>'SAISIE HOTEL RESTAURANT'!KQC5</f>
        <v>0</v>
      </c>
      <c r="KPT6" s="366">
        <f>'SAISIE HOTEL RESTAURANT'!KQD5</f>
        <v>0</v>
      </c>
      <c r="KPU6" s="366">
        <f>'SAISIE HOTEL RESTAURANT'!KQE5</f>
        <v>0</v>
      </c>
      <c r="KPV6" s="366">
        <f>'SAISIE HOTEL RESTAURANT'!KQF5</f>
        <v>0</v>
      </c>
      <c r="KPW6" s="366">
        <f>'SAISIE HOTEL RESTAURANT'!KQG5</f>
        <v>0</v>
      </c>
      <c r="KPX6" s="366">
        <f>'SAISIE HOTEL RESTAURANT'!KQH5</f>
        <v>0</v>
      </c>
      <c r="KPY6" s="366">
        <f>'SAISIE HOTEL RESTAURANT'!KQI5</f>
        <v>0</v>
      </c>
      <c r="KPZ6" s="366">
        <f>'SAISIE HOTEL RESTAURANT'!KQJ5</f>
        <v>0</v>
      </c>
      <c r="KQA6" s="366">
        <f>'SAISIE HOTEL RESTAURANT'!KQK5</f>
        <v>0</v>
      </c>
      <c r="KQB6" s="366">
        <f>'SAISIE HOTEL RESTAURANT'!KQL5</f>
        <v>0</v>
      </c>
      <c r="KQC6" s="366">
        <f>'SAISIE HOTEL RESTAURANT'!KQM5</f>
        <v>0</v>
      </c>
      <c r="KQD6" s="366">
        <f>'SAISIE HOTEL RESTAURANT'!KQN5</f>
        <v>0</v>
      </c>
      <c r="KQE6" s="366">
        <f>'SAISIE HOTEL RESTAURANT'!KQO5</f>
        <v>0</v>
      </c>
      <c r="KQF6" s="366">
        <f>'SAISIE HOTEL RESTAURANT'!KQP5</f>
        <v>0</v>
      </c>
      <c r="KQG6" s="366">
        <f>'SAISIE HOTEL RESTAURANT'!KQQ5</f>
        <v>0</v>
      </c>
      <c r="KQH6" s="366">
        <f>'SAISIE HOTEL RESTAURANT'!KQR5</f>
        <v>0</v>
      </c>
      <c r="KQI6" s="366">
        <f>'SAISIE HOTEL RESTAURANT'!KQS5</f>
        <v>0</v>
      </c>
      <c r="KQJ6" s="366">
        <f>'SAISIE HOTEL RESTAURANT'!KQT5</f>
        <v>0</v>
      </c>
      <c r="KQK6" s="366">
        <f>'SAISIE HOTEL RESTAURANT'!KQU5</f>
        <v>0</v>
      </c>
      <c r="KQL6" s="366">
        <f>'SAISIE HOTEL RESTAURANT'!KQV5</f>
        <v>0</v>
      </c>
      <c r="KQM6" s="366">
        <f>'SAISIE HOTEL RESTAURANT'!KQW5</f>
        <v>0</v>
      </c>
      <c r="KQN6" s="366">
        <f>'SAISIE HOTEL RESTAURANT'!KQX5</f>
        <v>0</v>
      </c>
      <c r="KQO6" s="366">
        <f>'SAISIE HOTEL RESTAURANT'!KQY5</f>
        <v>0</v>
      </c>
      <c r="KQP6" s="366">
        <f>'SAISIE HOTEL RESTAURANT'!KQZ5</f>
        <v>0</v>
      </c>
      <c r="KQQ6" s="366">
        <f>'SAISIE HOTEL RESTAURANT'!KRA5</f>
        <v>0</v>
      </c>
      <c r="KQR6" s="366">
        <f>'SAISIE HOTEL RESTAURANT'!KRB5</f>
        <v>0</v>
      </c>
      <c r="KQS6" s="366">
        <f>'SAISIE HOTEL RESTAURANT'!KRC5</f>
        <v>0</v>
      </c>
      <c r="KQT6" s="366">
        <f>'SAISIE HOTEL RESTAURANT'!KRD5</f>
        <v>0</v>
      </c>
      <c r="KQU6" s="366">
        <f>'SAISIE HOTEL RESTAURANT'!KRE5</f>
        <v>0</v>
      </c>
      <c r="KQV6" s="366">
        <f>'SAISIE HOTEL RESTAURANT'!KRF5</f>
        <v>0</v>
      </c>
      <c r="KQW6" s="366">
        <f>'SAISIE HOTEL RESTAURANT'!KRG5</f>
        <v>0</v>
      </c>
      <c r="KQX6" s="366">
        <f>'SAISIE HOTEL RESTAURANT'!KRH5</f>
        <v>0</v>
      </c>
      <c r="KQY6" s="366">
        <f>'SAISIE HOTEL RESTAURANT'!KRI5</f>
        <v>0</v>
      </c>
      <c r="KQZ6" s="366">
        <f>'SAISIE HOTEL RESTAURANT'!KRJ5</f>
        <v>0</v>
      </c>
      <c r="KRA6" s="366">
        <f>'SAISIE HOTEL RESTAURANT'!KRK5</f>
        <v>0</v>
      </c>
      <c r="KRB6" s="366">
        <f>'SAISIE HOTEL RESTAURANT'!KRL5</f>
        <v>0</v>
      </c>
      <c r="KRC6" s="366">
        <f>'SAISIE HOTEL RESTAURANT'!KRM5</f>
        <v>0</v>
      </c>
      <c r="KRD6" s="366">
        <f>'SAISIE HOTEL RESTAURANT'!KRN5</f>
        <v>0</v>
      </c>
      <c r="KRE6" s="366">
        <f>'SAISIE HOTEL RESTAURANT'!KRO5</f>
        <v>0</v>
      </c>
      <c r="KRF6" s="366">
        <f>'SAISIE HOTEL RESTAURANT'!KRP5</f>
        <v>0</v>
      </c>
      <c r="KRG6" s="366">
        <f>'SAISIE HOTEL RESTAURANT'!KRQ5</f>
        <v>0</v>
      </c>
      <c r="KRH6" s="366">
        <f>'SAISIE HOTEL RESTAURANT'!KRR5</f>
        <v>0</v>
      </c>
      <c r="KRI6" s="366">
        <f>'SAISIE HOTEL RESTAURANT'!KRS5</f>
        <v>0</v>
      </c>
      <c r="KRJ6" s="366">
        <f>'SAISIE HOTEL RESTAURANT'!KRT5</f>
        <v>0</v>
      </c>
      <c r="KRK6" s="366">
        <f>'SAISIE HOTEL RESTAURANT'!KRU5</f>
        <v>0</v>
      </c>
      <c r="KRL6" s="366">
        <f>'SAISIE HOTEL RESTAURANT'!KRV5</f>
        <v>0</v>
      </c>
      <c r="KRM6" s="366">
        <f>'SAISIE HOTEL RESTAURANT'!KRW5</f>
        <v>0</v>
      </c>
      <c r="KRN6" s="366">
        <f>'SAISIE HOTEL RESTAURANT'!KRX5</f>
        <v>0</v>
      </c>
      <c r="KRO6" s="366">
        <f>'SAISIE HOTEL RESTAURANT'!KRY5</f>
        <v>0</v>
      </c>
      <c r="KRP6" s="366">
        <f>'SAISIE HOTEL RESTAURANT'!KRZ5</f>
        <v>0</v>
      </c>
      <c r="KRQ6" s="366">
        <f>'SAISIE HOTEL RESTAURANT'!KSA5</f>
        <v>0</v>
      </c>
      <c r="KRR6" s="366">
        <f>'SAISIE HOTEL RESTAURANT'!KSB5</f>
        <v>0</v>
      </c>
      <c r="KRS6" s="366">
        <f>'SAISIE HOTEL RESTAURANT'!KSC5</f>
        <v>0</v>
      </c>
      <c r="KRT6" s="366">
        <f>'SAISIE HOTEL RESTAURANT'!KSD5</f>
        <v>0</v>
      </c>
      <c r="KRU6" s="366">
        <f>'SAISIE HOTEL RESTAURANT'!KSE5</f>
        <v>0</v>
      </c>
      <c r="KRV6" s="366">
        <f>'SAISIE HOTEL RESTAURANT'!KSF5</f>
        <v>0</v>
      </c>
      <c r="KRW6" s="366">
        <f>'SAISIE HOTEL RESTAURANT'!KSG5</f>
        <v>0</v>
      </c>
      <c r="KRX6" s="366">
        <f>'SAISIE HOTEL RESTAURANT'!KSH5</f>
        <v>0</v>
      </c>
      <c r="KRY6" s="366">
        <f>'SAISIE HOTEL RESTAURANT'!KSI5</f>
        <v>0</v>
      </c>
      <c r="KRZ6" s="366">
        <f>'SAISIE HOTEL RESTAURANT'!KSJ5</f>
        <v>0</v>
      </c>
      <c r="KSA6" s="366">
        <f>'SAISIE HOTEL RESTAURANT'!KSK5</f>
        <v>0</v>
      </c>
      <c r="KSB6" s="366">
        <f>'SAISIE HOTEL RESTAURANT'!KSL5</f>
        <v>0</v>
      </c>
      <c r="KSC6" s="366">
        <f>'SAISIE HOTEL RESTAURANT'!KSM5</f>
        <v>0</v>
      </c>
      <c r="KSD6" s="366">
        <f>'SAISIE HOTEL RESTAURANT'!KSN5</f>
        <v>0</v>
      </c>
      <c r="KSE6" s="366">
        <f>'SAISIE HOTEL RESTAURANT'!KSO5</f>
        <v>0</v>
      </c>
      <c r="KSF6" s="366">
        <f>'SAISIE HOTEL RESTAURANT'!KSP5</f>
        <v>0</v>
      </c>
      <c r="KSG6" s="366">
        <f>'SAISIE HOTEL RESTAURANT'!KSQ5</f>
        <v>0</v>
      </c>
      <c r="KSH6" s="366">
        <f>'SAISIE HOTEL RESTAURANT'!KSR5</f>
        <v>0</v>
      </c>
      <c r="KSI6" s="366">
        <f>'SAISIE HOTEL RESTAURANT'!KSS5</f>
        <v>0</v>
      </c>
      <c r="KSJ6" s="366">
        <f>'SAISIE HOTEL RESTAURANT'!KST5</f>
        <v>0</v>
      </c>
      <c r="KSK6" s="366">
        <f>'SAISIE HOTEL RESTAURANT'!KSU5</f>
        <v>0</v>
      </c>
      <c r="KSL6" s="366">
        <f>'SAISIE HOTEL RESTAURANT'!KSV5</f>
        <v>0</v>
      </c>
      <c r="KSM6" s="366">
        <f>'SAISIE HOTEL RESTAURANT'!KSW5</f>
        <v>0</v>
      </c>
      <c r="KSN6" s="366">
        <f>'SAISIE HOTEL RESTAURANT'!KSX5</f>
        <v>0</v>
      </c>
      <c r="KSO6" s="366">
        <f>'SAISIE HOTEL RESTAURANT'!KSY5</f>
        <v>0</v>
      </c>
      <c r="KSP6" s="366">
        <f>'SAISIE HOTEL RESTAURANT'!KSZ5</f>
        <v>0</v>
      </c>
      <c r="KSQ6" s="366">
        <f>'SAISIE HOTEL RESTAURANT'!KTA5</f>
        <v>0</v>
      </c>
      <c r="KSR6" s="366">
        <f>'SAISIE HOTEL RESTAURANT'!KTB5</f>
        <v>0</v>
      </c>
      <c r="KSS6" s="366">
        <f>'SAISIE HOTEL RESTAURANT'!KTC5</f>
        <v>0</v>
      </c>
      <c r="KST6" s="366">
        <f>'SAISIE HOTEL RESTAURANT'!KTD5</f>
        <v>0</v>
      </c>
      <c r="KSU6" s="366">
        <f>'SAISIE HOTEL RESTAURANT'!KTE5</f>
        <v>0</v>
      </c>
      <c r="KSV6" s="366">
        <f>'SAISIE HOTEL RESTAURANT'!KTF5</f>
        <v>0</v>
      </c>
      <c r="KSW6" s="366">
        <f>'SAISIE HOTEL RESTAURANT'!KTG5</f>
        <v>0</v>
      </c>
      <c r="KSX6" s="366">
        <f>'SAISIE HOTEL RESTAURANT'!KTH5</f>
        <v>0</v>
      </c>
      <c r="KSY6" s="366">
        <f>'SAISIE HOTEL RESTAURANT'!KTI5</f>
        <v>0</v>
      </c>
      <c r="KSZ6" s="366">
        <f>'SAISIE HOTEL RESTAURANT'!KTJ5</f>
        <v>0</v>
      </c>
      <c r="KTA6" s="366">
        <f>'SAISIE HOTEL RESTAURANT'!KTK5</f>
        <v>0</v>
      </c>
      <c r="KTB6" s="366">
        <f>'SAISIE HOTEL RESTAURANT'!KTL5</f>
        <v>0</v>
      </c>
      <c r="KTC6" s="366">
        <f>'SAISIE HOTEL RESTAURANT'!KTM5</f>
        <v>0</v>
      </c>
      <c r="KTD6" s="366">
        <f>'SAISIE HOTEL RESTAURANT'!KTN5</f>
        <v>0</v>
      </c>
      <c r="KTE6" s="366">
        <f>'SAISIE HOTEL RESTAURANT'!KTO5</f>
        <v>0</v>
      </c>
      <c r="KTF6" s="366">
        <f>'SAISIE HOTEL RESTAURANT'!KTP5</f>
        <v>0</v>
      </c>
      <c r="KTG6" s="366">
        <f>'SAISIE HOTEL RESTAURANT'!KTQ5</f>
        <v>0</v>
      </c>
      <c r="KTH6" s="366">
        <f>'SAISIE HOTEL RESTAURANT'!KTR5</f>
        <v>0</v>
      </c>
      <c r="KTI6" s="366">
        <f>'SAISIE HOTEL RESTAURANT'!KTS5</f>
        <v>0</v>
      </c>
      <c r="KTJ6" s="366">
        <f>'SAISIE HOTEL RESTAURANT'!KTT5</f>
        <v>0</v>
      </c>
      <c r="KTK6" s="366">
        <f>'SAISIE HOTEL RESTAURANT'!KTU5</f>
        <v>0</v>
      </c>
      <c r="KTL6" s="366">
        <f>'SAISIE HOTEL RESTAURANT'!KTV5</f>
        <v>0</v>
      </c>
      <c r="KTM6" s="366">
        <f>'SAISIE HOTEL RESTAURANT'!KTW5</f>
        <v>0</v>
      </c>
      <c r="KTN6" s="366">
        <f>'SAISIE HOTEL RESTAURANT'!KTX5</f>
        <v>0</v>
      </c>
      <c r="KTO6" s="366">
        <f>'SAISIE HOTEL RESTAURANT'!KTY5</f>
        <v>0</v>
      </c>
      <c r="KTP6" s="366">
        <f>'SAISIE HOTEL RESTAURANT'!KTZ5</f>
        <v>0</v>
      </c>
      <c r="KTQ6" s="366">
        <f>'SAISIE HOTEL RESTAURANT'!KUA5</f>
        <v>0</v>
      </c>
      <c r="KTR6" s="366">
        <f>'SAISIE HOTEL RESTAURANT'!KUB5</f>
        <v>0</v>
      </c>
      <c r="KTS6" s="366">
        <f>'SAISIE HOTEL RESTAURANT'!KUC5</f>
        <v>0</v>
      </c>
      <c r="KTT6" s="366">
        <f>'SAISIE HOTEL RESTAURANT'!KUD5</f>
        <v>0</v>
      </c>
      <c r="KTU6" s="366">
        <f>'SAISIE HOTEL RESTAURANT'!KUE5</f>
        <v>0</v>
      </c>
      <c r="KTV6" s="366">
        <f>'SAISIE HOTEL RESTAURANT'!KUF5</f>
        <v>0</v>
      </c>
      <c r="KTW6" s="366">
        <f>'SAISIE HOTEL RESTAURANT'!KUG5</f>
        <v>0</v>
      </c>
      <c r="KTX6" s="366">
        <f>'SAISIE HOTEL RESTAURANT'!KUH5</f>
        <v>0</v>
      </c>
      <c r="KTY6" s="366">
        <f>'SAISIE HOTEL RESTAURANT'!KUI5</f>
        <v>0</v>
      </c>
      <c r="KTZ6" s="366">
        <f>'SAISIE HOTEL RESTAURANT'!KUJ5</f>
        <v>0</v>
      </c>
      <c r="KUA6" s="366">
        <f>'SAISIE HOTEL RESTAURANT'!KUK5</f>
        <v>0</v>
      </c>
      <c r="KUB6" s="366">
        <f>'SAISIE HOTEL RESTAURANT'!KUL5</f>
        <v>0</v>
      </c>
      <c r="KUC6" s="366">
        <f>'SAISIE HOTEL RESTAURANT'!KUM5</f>
        <v>0</v>
      </c>
      <c r="KUD6" s="366">
        <f>'SAISIE HOTEL RESTAURANT'!KUN5</f>
        <v>0</v>
      </c>
      <c r="KUE6" s="366">
        <f>'SAISIE HOTEL RESTAURANT'!KUO5</f>
        <v>0</v>
      </c>
      <c r="KUF6" s="366">
        <f>'SAISIE HOTEL RESTAURANT'!KUP5</f>
        <v>0</v>
      </c>
      <c r="KUG6" s="366">
        <f>'SAISIE HOTEL RESTAURANT'!KUQ5</f>
        <v>0</v>
      </c>
      <c r="KUH6" s="366">
        <f>'SAISIE HOTEL RESTAURANT'!KUR5</f>
        <v>0</v>
      </c>
      <c r="KUI6" s="366">
        <f>'SAISIE HOTEL RESTAURANT'!KUS5</f>
        <v>0</v>
      </c>
      <c r="KUJ6" s="366">
        <f>'SAISIE HOTEL RESTAURANT'!KUT5</f>
        <v>0</v>
      </c>
      <c r="KUK6" s="366">
        <f>'SAISIE HOTEL RESTAURANT'!KUU5</f>
        <v>0</v>
      </c>
      <c r="KUL6" s="366">
        <f>'SAISIE HOTEL RESTAURANT'!KUV5</f>
        <v>0</v>
      </c>
      <c r="KUM6" s="366">
        <f>'SAISIE HOTEL RESTAURANT'!KUW5</f>
        <v>0</v>
      </c>
      <c r="KUN6" s="366">
        <f>'SAISIE HOTEL RESTAURANT'!KUX5</f>
        <v>0</v>
      </c>
      <c r="KUO6" s="366">
        <f>'SAISIE HOTEL RESTAURANT'!KUY5</f>
        <v>0</v>
      </c>
      <c r="KUP6" s="366">
        <f>'SAISIE HOTEL RESTAURANT'!KUZ5</f>
        <v>0</v>
      </c>
      <c r="KUQ6" s="366">
        <f>'SAISIE HOTEL RESTAURANT'!KVA5</f>
        <v>0</v>
      </c>
      <c r="KUR6" s="366">
        <f>'SAISIE HOTEL RESTAURANT'!KVB5</f>
        <v>0</v>
      </c>
      <c r="KUS6" s="366">
        <f>'SAISIE HOTEL RESTAURANT'!KVC5</f>
        <v>0</v>
      </c>
      <c r="KUT6" s="366">
        <f>'SAISIE HOTEL RESTAURANT'!KVD5</f>
        <v>0</v>
      </c>
      <c r="KUU6" s="366">
        <f>'SAISIE HOTEL RESTAURANT'!KVE5</f>
        <v>0</v>
      </c>
      <c r="KUV6" s="366">
        <f>'SAISIE HOTEL RESTAURANT'!KVF5</f>
        <v>0</v>
      </c>
      <c r="KUW6" s="366">
        <f>'SAISIE HOTEL RESTAURANT'!KVG5</f>
        <v>0</v>
      </c>
      <c r="KUX6" s="366">
        <f>'SAISIE HOTEL RESTAURANT'!KVH5</f>
        <v>0</v>
      </c>
      <c r="KUY6" s="366">
        <f>'SAISIE HOTEL RESTAURANT'!KVI5</f>
        <v>0</v>
      </c>
      <c r="KUZ6" s="366">
        <f>'SAISIE HOTEL RESTAURANT'!KVJ5</f>
        <v>0</v>
      </c>
      <c r="KVA6" s="366">
        <f>'SAISIE HOTEL RESTAURANT'!KVK5</f>
        <v>0</v>
      </c>
      <c r="KVB6" s="366">
        <f>'SAISIE HOTEL RESTAURANT'!KVL5</f>
        <v>0</v>
      </c>
      <c r="KVC6" s="366">
        <f>'SAISIE HOTEL RESTAURANT'!KVM5</f>
        <v>0</v>
      </c>
      <c r="KVD6" s="366">
        <f>'SAISIE HOTEL RESTAURANT'!KVN5</f>
        <v>0</v>
      </c>
      <c r="KVE6" s="366">
        <f>'SAISIE HOTEL RESTAURANT'!KVO5</f>
        <v>0</v>
      </c>
      <c r="KVF6" s="366">
        <f>'SAISIE HOTEL RESTAURANT'!KVP5</f>
        <v>0</v>
      </c>
      <c r="KVG6" s="366">
        <f>'SAISIE HOTEL RESTAURANT'!KVQ5</f>
        <v>0</v>
      </c>
      <c r="KVH6" s="366">
        <f>'SAISIE HOTEL RESTAURANT'!KVR5</f>
        <v>0</v>
      </c>
      <c r="KVI6" s="366">
        <f>'SAISIE HOTEL RESTAURANT'!KVS5</f>
        <v>0</v>
      </c>
      <c r="KVJ6" s="366">
        <f>'SAISIE HOTEL RESTAURANT'!KVT5</f>
        <v>0</v>
      </c>
      <c r="KVK6" s="366">
        <f>'SAISIE HOTEL RESTAURANT'!KVU5</f>
        <v>0</v>
      </c>
      <c r="KVL6" s="366">
        <f>'SAISIE HOTEL RESTAURANT'!KVV5</f>
        <v>0</v>
      </c>
      <c r="KVM6" s="366">
        <f>'SAISIE HOTEL RESTAURANT'!KVW5</f>
        <v>0</v>
      </c>
      <c r="KVN6" s="366">
        <f>'SAISIE HOTEL RESTAURANT'!KVX5</f>
        <v>0</v>
      </c>
      <c r="KVO6" s="366">
        <f>'SAISIE HOTEL RESTAURANT'!KVY5</f>
        <v>0</v>
      </c>
      <c r="KVP6" s="366">
        <f>'SAISIE HOTEL RESTAURANT'!KVZ5</f>
        <v>0</v>
      </c>
      <c r="KVQ6" s="366">
        <f>'SAISIE HOTEL RESTAURANT'!KWA5</f>
        <v>0</v>
      </c>
      <c r="KVR6" s="366">
        <f>'SAISIE HOTEL RESTAURANT'!KWB5</f>
        <v>0</v>
      </c>
      <c r="KVS6" s="366">
        <f>'SAISIE HOTEL RESTAURANT'!KWC5</f>
        <v>0</v>
      </c>
      <c r="KVT6" s="366">
        <f>'SAISIE HOTEL RESTAURANT'!KWD5</f>
        <v>0</v>
      </c>
      <c r="KVU6" s="366">
        <f>'SAISIE HOTEL RESTAURANT'!KWE5</f>
        <v>0</v>
      </c>
      <c r="KVV6" s="366">
        <f>'SAISIE HOTEL RESTAURANT'!KWF5</f>
        <v>0</v>
      </c>
      <c r="KVW6" s="366">
        <f>'SAISIE HOTEL RESTAURANT'!KWG5</f>
        <v>0</v>
      </c>
      <c r="KVX6" s="366">
        <f>'SAISIE HOTEL RESTAURANT'!KWH5</f>
        <v>0</v>
      </c>
      <c r="KVY6" s="366">
        <f>'SAISIE HOTEL RESTAURANT'!KWI5</f>
        <v>0</v>
      </c>
      <c r="KVZ6" s="366">
        <f>'SAISIE HOTEL RESTAURANT'!KWJ5</f>
        <v>0</v>
      </c>
      <c r="KWA6" s="366">
        <f>'SAISIE HOTEL RESTAURANT'!KWK5</f>
        <v>0</v>
      </c>
      <c r="KWB6" s="366">
        <f>'SAISIE HOTEL RESTAURANT'!KWL5</f>
        <v>0</v>
      </c>
      <c r="KWC6" s="366">
        <f>'SAISIE HOTEL RESTAURANT'!KWM5</f>
        <v>0</v>
      </c>
      <c r="KWD6" s="366">
        <f>'SAISIE HOTEL RESTAURANT'!KWN5</f>
        <v>0</v>
      </c>
      <c r="KWE6" s="366">
        <f>'SAISIE HOTEL RESTAURANT'!KWO5</f>
        <v>0</v>
      </c>
      <c r="KWF6" s="366">
        <f>'SAISIE HOTEL RESTAURANT'!KWP5</f>
        <v>0</v>
      </c>
      <c r="KWG6" s="366">
        <f>'SAISIE HOTEL RESTAURANT'!KWQ5</f>
        <v>0</v>
      </c>
      <c r="KWH6" s="366">
        <f>'SAISIE HOTEL RESTAURANT'!KWR5</f>
        <v>0</v>
      </c>
      <c r="KWI6" s="366">
        <f>'SAISIE HOTEL RESTAURANT'!KWS5</f>
        <v>0</v>
      </c>
      <c r="KWJ6" s="366">
        <f>'SAISIE HOTEL RESTAURANT'!KWT5</f>
        <v>0</v>
      </c>
      <c r="KWK6" s="366">
        <f>'SAISIE HOTEL RESTAURANT'!KWU5</f>
        <v>0</v>
      </c>
      <c r="KWL6" s="366">
        <f>'SAISIE HOTEL RESTAURANT'!KWV5</f>
        <v>0</v>
      </c>
      <c r="KWM6" s="366">
        <f>'SAISIE HOTEL RESTAURANT'!KWW5</f>
        <v>0</v>
      </c>
      <c r="KWN6" s="366">
        <f>'SAISIE HOTEL RESTAURANT'!KWX5</f>
        <v>0</v>
      </c>
      <c r="KWO6" s="366">
        <f>'SAISIE HOTEL RESTAURANT'!KWY5</f>
        <v>0</v>
      </c>
      <c r="KWP6" s="366">
        <f>'SAISIE HOTEL RESTAURANT'!KWZ5</f>
        <v>0</v>
      </c>
      <c r="KWQ6" s="366">
        <f>'SAISIE HOTEL RESTAURANT'!KXA5</f>
        <v>0</v>
      </c>
      <c r="KWR6" s="366">
        <f>'SAISIE HOTEL RESTAURANT'!KXB5</f>
        <v>0</v>
      </c>
      <c r="KWS6" s="366">
        <f>'SAISIE HOTEL RESTAURANT'!KXC5</f>
        <v>0</v>
      </c>
      <c r="KWT6" s="366">
        <f>'SAISIE HOTEL RESTAURANT'!KXD5</f>
        <v>0</v>
      </c>
      <c r="KWU6" s="366">
        <f>'SAISIE HOTEL RESTAURANT'!KXE5</f>
        <v>0</v>
      </c>
      <c r="KWV6" s="366">
        <f>'SAISIE HOTEL RESTAURANT'!KXF5</f>
        <v>0</v>
      </c>
      <c r="KWW6" s="366">
        <f>'SAISIE HOTEL RESTAURANT'!KXG5</f>
        <v>0</v>
      </c>
      <c r="KWX6" s="366">
        <f>'SAISIE HOTEL RESTAURANT'!KXH5</f>
        <v>0</v>
      </c>
      <c r="KWY6" s="366">
        <f>'SAISIE HOTEL RESTAURANT'!KXI5</f>
        <v>0</v>
      </c>
      <c r="KWZ6" s="366">
        <f>'SAISIE HOTEL RESTAURANT'!KXJ5</f>
        <v>0</v>
      </c>
      <c r="KXA6" s="366">
        <f>'SAISIE HOTEL RESTAURANT'!KXK5</f>
        <v>0</v>
      </c>
      <c r="KXB6" s="366">
        <f>'SAISIE HOTEL RESTAURANT'!KXL5</f>
        <v>0</v>
      </c>
      <c r="KXC6" s="366">
        <f>'SAISIE HOTEL RESTAURANT'!KXM5</f>
        <v>0</v>
      </c>
      <c r="KXD6" s="366">
        <f>'SAISIE HOTEL RESTAURANT'!KXN5</f>
        <v>0</v>
      </c>
      <c r="KXE6" s="366">
        <f>'SAISIE HOTEL RESTAURANT'!KXO5</f>
        <v>0</v>
      </c>
      <c r="KXF6" s="366">
        <f>'SAISIE HOTEL RESTAURANT'!KXP5</f>
        <v>0</v>
      </c>
      <c r="KXG6" s="366">
        <f>'SAISIE HOTEL RESTAURANT'!KXQ5</f>
        <v>0</v>
      </c>
      <c r="KXH6" s="366">
        <f>'SAISIE HOTEL RESTAURANT'!KXR5</f>
        <v>0</v>
      </c>
      <c r="KXI6" s="366">
        <f>'SAISIE HOTEL RESTAURANT'!KXS5</f>
        <v>0</v>
      </c>
      <c r="KXJ6" s="366">
        <f>'SAISIE HOTEL RESTAURANT'!KXT5</f>
        <v>0</v>
      </c>
      <c r="KXK6" s="366">
        <f>'SAISIE HOTEL RESTAURANT'!KXU5</f>
        <v>0</v>
      </c>
      <c r="KXL6" s="366">
        <f>'SAISIE HOTEL RESTAURANT'!KXV5</f>
        <v>0</v>
      </c>
      <c r="KXM6" s="366">
        <f>'SAISIE HOTEL RESTAURANT'!KXW5</f>
        <v>0</v>
      </c>
      <c r="KXN6" s="366">
        <f>'SAISIE HOTEL RESTAURANT'!KXX5</f>
        <v>0</v>
      </c>
      <c r="KXO6" s="366">
        <f>'SAISIE HOTEL RESTAURANT'!KXY5</f>
        <v>0</v>
      </c>
      <c r="KXP6" s="366">
        <f>'SAISIE HOTEL RESTAURANT'!KXZ5</f>
        <v>0</v>
      </c>
      <c r="KXQ6" s="366">
        <f>'SAISIE HOTEL RESTAURANT'!KYA5</f>
        <v>0</v>
      </c>
      <c r="KXR6" s="366">
        <f>'SAISIE HOTEL RESTAURANT'!KYB5</f>
        <v>0</v>
      </c>
      <c r="KXS6" s="366">
        <f>'SAISIE HOTEL RESTAURANT'!KYC5</f>
        <v>0</v>
      </c>
      <c r="KXT6" s="366">
        <f>'SAISIE HOTEL RESTAURANT'!KYD5</f>
        <v>0</v>
      </c>
      <c r="KXU6" s="366">
        <f>'SAISIE HOTEL RESTAURANT'!KYE5</f>
        <v>0</v>
      </c>
      <c r="KXV6" s="366">
        <f>'SAISIE HOTEL RESTAURANT'!KYF5</f>
        <v>0</v>
      </c>
      <c r="KXW6" s="366">
        <f>'SAISIE HOTEL RESTAURANT'!KYG5</f>
        <v>0</v>
      </c>
      <c r="KXX6" s="366">
        <f>'SAISIE HOTEL RESTAURANT'!KYH5</f>
        <v>0</v>
      </c>
      <c r="KXY6" s="366">
        <f>'SAISIE HOTEL RESTAURANT'!KYI5</f>
        <v>0</v>
      </c>
      <c r="KXZ6" s="366">
        <f>'SAISIE HOTEL RESTAURANT'!KYJ5</f>
        <v>0</v>
      </c>
      <c r="KYA6" s="366">
        <f>'SAISIE HOTEL RESTAURANT'!KYK5</f>
        <v>0</v>
      </c>
      <c r="KYB6" s="366">
        <f>'SAISIE HOTEL RESTAURANT'!KYL5</f>
        <v>0</v>
      </c>
      <c r="KYC6" s="366">
        <f>'SAISIE HOTEL RESTAURANT'!KYM5</f>
        <v>0</v>
      </c>
      <c r="KYD6" s="366">
        <f>'SAISIE HOTEL RESTAURANT'!KYN5</f>
        <v>0</v>
      </c>
      <c r="KYE6" s="366">
        <f>'SAISIE HOTEL RESTAURANT'!KYO5</f>
        <v>0</v>
      </c>
      <c r="KYF6" s="366">
        <f>'SAISIE HOTEL RESTAURANT'!KYP5</f>
        <v>0</v>
      </c>
      <c r="KYG6" s="366">
        <f>'SAISIE HOTEL RESTAURANT'!KYQ5</f>
        <v>0</v>
      </c>
      <c r="KYH6" s="366">
        <f>'SAISIE HOTEL RESTAURANT'!KYR5</f>
        <v>0</v>
      </c>
      <c r="KYI6" s="366">
        <f>'SAISIE HOTEL RESTAURANT'!KYS5</f>
        <v>0</v>
      </c>
      <c r="KYJ6" s="366">
        <f>'SAISIE HOTEL RESTAURANT'!KYT5</f>
        <v>0</v>
      </c>
      <c r="KYK6" s="366">
        <f>'SAISIE HOTEL RESTAURANT'!KYU5</f>
        <v>0</v>
      </c>
      <c r="KYL6" s="366">
        <f>'SAISIE HOTEL RESTAURANT'!KYV5</f>
        <v>0</v>
      </c>
      <c r="KYM6" s="366">
        <f>'SAISIE HOTEL RESTAURANT'!KYW5</f>
        <v>0</v>
      </c>
      <c r="KYN6" s="366">
        <f>'SAISIE HOTEL RESTAURANT'!KYX5</f>
        <v>0</v>
      </c>
      <c r="KYO6" s="366">
        <f>'SAISIE HOTEL RESTAURANT'!KYY5</f>
        <v>0</v>
      </c>
      <c r="KYP6" s="366">
        <f>'SAISIE HOTEL RESTAURANT'!KYZ5</f>
        <v>0</v>
      </c>
      <c r="KYQ6" s="366">
        <f>'SAISIE HOTEL RESTAURANT'!KZA5</f>
        <v>0</v>
      </c>
      <c r="KYR6" s="366">
        <f>'SAISIE HOTEL RESTAURANT'!KZB5</f>
        <v>0</v>
      </c>
      <c r="KYS6" s="366">
        <f>'SAISIE HOTEL RESTAURANT'!KZC5</f>
        <v>0</v>
      </c>
      <c r="KYT6" s="366">
        <f>'SAISIE HOTEL RESTAURANT'!KZD5</f>
        <v>0</v>
      </c>
      <c r="KYU6" s="366">
        <f>'SAISIE HOTEL RESTAURANT'!KZE5</f>
        <v>0</v>
      </c>
      <c r="KYV6" s="366">
        <f>'SAISIE HOTEL RESTAURANT'!KZF5</f>
        <v>0</v>
      </c>
      <c r="KYW6" s="366">
        <f>'SAISIE HOTEL RESTAURANT'!KZG5</f>
        <v>0</v>
      </c>
      <c r="KYX6" s="366">
        <f>'SAISIE HOTEL RESTAURANT'!KZH5</f>
        <v>0</v>
      </c>
      <c r="KYY6" s="366">
        <f>'SAISIE HOTEL RESTAURANT'!KZI5</f>
        <v>0</v>
      </c>
      <c r="KYZ6" s="366">
        <f>'SAISIE HOTEL RESTAURANT'!KZJ5</f>
        <v>0</v>
      </c>
      <c r="KZA6" s="366">
        <f>'SAISIE HOTEL RESTAURANT'!KZK5</f>
        <v>0</v>
      </c>
      <c r="KZB6" s="366">
        <f>'SAISIE HOTEL RESTAURANT'!KZL5</f>
        <v>0</v>
      </c>
      <c r="KZC6" s="366">
        <f>'SAISIE HOTEL RESTAURANT'!KZM5</f>
        <v>0</v>
      </c>
      <c r="KZD6" s="366">
        <f>'SAISIE HOTEL RESTAURANT'!KZN5</f>
        <v>0</v>
      </c>
      <c r="KZE6" s="366">
        <f>'SAISIE HOTEL RESTAURANT'!KZO5</f>
        <v>0</v>
      </c>
      <c r="KZF6" s="366">
        <f>'SAISIE HOTEL RESTAURANT'!KZP5</f>
        <v>0</v>
      </c>
      <c r="KZG6" s="366">
        <f>'SAISIE HOTEL RESTAURANT'!KZQ5</f>
        <v>0</v>
      </c>
      <c r="KZH6" s="366">
        <f>'SAISIE HOTEL RESTAURANT'!KZR5</f>
        <v>0</v>
      </c>
      <c r="KZI6" s="366">
        <f>'SAISIE HOTEL RESTAURANT'!KZS5</f>
        <v>0</v>
      </c>
      <c r="KZJ6" s="366">
        <f>'SAISIE HOTEL RESTAURANT'!KZT5</f>
        <v>0</v>
      </c>
      <c r="KZK6" s="366">
        <f>'SAISIE HOTEL RESTAURANT'!KZU5</f>
        <v>0</v>
      </c>
      <c r="KZL6" s="366">
        <f>'SAISIE HOTEL RESTAURANT'!KZV5</f>
        <v>0</v>
      </c>
      <c r="KZM6" s="366">
        <f>'SAISIE HOTEL RESTAURANT'!KZW5</f>
        <v>0</v>
      </c>
      <c r="KZN6" s="366">
        <f>'SAISIE HOTEL RESTAURANT'!KZX5</f>
        <v>0</v>
      </c>
      <c r="KZO6" s="366">
        <f>'SAISIE HOTEL RESTAURANT'!KZY5</f>
        <v>0</v>
      </c>
      <c r="KZP6" s="366">
        <f>'SAISIE HOTEL RESTAURANT'!KZZ5</f>
        <v>0</v>
      </c>
      <c r="KZQ6" s="366">
        <f>'SAISIE HOTEL RESTAURANT'!LAA5</f>
        <v>0</v>
      </c>
      <c r="KZR6" s="366">
        <f>'SAISIE HOTEL RESTAURANT'!LAB5</f>
        <v>0</v>
      </c>
      <c r="KZS6" s="366">
        <f>'SAISIE HOTEL RESTAURANT'!LAC5</f>
        <v>0</v>
      </c>
      <c r="KZT6" s="366">
        <f>'SAISIE HOTEL RESTAURANT'!LAD5</f>
        <v>0</v>
      </c>
      <c r="KZU6" s="366">
        <f>'SAISIE HOTEL RESTAURANT'!LAE5</f>
        <v>0</v>
      </c>
      <c r="KZV6" s="366">
        <f>'SAISIE HOTEL RESTAURANT'!LAF5</f>
        <v>0</v>
      </c>
      <c r="KZW6" s="366">
        <f>'SAISIE HOTEL RESTAURANT'!LAG5</f>
        <v>0</v>
      </c>
      <c r="KZX6" s="366">
        <f>'SAISIE HOTEL RESTAURANT'!LAH5</f>
        <v>0</v>
      </c>
      <c r="KZY6" s="366">
        <f>'SAISIE HOTEL RESTAURANT'!LAI5</f>
        <v>0</v>
      </c>
      <c r="KZZ6" s="366">
        <f>'SAISIE HOTEL RESTAURANT'!LAJ5</f>
        <v>0</v>
      </c>
      <c r="LAA6" s="366">
        <f>'SAISIE HOTEL RESTAURANT'!LAK5</f>
        <v>0</v>
      </c>
      <c r="LAB6" s="366">
        <f>'SAISIE HOTEL RESTAURANT'!LAL5</f>
        <v>0</v>
      </c>
      <c r="LAC6" s="366">
        <f>'SAISIE HOTEL RESTAURANT'!LAM5</f>
        <v>0</v>
      </c>
      <c r="LAD6" s="366">
        <f>'SAISIE HOTEL RESTAURANT'!LAN5</f>
        <v>0</v>
      </c>
      <c r="LAE6" s="366">
        <f>'SAISIE HOTEL RESTAURANT'!LAO5</f>
        <v>0</v>
      </c>
      <c r="LAF6" s="366">
        <f>'SAISIE HOTEL RESTAURANT'!LAP5</f>
        <v>0</v>
      </c>
      <c r="LAG6" s="366">
        <f>'SAISIE HOTEL RESTAURANT'!LAQ5</f>
        <v>0</v>
      </c>
      <c r="LAH6" s="366">
        <f>'SAISIE HOTEL RESTAURANT'!LAR5</f>
        <v>0</v>
      </c>
      <c r="LAI6" s="366">
        <f>'SAISIE HOTEL RESTAURANT'!LAS5</f>
        <v>0</v>
      </c>
      <c r="LAJ6" s="366">
        <f>'SAISIE HOTEL RESTAURANT'!LAT5</f>
        <v>0</v>
      </c>
      <c r="LAK6" s="366">
        <f>'SAISIE HOTEL RESTAURANT'!LAU5</f>
        <v>0</v>
      </c>
      <c r="LAL6" s="366">
        <f>'SAISIE HOTEL RESTAURANT'!LAV5</f>
        <v>0</v>
      </c>
      <c r="LAM6" s="366">
        <f>'SAISIE HOTEL RESTAURANT'!LAW5</f>
        <v>0</v>
      </c>
      <c r="LAN6" s="366">
        <f>'SAISIE HOTEL RESTAURANT'!LAX5</f>
        <v>0</v>
      </c>
      <c r="LAO6" s="366">
        <f>'SAISIE HOTEL RESTAURANT'!LAY5</f>
        <v>0</v>
      </c>
      <c r="LAP6" s="366">
        <f>'SAISIE HOTEL RESTAURANT'!LAZ5</f>
        <v>0</v>
      </c>
      <c r="LAQ6" s="366">
        <f>'SAISIE HOTEL RESTAURANT'!LBA5</f>
        <v>0</v>
      </c>
      <c r="LAR6" s="366">
        <f>'SAISIE HOTEL RESTAURANT'!LBB5</f>
        <v>0</v>
      </c>
      <c r="LAS6" s="366">
        <f>'SAISIE HOTEL RESTAURANT'!LBC5</f>
        <v>0</v>
      </c>
      <c r="LAT6" s="366">
        <f>'SAISIE HOTEL RESTAURANT'!LBD5</f>
        <v>0</v>
      </c>
      <c r="LAU6" s="366">
        <f>'SAISIE HOTEL RESTAURANT'!LBE5</f>
        <v>0</v>
      </c>
      <c r="LAV6" s="366">
        <f>'SAISIE HOTEL RESTAURANT'!LBF5</f>
        <v>0</v>
      </c>
      <c r="LAW6" s="366">
        <f>'SAISIE HOTEL RESTAURANT'!LBG5</f>
        <v>0</v>
      </c>
      <c r="LAX6" s="366">
        <f>'SAISIE HOTEL RESTAURANT'!LBH5</f>
        <v>0</v>
      </c>
      <c r="LAY6" s="366">
        <f>'SAISIE HOTEL RESTAURANT'!LBI5</f>
        <v>0</v>
      </c>
      <c r="LAZ6" s="366">
        <f>'SAISIE HOTEL RESTAURANT'!LBJ5</f>
        <v>0</v>
      </c>
      <c r="LBA6" s="366">
        <f>'SAISIE HOTEL RESTAURANT'!LBK5</f>
        <v>0</v>
      </c>
      <c r="LBB6" s="366">
        <f>'SAISIE HOTEL RESTAURANT'!LBL5</f>
        <v>0</v>
      </c>
      <c r="LBC6" s="366">
        <f>'SAISIE HOTEL RESTAURANT'!LBM5</f>
        <v>0</v>
      </c>
      <c r="LBD6" s="366">
        <f>'SAISIE HOTEL RESTAURANT'!LBN5</f>
        <v>0</v>
      </c>
      <c r="LBE6" s="366">
        <f>'SAISIE HOTEL RESTAURANT'!LBO5</f>
        <v>0</v>
      </c>
      <c r="LBF6" s="366">
        <f>'SAISIE HOTEL RESTAURANT'!LBP5</f>
        <v>0</v>
      </c>
      <c r="LBG6" s="366">
        <f>'SAISIE HOTEL RESTAURANT'!LBQ5</f>
        <v>0</v>
      </c>
      <c r="LBH6" s="366">
        <f>'SAISIE HOTEL RESTAURANT'!LBR5</f>
        <v>0</v>
      </c>
      <c r="LBI6" s="366">
        <f>'SAISIE HOTEL RESTAURANT'!LBS5</f>
        <v>0</v>
      </c>
      <c r="LBJ6" s="366">
        <f>'SAISIE HOTEL RESTAURANT'!LBT5</f>
        <v>0</v>
      </c>
      <c r="LBK6" s="366">
        <f>'SAISIE HOTEL RESTAURANT'!LBU5</f>
        <v>0</v>
      </c>
      <c r="LBL6" s="366">
        <f>'SAISIE HOTEL RESTAURANT'!LBV5</f>
        <v>0</v>
      </c>
      <c r="LBM6" s="366">
        <f>'SAISIE HOTEL RESTAURANT'!LBW5</f>
        <v>0</v>
      </c>
      <c r="LBN6" s="366">
        <f>'SAISIE HOTEL RESTAURANT'!LBX5</f>
        <v>0</v>
      </c>
      <c r="LBO6" s="366">
        <f>'SAISIE HOTEL RESTAURANT'!LBY5</f>
        <v>0</v>
      </c>
      <c r="LBP6" s="366">
        <f>'SAISIE HOTEL RESTAURANT'!LBZ5</f>
        <v>0</v>
      </c>
      <c r="LBQ6" s="366">
        <f>'SAISIE HOTEL RESTAURANT'!LCA5</f>
        <v>0</v>
      </c>
      <c r="LBR6" s="366">
        <f>'SAISIE HOTEL RESTAURANT'!LCB5</f>
        <v>0</v>
      </c>
      <c r="LBS6" s="366">
        <f>'SAISIE HOTEL RESTAURANT'!LCC5</f>
        <v>0</v>
      </c>
      <c r="LBT6" s="366">
        <f>'SAISIE HOTEL RESTAURANT'!LCD5</f>
        <v>0</v>
      </c>
      <c r="LBU6" s="366">
        <f>'SAISIE HOTEL RESTAURANT'!LCE5</f>
        <v>0</v>
      </c>
      <c r="LBV6" s="366">
        <f>'SAISIE HOTEL RESTAURANT'!LCF5</f>
        <v>0</v>
      </c>
      <c r="LBW6" s="366">
        <f>'SAISIE HOTEL RESTAURANT'!LCG5</f>
        <v>0</v>
      </c>
      <c r="LBX6" s="366">
        <f>'SAISIE HOTEL RESTAURANT'!LCH5</f>
        <v>0</v>
      </c>
      <c r="LBY6" s="366">
        <f>'SAISIE HOTEL RESTAURANT'!LCI5</f>
        <v>0</v>
      </c>
      <c r="LBZ6" s="366">
        <f>'SAISIE HOTEL RESTAURANT'!LCJ5</f>
        <v>0</v>
      </c>
      <c r="LCA6" s="366">
        <f>'SAISIE HOTEL RESTAURANT'!LCK5</f>
        <v>0</v>
      </c>
      <c r="LCB6" s="366">
        <f>'SAISIE HOTEL RESTAURANT'!LCL5</f>
        <v>0</v>
      </c>
      <c r="LCC6" s="366">
        <f>'SAISIE HOTEL RESTAURANT'!LCM5</f>
        <v>0</v>
      </c>
      <c r="LCD6" s="366">
        <f>'SAISIE HOTEL RESTAURANT'!LCN5</f>
        <v>0</v>
      </c>
      <c r="LCE6" s="366">
        <f>'SAISIE HOTEL RESTAURANT'!LCO5</f>
        <v>0</v>
      </c>
      <c r="LCF6" s="366">
        <f>'SAISIE HOTEL RESTAURANT'!LCP5</f>
        <v>0</v>
      </c>
      <c r="LCG6" s="366">
        <f>'SAISIE HOTEL RESTAURANT'!LCQ5</f>
        <v>0</v>
      </c>
      <c r="LCH6" s="366">
        <f>'SAISIE HOTEL RESTAURANT'!LCR5</f>
        <v>0</v>
      </c>
      <c r="LCI6" s="366">
        <f>'SAISIE HOTEL RESTAURANT'!LCS5</f>
        <v>0</v>
      </c>
      <c r="LCJ6" s="366">
        <f>'SAISIE HOTEL RESTAURANT'!LCT5</f>
        <v>0</v>
      </c>
      <c r="LCK6" s="366">
        <f>'SAISIE HOTEL RESTAURANT'!LCU5</f>
        <v>0</v>
      </c>
      <c r="LCL6" s="366">
        <f>'SAISIE HOTEL RESTAURANT'!LCV5</f>
        <v>0</v>
      </c>
      <c r="LCM6" s="366">
        <f>'SAISIE HOTEL RESTAURANT'!LCW5</f>
        <v>0</v>
      </c>
      <c r="LCN6" s="366">
        <f>'SAISIE HOTEL RESTAURANT'!LCX5</f>
        <v>0</v>
      </c>
      <c r="LCO6" s="366">
        <f>'SAISIE HOTEL RESTAURANT'!LCY5</f>
        <v>0</v>
      </c>
      <c r="LCP6" s="366">
        <f>'SAISIE HOTEL RESTAURANT'!LCZ5</f>
        <v>0</v>
      </c>
      <c r="LCQ6" s="366">
        <f>'SAISIE HOTEL RESTAURANT'!LDA5</f>
        <v>0</v>
      </c>
      <c r="LCR6" s="366">
        <f>'SAISIE HOTEL RESTAURANT'!LDB5</f>
        <v>0</v>
      </c>
      <c r="LCS6" s="366">
        <f>'SAISIE HOTEL RESTAURANT'!LDC5</f>
        <v>0</v>
      </c>
      <c r="LCT6" s="366">
        <f>'SAISIE HOTEL RESTAURANT'!LDD5</f>
        <v>0</v>
      </c>
      <c r="LCU6" s="366">
        <f>'SAISIE HOTEL RESTAURANT'!LDE5</f>
        <v>0</v>
      </c>
      <c r="LCV6" s="366">
        <f>'SAISIE HOTEL RESTAURANT'!LDF5</f>
        <v>0</v>
      </c>
      <c r="LCW6" s="366">
        <f>'SAISIE HOTEL RESTAURANT'!LDG5</f>
        <v>0</v>
      </c>
      <c r="LCX6" s="366">
        <f>'SAISIE HOTEL RESTAURANT'!LDH5</f>
        <v>0</v>
      </c>
      <c r="LCY6" s="366">
        <f>'SAISIE HOTEL RESTAURANT'!LDI5</f>
        <v>0</v>
      </c>
      <c r="LCZ6" s="366">
        <f>'SAISIE HOTEL RESTAURANT'!LDJ5</f>
        <v>0</v>
      </c>
      <c r="LDA6" s="366">
        <f>'SAISIE HOTEL RESTAURANT'!LDK5</f>
        <v>0</v>
      </c>
      <c r="LDB6" s="366">
        <f>'SAISIE HOTEL RESTAURANT'!LDL5</f>
        <v>0</v>
      </c>
      <c r="LDC6" s="366">
        <f>'SAISIE HOTEL RESTAURANT'!LDM5</f>
        <v>0</v>
      </c>
      <c r="LDD6" s="366">
        <f>'SAISIE HOTEL RESTAURANT'!LDN5</f>
        <v>0</v>
      </c>
      <c r="LDE6" s="366">
        <f>'SAISIE HOTEL RESTAURANT'!LDO5</f>
        <v>0</v>
      </c>
      <c r="LDF6" s="366">
        <f>'SAISIE HOTEL RESTAURANT'!LDP5</f>
        <v>0</v>
      </c>
      <c r="LDG6" s="366">
        <f>'SAISIE HOTEL RESTAURANT'!LDQ5</f>
        <v>0</v>
      </c>
      <c r="LDH6" s="366">
        <f>'SAISIE HOTEL RESTAURANT'!LDR5</f>
        <v>0</v>
      </c>
      <c r="LDI6" s="366">
        <f>'SAISIE HOTEL RESTAURANT'!LDS5</f>
        <v>0</v>
      </c>
      <c r="LDJ6" s="366">
        <f>'SAISIE HOTEL RESTAURANT'!LDT5</f>
        <v>0</v>
      </c>
      <c r="LDK6" s="366">
        <f>'SAISIE HOTEL RESTAURANT'!LDU5</f>
        <v>0</v>
      </c>
      <c r="LDL6" s="366">
        <f>'SAISIE HOTEL RESTAURANT'!LDV5</f>
        <v>0</v>
      </c>
      <c r="LDM6" s="366">
        <f>'SAISIE HOTEL RESTAURANT'!LDW5</f>
        <v>0</v>
      </c>
      <c r="LDN6" s="366">
        <f>'SAISIE HOTEL RESTAURANT'!LDX5</f>
        <v>0</v>
      </c>
      <c r="LDO6" s="366">
        <f>'SAISIE HOTEL RESTAURANT'!LDY5</f>
        <v>0</v>
      </c>
      <c r="LDP6" s="366">
        <f>'SAISIE HOTEL RESTAURANT'!LDZ5</f>
        <v>0</v>
      </c>
      <c r="LDQ6" s="366">
        <f>'SAISIE HOTEL RESTAURANT'!LEA5</f>
        <v>0</v>
      </c>
      <c r="LDR6" s="366">
        <f>'SAISIE HOTEL RESTAURANT'!LEB5</f>
        <v>0</v>
      </c>
      <c r="LDS6" s="366">
        <f>'SAISIE HOTEL RESTAURANT'!LEC5</f>
        <v>0</v>
      </c>
      <c r="LDT6" s="366">
        <f>'SAISIE HOTEL RESTAURANT'!LED5</f>
        <v>0</v>
      </c>
      <c r="LDU6" s="366">
        <f>'SAISIE HOTEL RESTAURANT'!LEE5</f>
        <v>0</v>
      </c>
      <c r="LDV6" s="366">
        <f>'SAISIE HOTEL RESTAURANT'!LEF5</f>
        <v>0</v>
      </c>
      <c r="LDW6" s="366">
        <f>'SAISIE HOTEL RESTAURANT'!LEG5</f>
        <v>0</v>
      </c>
      <c r="LDX6" s="366">
        <f>'SAISIE HOTEL RESTAURANT'!LEH5</f>
        <v>0</v>
      </c>
      <c r="LDY6" s="366">
        <f>'SAISIE HOTEL RESTAURANT'!LEI5</f>
        <v>0</v>
      </c>
      <c r="LDZ6" s="366">
        <f>'SAISIE HOTEL RESTAURANT'!LEJ5</f>
        <v>0</v>
      </c>
      <c r="LEA6" s="366">
        <f>'SAISIE HOTEL RESTAURANT'!LEK5</f>
        <v>0</v>
      </c>
      <c r="LEB6" s="366">
        <f>'SAISIE HOTEL RESTAURANT'!LEL5</f>
        <v>0</v>
      </c>
      <c r="LEC6" s="366">
        <f>'SAISIE HOTEL RESTAURANT'!LEM5</f>
        <v>0</v>
      </c>
      <c r="LED6" s="366">
        <f>'SAISIE HOTEL RESTAURANT'!LEN5</f>
        <v>0</v>
      </c>
      <c r="LEE6" s="366">
        <f>'SAISIE HOTEL RESTAURANT'!LEO5</f>
        <v>0</v>
      </c>
      <c r="LEF6" s="366">
        <f>'SAISIE HOTEL RESTAURANT'!LEP5</f>
        <v>0</v>
      </c>
      <c r="LEG6" s="366">
        <f>'SAISIE HOTEL RESTAURANT'!LEQ5</f>
        <v>0</v>
      </c>
      <c r="LEH6" s="366">
        <f>'SAISIE HOTEL RESTAURANT'!LER5</f>
        <v>0</v>
      </c>
      <c r="LEI6" s="366">
        <f>'SAISIE HOTEL RESTAURANT'!LES5</f>
        <v>0</v>
      </c>
      <c r="LEJ6" s="366">
        <f>'SAISIE HOTEL RESTAURANT'!LET5</f>
        <v>0</v>
      </c>
      <c r="LEK6" s="366">
        <f>'SAISIE HOTEL RESTAURANT'!LEU5</f>
        <v>0</v>
      </c>
      <c r="LEL6" s="366">
        <f>'SAISIE HOTEL RESTAURANT'!LEV5</f>
        <v>0</v>
      </c>
      <c r="LEM6" s="366">
        <f>'SAISIE HOTEL RESTAURANT'!LEW5</f>
        <v>0</v>
      </c>
      <c r="LEN6" s="366">
        <f>'SAISIE HOTEL RESTAURANT'!LEX5</f>
        <v>0</v>
      </c>
      <c r="LEO6" s="366">
        <f>'SAISIE HOTEL RESTAURANT'!LEY5</f>
        <v>0</v>
      </c>
      <c r="LEP6" s="366">
        <f>'SAISIE HOTEL RESTAURANT'!LEZ5</f>
        <v>0</v>
      </c>
      <c r="LEQ6" s="366">
        <f>'SAISIE HOTEL RESTAURANT'!LFA5</f>
        <v>0</v>
      </c>
      <c r="LER6" s="366">
        <f>'SAISIE HOTEL RESTAURANT'!LFB5</f>
        <v>0</v>
      </c>
      <c r="LES6" s="366">
        <f>'SAISIE HOTEL RESTAURANT'!LFC5</f>
        <v>0</v>
      </c>
      <c r="LET6" s="366">
        <f>'SAISIE HOTEL RESTAURANT'!LFD5</f>
        <v>0</v>
      </c>
      <c r="LEU6" s="366">
        <f>'SAISIE HOTEL RESTAURANT'!LFE5</f>
        <v>0</v>
      </c>
      <c r="LEV6" s="366">
        <f>'SAISIE HOTEL RESTAURANT'!LFF5</f>
        <v>0</v>
      </c>
      <c r="LEW6" s="366">
        <f>'SAISIE HOTEL RESTAURANT'!LFG5</f>
        <v>0</v>
      </c>
      <c r="LEX6" s="366">
        <f>'SAISIE HOTEL RESTAURANT'!LFH5</f>
        <v>0</v>
      </c>
      <c r="LEY6" s="366">
        <f>'SAISIE HOTEL RESTAURANT'!LFI5</f>
        <v>0</v>
      </c>
      <c r="LEZ6" s="366">
        <f>'SAISIE HOTEL RESTAURANT'!LFJ5</f>
        <v>0</v>
      </c>
      <c r="LFA6" s="366">
        <f>'SAISIE HOTEL RESTAURANT'!LFK5</f>
        <v>0</v>
      </c>
      <c r="LFB6" s="366">
        <f>'SAISIE HOTEL RESTAURANT'!LFL5</f>
        <v>0</v>
      </c>
      <c r="LFC6" s="366">
        <f>'SAISIE HOTEL RESTAURANT'!LFM5</f>
        <v>0</v>
      </c>
      <c r="LFD6" s="366">
        <f>'SAISIE HOTEL RESTAURANT'!LFN5</f>
        <v>0</v>
      </c>
      <c r="LFE6" s="366">
        <f>'SAISIE HOTEL RESTAURANT'!LFO5</f>
        <v>0</v>
      </c>
      <c r="LFF6" s="366">
        <f>'SAISIE HOTEL RESTAURANT'!LFP5</f>
        <v>0</v>
      </c>
      <c r="LFG6" s="366">
        <f>'SAISIE HOTEL RESTAURANT'!LFQ5</f>
        <v>0</v>
      </c>
      <c r="LFH6" s="366">
        <f>'SAISIE HOTEL RESTAURANT'!LFR5</f>
        <v>0</v>
      </c>
      <c r="LFI6" s="366">
        <f>'SAISIE HOTEL RESTAURANT'!LFS5</f>
        <v>0</v>
      </c>
      <c r="LFJ6" s="366">
        <f>'SAISIE HOTEL RESTAURANT'!LFT5</f>
        <v>0</v>
      </c>
      <c r="LFK6" s="366">
        <f>'SAISIE HOTEL RESTAURANT'!LFU5</f>
        <v>0</v>
      </c>
      <c r="LFL6" s="366">
        <f>'SAISIE HOTEL RESTAURANT'!LFV5</f>
        <v>0</v>
      </c>
      <c r="LFM6" s="366">
        <f>'SAISIE HOTEL RESTAURANT'!LFW5</f>
        <v>0</v>
      </c>
      <c r="LFN6" s="366">
        <f>'SAISIE HOTEL RESTAURANT'!LFX5</f>
        <v>0</v>
      </c>
      <c r="LFO6" s="366">
        <f>'SAISIE HOTEL RESTAURANT'!LFY5</f>
        <v>0</v>
      </c>
      <c r="LFP6" s="366">
        <f>'SAISIE HOTEL RESTAURANT'!LFZ5</f>
        <v>0</v>
      </c>
      <c r="LFQ6" s="366">
        <f>'SAISIE HOTEL RESTAURANT'!LGA5</f>
        <v>0</v>
      </c>
      <c r="LFR6" s="366">
        <f>'SAISIE HOTEL RESTAURANT'!LGB5</f>
        <v>0</v>
      </c>
      <c r="LFS6" s="366">
        <f>'SAISIE HOTEL RESTAURANT'!LGC5</f>
        <v>0</v>
      </c>
      <c r="LFT6" s="366">
        <f>'SAISIE HOTEL RESTAURANT'!LGD5</f>
        <v>0</v>
      </c>
      <c r="LFU6" s="366">
        <f>'SAISIE HOTEL RESTAURANT'!LGE5</f>
        <v>0</v>
      </c>
      <c r="LFV6" s="366">
        <f>'SAISIE HOTEL RESTAURANT'!LGF5</f>
        <v>0</v>
      </c>
      <c r="LFW6" s="366">
        <f>'SAISIE HOTEL RESTAURANT'!LGG5</f>
        <v>0</v>
      </c>
      <c r="LFX6" s="366">
        <f>'SAISIE HOTEL RESTAURANT'!LGH5</f>
        <v>0</v>
      </c>
      <c r="LFY6" s="366">
        <f>'SAISIE HOTEL RESTAURANT'!LGI5</f>
        <v>0</v>
      </c>
      <c r="LFZ6" s="366">
        <f>'SAISIE HOTEL RESTAURANT'!LGJ5</f>
        <v>0</v>
      </c>
      <c r="LGA6" s="366">
        <f>'SAISIE HOTEL RESTAURANT'!LGK5</f>
        <v>0</v>
      </c>
      <c r="LGB6" s="366">
        <f>'SAISIE HOTEL RESTAURANT'!LGL5</f>
        <v>0</v>
      </c>
      <c r="LGC6" s="366">
        <f>'SAISIE HOTEL RESTAURANT'!LGM5</f>
        <v>0</v>
      </c>
      <c r="LGD6" s="366">
        <f>'SAISIE HOTEL RESTAURANT'!LGN5</f>
        <v>0</v>
      </c>
      <c r="LGE6" s="366">
        <f>'SAISIE HOTEL RESTAURANT'!LGO5</f>
        <v>0</v>
      </c>
      <c r="LGF6" s="366">
        <f>'SAISIE HOTEL RESTAURANT'!LGP5</f>
        <v>0</v>
      </c>
      <c r="LGG6" s="366">
        <f>'SAISIE HOTEL RESTAURANT'!LGQ5</f>
        <v>0</v>
      </c>
      <c r="LGH6" s="366">
        <f>'SAISIE HOTEL RESTAURANT'!LGR5</f>
        <v>0</v>
      </c>
      <c r="LGI6" s="366">
        <f>'SAISIE HOTEL RESTAURANT'!LGS5</f>
        <v>0</v>
      </c>
      <c r="LGJ6" s="366">
        <f>'SAISIE HOTEL RESTAURANT'!LGT5</f>
        <v>0</v>
      </c>
      <c r="LGK6" s="366">
        <f>'SAISIE HOTEL RESTAURANT'!LGU5</f>
        <v>0</v>
      </c>
      <c r="LGL6" s="366">
        <f>'SAISIE HOTEL RESTAURANT'!LGV5</f>
        <v>0</v>
      </c>
      <c r="LGM6" s="366">
        <f>'SAISIE HOTEL RESTAURANT'!LGW5</f>
        <v>0</v>
      </c>
      <c r="LGN6" s="366">
        <f>'SAISIE HOTEL RESTAURANT'!LGX5</f>
        <v>0</v>
      </c>
      <c r="LGO6" s="366">
        <f>'SAISIE HOTEL RESTAURANT'!LGY5</f>
        <v>0</v>
      </c>
      <c r="LGP6" s="366">
        <f>'SAISIE HOTEL RESTAURANT'!LGZ5</f>
        <v>0</v>
      </c>
      <c r="LGQ6" s="366">
        <f>'SAISIE HOTEL RESTAURANT'!LHA5</f>
        <v>0</v>
      </c>
      <c r="LGR6" s="366">
        <f>'SAISIE HOTEL RESTAURANT'!LHB5</f>
        <v>0</v>
      </c>
      <c r="LGS6" s="366">
        <f>'SAISIE HOTEL RESTAURANT'!LHC5</f>
        <v>0</v>
      </c>
      <c r="LGT6" s="366">
        <f>'SAISIE HOTEL RESTAURANT'!LHD5</f>
        <v>0</v>
      </c>
      <c r="LGU6" s="366">
        <f>'SAISIE HOTEL RESTAURANT'!LHE5</f>
        <v>0</v>
      </c>
      <c r="LGV6" s="366">
        <f>'SAISIE HOTEL RESTAURANT'!LHF5</f>
        <v>0</v>
      </c>
      <c r="LGW6" s="366">
        <f>'SAISIE HOTEL RESTAURANT'!LHG5</f>
        <v>0</v>
      </c>
      <c r="LGX6" s="366">
        <f>'SAISIE HOTEL RESTAURANT'!LHH5</f>
        <v>0</v>
      </c>
      <c r="LGY6" s="366">
        <f>'SAISIE HOTEL RESTAURANT'!LHI5</f>
        <v>0</v>
      </c>
      <c r="LGZ6" s="366">
        <f>'SAISIE HOTEL RESTAURANT'!LHJ5</f>
        <v>0</v>
      </c>
      <c r="LHA6" s="366">
        <f>'SAISIE HOTEL RESTAURANT'!LHK5</f>
        <v>0</v>
      </c>
      <c r="LHB6" s="366">
        <f>'SAISIE HOTEL RESTAURANT'!LHL5</f>
        <v>0</v>
      </c>
      <c r="LHC6" s="366">
        <f>'SAISIE HOTEL RESTAURANT'!LHM5</f>
        <v>0</v>
      </c>
      <c r="LHD6" s="366">
        <f>'SAISIE HOTEL RESTAURANT'!LHN5</f>
        <v>0</v>
      </c>
      <c r="LHE6" s="366">
        <f>'SAISIE HOTEL RESTAURANT'!LHO5</f>
        <v>0</v>
      </c>
      <c r="LHF6" s="366">
        <f>'SAISIE HOTEL RESTAURANT'!LHP5</f>
        <v>0</v>
      </c>
      <c r="LHG6" s="366">
        <f>'SAISIE HOTEL RESTAURANT'!LHQ5</f>
        <v>0</v>
      </c>
      <c r="LHH6" s="366">
        <f>'SAISIE HOTEL RESTAURANT'!LHR5</f>
        <v>0</v>
      </c>
      <c r="LHI6" s="366">
        <f>'SAISIE HOTEL RESTAURANT'!LHS5</f>
        <v>0</v>
      </c>
      <c r="LHJ6" s="366">
        <f>'SAISIE HOTEL RESTAURANT'!LHT5</f>
        <v>0</v>
      </c>
      <c r="LHK6" s="366">
        <f>'SAISIE HOTEL RESTAURANT'!LHU5</f>
        <v>0</v>
      </c>
      <c r="LHL6" s="366">
        <f>'SAISIE HOTEL RESTAURANT'!LHV5</f>
        <v>0</v>
      </c>
      <c r="LHM6" s="366">
        <f>'SAISIE HOTEL RESTAURANT'!LHW5</f>
        <v>0</v>
      </c>
      <c r="LHN6" s="366">
        <f>'SAISIE HOTEL RESTAURANT'!LHX5</f>
        <v>0</v>
      </c>
      <c r="LHO6" s="366">
        <f>'SAISIE HOTEL RESTAURANT'!LHY5</f>
        <v>0</v>
      </c>
      <c r="LHP6" s="366">
        <f>'SAISIE HOTEL RESTAURANT'!LHZ5</f>
        <v>0</v>
      </c>
      <c r="LHQ6" s="366">
        <f>'SAISIE HOTEL RESTAURANT'!LIA5</f>
        <v>0</v>
      </c>
      <c r="LHR6" s="366">
        <f>'SAISIE HOTEL RESTAURANT'!LIB5</f>
        <v>0</v>
      </c>
      <c r="LHS6" s="366">
        <f>'SAISIE HOTEL RESTAURANT'!LIC5</f>
        <v>0</v>
      </c>
      <c r="LHT6" s="366">
        <f>'SAISIE HOTEL RESTAURANT'!LID5</f>
        <v>0</v>
      </c>
      <c r="LHU6" s="366">
        <f>'SAISIE HOTEL RESTAURANT'!LIE5</f>
        <v>0</v>
      </c>
      <c r="LHV6" s="366">
        <f>'SAISIE HOTEL RESTAURANT'!LIF5</f>
        <v>0</v>
      </c>
      <c r="LHW6" s="366">
        <f>'SAISIE HOTEL RESTAURANT'!LIG5</f>
        <v>0</v>
      </c>
      <c r="LHX6" s="366">
        <f>'SAISIE HOTEL RESTAURANT'!LIH5</f>
        <v>0</v>
      </c>
      <c r="LHY6" s="366">
        <f>'SAISIE HOTEL RESTAURANT'!LII5</f>
        <v>0</v>
      </c>
      <c r="LHZ6" s="366">
        <f>'SAISIE HOTEL RESTAURANT'!LIJ5</f>
        <v>0</v>
      </c>
      <c r="LIA6" s="366">
        <f>'SAISIE HOTEL RESTAURANT'!LIK5</f>
        <v>0</v>
      </c>
      <c r="LIB6" s="366">
        <f>'SAISIE HOTEL RESTAURANT'!LIL5</f>
        <v>0</v>
      </c>
      <c r="LIC6" s="366">
        <f>'SAISIE HOTEL RESTAURANT'!LIM5</f>
        <v>0</v>
      </c>
      <c r="LID6" s="366">
        <f>'SAISIE HOTEL RESTAURANT'!LIN5</f>
        <v>0</v>
      </c>
      <c r="LIE6" s="366">
        <f>'SAISIE HOTEL RESTAURANT'!LIO5</f>
        <v>0</v>
      </c>
      <c r="LIF6" s="366">
        <f>'SAISIE HOTEL RESTAURANT'!LIP5</f>
        <v>0</v>
      </c>
      <c r="LIG6" s="366">
        <f>'SAISIE HOTEL RESTAURANT'!LIQ5</f>
        <v>0</v>
      </c>
      <c r="LIH6" s="366">
        <f>'SAISIE HOTEL RESTAURANT'!LIR5</f>
        <v>0</v>
      </c>
      <c r="LII6" s="366">
        <f>'SAISIE HOTEL RESTAURANT'!LIS5</f>
        <v>0</v>
      </c>
      <c r="LIJ6" s="366">
        <f>'SAISIE HOTEL RESTAURANT'!LIT5</f>
        <v>0</v>
      </c>
      <c r="LIK6" s="366">
        <f>'SAISIE HOTEL RESTAURANT'!LIU5</f>
        <v>0</v>
      </c>
      <c r="LIL6" s="366">
        <f>'SAISIE HOTEL RESTAURANT'!LIV5</f>
        <v>0</v>
      </c>
      <c r="LIM6" s="366">
        <f>'SAISIE HOTEL RESTAURANT'!LIW5</f>
        <v>0</v>
      </c>
      <c r="LIN6" s="366">
        <f>'SAISIE HOTEL RESTAURANT'!LIX5</f>
        <v>0</v>
      </c>
      <c r="LIO6" s="366">
        <f>'SAISIE HOTEL RESTAURANT'!LIY5</f>
        <v>0</v>
      </c>
      <c r="LIP6" s="366">
        <f>'SAISIE HOTEL RESTAURANT'!LIZ5</f>
        <v>0</v>
      </c>
      <c r="LIQ6" s="366">
        <f>'SAISIE HOTEL RESTAURANT'!LJA5</f>
        <v>0</v>
      </c>
      <c r="LIR6" s="366">
        <f>'SAISIE HOTEL RESTAURANT'!LJB5</f>
        <v>0</v>
      </c>
      <c r="LIS6" s="366">
        <f>'SAISIE HOTEL RESTAURANT'!LJC5</f>
        <v>0</v>
      </c>
      <c r="LIT6" s="366">
        <f>'SAISIE HOTEL RESTAURANT'!LJD5</f>
        <v>0</v>
      </c>
      <c r="LIU6" s="366">
        <f>'SAISIE HOTEL RESTAURANT'!LJE5</f>
        <v>0</v>
      </c>
      <c r="LIV6" s="366">
        <f>'SAISIE HOTEL RESTAURANT'!LJF5</f>
        <v>0</v>
      </c>
      <c r="LIW6" s="366">
        <f>'SAISIE HOTEL RESTAURANT'!LJG5</f>
        <v>0</v>
      </c>
      <c r="LIX6" s="366">
        <f>'SAISIE HOTEL RESTAURANT'!LJH5</f>
        <v>0</v>
      </c>
      <c r="LIY6" s="366">
        <f>'SAISIE HOTEL RESTAURANT'!LJI5</f>
        <v>0</v>
      </c>
      <c r="LIZ6" s="366">
        <f>'SAISIE HOTEL RESTAURANT'!LJJ5</f>
        <v>0</v>
      </c>
      <c r="LJA6" s="366">
        <f>'SAISIE HOTEL RESTAURANT'!LJK5</f>
        <v>0</v>
      </c>
      <c r="LJB6" s="366">
        <f>'SAISIE HOTEL RESTAURANT'!LJL5</f>
        <v>0</v>
      </c>
      <c r="LJC6" s="366">
        <f>'SAISIE HOTEL RESTAURANT'!LJM5</f>
        <v>0</v>
      </c>
      <c r="LJD6" s="366">
        <f>'SAISIE HOTEL RESTAURANT'!LJN5</f>
        <v>0</v>
      </c>
      <c r="LJE6" s="366">
        <f>'SAISIE HOTEL RESTAURANT'!LJO5</f>
        <v>0</v>
      </c>
      <c r="LJF6" s="366">
        <f>'SAISIE HOTEL RESTAURANT'!LJP5</f>
        <v>0</v>
      </c>
      <c r="LJG6" s="366">
        <f>'SAISIE HOTEL RESTAURANT'!LJQ5</f>
        <v>0</v>
      </c>
      <c r="LJH6" s="366">
        <f>'SAISIE HOTEL RESTAURANT'!LJR5</f>
        <v>0</v>
      </c>
      <c r="LJI6" s="366">
        <f>'SAISIE HOTEL RESTAURANT'!LJS5</f>
        <v>0</v>
      </c>
      <c r="LJJ6" s="366">
        <f>'SAISIE HOTEL RESTAURANT'!LJT5</f>
        <v>0</v>
      </c>
      <c r="LJK6" s="366">
        <f>'SAISIE HOTEL RESTAURANT'!LJU5</f>
        <v>0</v>
      </c>
      <c r="LJL6" s="366">
        <f>'SAISIE HOTEL RESTAURANT'!LJV5</f>
        <v>0</v>
      </c>
      <c r="LJM6" s="366">
        <f>'SAISIE HOTEL RESTAURANT'!LJW5</f>
        <v>0</v>
      </c>
      <c r="LJN6" s="366">
        <f>'SAISIE HOTEL RESTAURANT'!LJX5</f>
        <v>0</v>
      </c>
      <c r="LJO6" s="366">
        <f>'SAISIE HOTEL RESTAURANT'!LJY5</f>
        <v>0</v>
      </c>
      <c r="LJP6" s="366">
        <f>'SAISIE HOTEL RESTAURANT'!LJZ5</f>
        <v>0</v>
      </c>
      <c r="LJQ6" s="366">
        <f>'SAISIE HOTEL RESTAURANT'!LKA5</f>
        <v>0</v>
      </c>
      <c r="LJR6" s="366">
        <f>'SAISIE HOTEL RESTAURANT'!LKB5</f>
        <v>0</v>
      </c>
      <c r="LJS6" s="366">
        <f>'SAISIE HOTEL RESTAURANT'!LKC5</f>
        <v>0</v>
      </c>
      <c r="LJT6" s="366">
        <f>'SAISIE HOTEL RESTAURANT'!LKD5</f>
        <v>0</v>
      </c>
      <c r="LJU6" s="366">
        <f>'SAISIE HOTEL RESTAURANT'!LKE5</f>
        <v>0</v>
      </c>
      <c r="LJV6" s="366">
        <f>'SAISIE HOTEL RESTAURANT'!LKF5</f>
        <v>0</v>
      </c>
      <c r="LJW6" s="366">
        <f>'SAISIE HOTEL RESTAURANT'!LKG5</f>
        <v>0</v>
      </c>
      <c r="LJX6" s="366">
        <f>'SAISIE HOTEL RESTAURANT'!LKH5</f>
        <v>0</v>
      </c>
      <c r="LJY6" s="366">
        <f>'SAISIE HOTEL RESTAURANT'!LKI5</f>
        <v>0</v>
      </c>
      <c r="LJZ6" s="366">
        <f>'SAISIE HOTEL RESTAURANT'!LKJ5</f>
        <v>0</v>
      </c>
      <c r="LKA6" s="366">
        <f>'SAISIE HOTEL RESTAURANT'!LKK5</f>
        <v>0</v>
      </c>
      <c r="LKB6" s="366">
        <f>'SAISIE HOTEL RESTAURANT'!LKL5</f>
        <v>0</v>
      </c>
      <c r="LKC6" s="366">
        <f>'SAISIE HOTEL RESTAURANT'!LKM5</f>
        <v>0</v>
      </c>
      <c r="LKD6" s="366">
        <f>'SAISIE HOTEL RESTAURANT'!LKN5</f>
        <v>0</v>
      </c>
      <c r="LKE6" s="366">
        <f>'SAISIE HOTEL RESTAURANT'!LKO5</f>
        <v>0</v>
      </c>
      <c r="LKF6" s="366">
        <f>'SAISIE HOTEL RESTAURANT'!LKP5</f>
        <v>0</v>
      </c>
      <c r="LKG6" s="366">
        <f>'SAISIE HOTEL RESTAURANT'!LKQ5</f>
        <v>0</v>
      </c>
      <c r="LKH6" s="366">
        <f>'SAISIE HOTEL RESTAURANT'!LKR5</f>
        <v>0</v>
      </c>
      <c r="LKI6" s="366">
        <f>'SAISIE HOTEL RESTAURANT'!LKS5</f>
        <v>0</v>
      </c>
      <c r="LKJ6" s="366">
        <f>'SAISIE HOTEL RESTAURANT'!LKT5</f>
        <v>0</v>
      </c>
      <c r="LKK6" s="366">
        <f>'SAISIE HOTEL RESTAURANT'!LKU5</f>
        <v>0</v>
      </c>
      <c r="LKL6" s="366">
        <f>'SAISIE HOTEL RESTAURANT'!LKV5</f>
        <v>0</v>
      </c>
      <c r="LKM6" s="366">
        <f>'SAISIE HOTEL RESTAURANT'!LKW5</f>
        <v>0</v>
      </c>
      <c r="LKN6" s="366">
        <f>'SAISIE HOTEL RESTAURANT'!LKX5</f>
        <v>0</v>
      </c>
      <c r="LKO6" s="366">
        <f>'SAISIE HOTEL RESTAURANT'!LKY5</f>
        <v>0</v>
      </c>
      <c r="LKP6" s="366">
        <f>'SAISIE HOTEL RESTAURANT'!LKZ5</f>
        <v>0</v>
      </c>
      <c r="LKQ6" s="366">
        <f>'SAISIE HOTEL RESTAURANT'!LLA5</f>
        <v>0</v>
      </c>
      <c r="LKR6" s="366">
        <f>'SAISIE HOTEL RESTAURANT'!LLB5</f>
        <v>0</v>
      </c>
      <c r="LKS6" s="366">
        <f>'SAISIE HOTEL RESTAURANT'!LLC5</f>
        <v>0</v>
      </c>
      <c r="LKT6" s="366">
        <f>'SAISIE HOTEL RESTAURANT'!LLD5</f>
        <v>0</v>
      </c>
      <c r="LKU6" s="366">
        <f>'SAISIE HOTEL RESTAURANT'!LLE5</f>
        <v>0</v>
      </c>
      <c r="LKV6" s="366">
        <f>'SAISIE HOTEL RESTAURANT'!LLF5</f>
        <v>0</v>
      </c>
      <c r="LKW6" s="366">
        <f>'SAISIE HOTEL RESTAURANT'!LLG5</f>
        <v>0</v>
      </c>
      <c r="LKX6" s="366">
        <f>'SAISIE HOTEL RESTAURANT'!LLH5</f>
        <v>0</v>
      </c>
      <c r="LKY6" s="366">
        <f>'SAISIE HOTEL RESTAURANT'!LLI5</f>
        <v>0</v>
      </c>
      <c r="LKZ6" s="366">
        <f>'SAISIE HOTEL RESTAURANT'!LLJ5</f>
        <v>0</v>
      </c>
      <c r="LLA6" s="366">
        <f>'SAISIE HOTEL RESTAURANT'!LLK5</f>
        <v>0</v>
      </c>
      <c r="LLB6" s="366">
        <f>'SAISIE HOTEL RESTAURANT'!LLL5</f>
        <v>0</v>
      </c>
      <c r="LLC6" s="366">
        <f>'SAISIE HOTEL RESTAURANT'!LLM5</f>
        <v>0</v>
      </c>
      <c r="LLD6" s="366">
        <f>'SAISIE HOTEL RESTAURANT'!LLN5</f>
        <v>0</v>
      </c>
      <c r="LLE6" s="366">
        <f>'SAISIE HOTEL RESTAURANT'!LLO5</f>
        <v>0</v>
      </c>
      <c r="LLF6" s="366">
        <f>'SAISIE HOTEL RESTAURANT'!LLP5</f>
        <v>0</v>
      </c>
      <c r="LLG6" s="366">
        <f>'SAISIE HOTEL RESTAURANT'!LLQ5</f>
        <v>0</v>
      </c>
      <c r="LLH6" s="366">
        <f>'SAISIE HOTEL RESTAURANT'!LLR5</f>
        <v>0</v>
      </c>
      <c r="LLI6" s="366">
        <f>'SAISIE HOTEL RESTAURANT'!LLS5</f>
        <v>0</v>
      </c>
      <c r="LLJ6" s="366">
        <f>'SAISIE HOTEL RESTAURANT'!LLT5</f>
        <v>0</v>
      </c>
      <c r="LLK6" s="366">
        <f>'SAISIE HOTEL RESTAURANT'!LLU5</f>
        <v>0</v>
      </c>
      <c r="LLL6" s="366">
        <f>'SAISIE HOTEL RESTAURANT'!LLV5</f>
        <v>0</v>
      </c>
      <c r="LLM6" s="366">
        <f>'SAISIE HOTEL RESTAURANT'!LLW5</f>
        <v>0</v>
      </c>
      <c r="LLN6" s="366">
        <f>'SAISIE HOTEL RESTAURANT'!LLX5</f>
        <v>0</v>
      </c>
      <c r="LLO6" s="366">
        <f>'SAISIE HOTEL RESTAURANT'!LLY5</f>
        <v>0</v>
      </c>
      <c r="LLP6" s="366">
        <f>'SAISIE HOTEL RESTAURANT'!LLZ5</f>
        <v>0</v>
      </c>
      <c r="LLQ6" s="366">
        <f>'SAISIE HOTEL RESTAURANT'!LMA5</f>
        <v>0</v>
      </c>
      <c r="LLR6" s="366">
        <f>'SAISIE HOTEL RESTAURANT'!LMB5</f>
        <v>0</v>
      </c>
      <c r="LLS6" s="366">
        <f>'SAISIE HOTEL RESTAURANT'!LMC5</f>
        <v>0</v>
      </c>
      <c r="LLT6" s="366">
        <f>'SAISIE HOTEL RESTAURANT'!LMD5</f>
        <v>0</v>
      </c>
      <c r="LLU6" s="366">
        <f>'SAISIE HOTEL RESTAURANT'!LME5</f>
        <v>0</v>
      </c>
      <c r="LLV6" s="366">
        <f>'SAISIE HOTEL RESTAURANT'!LMF5</f>
        <v>0</v>
      </c>
      <c r="LLW6" s="366">
        <f>'SAISIE HOTEL RESTAURANT'!LMG5</f>
        <v>0</v>
      </c>
      <c r="LLX6" s="366">
        <f>'SAISIE HOTEL RESTAURANT'!LMH5</f>
        <v>0</v>
      </c>
      <c r="LLY6" s="366">
        <f>'SAISIE HOTEL RESTAURANT'!LMI5</f>
        <v>0</v>
      </c>
      <c r="LLZ6" s="366">
        <f>'SAISIE HOTEL RESTAURANT'!LMJ5</f>
        <v>0</v>
      </c>
      <c r="LMA6" s="366">
        <f>'SAISIE HOTEL RESTAURANT'!LMK5</f>
        <v>0</v>
      </c>
      <c r="LMB6" s="366">
        <f>'SAISIE HOTEL RESTAURANT'!LML5</f>
        <v>0</v>
      </c>
      <c r="LMC6" s="366">
        <f>'SAISIE HOTEL RESTAURANT'!LMM5</f>
        <v>0</v>
      </c>
      <c r="LMD6" s="366">
        <f>'SAISIE HOTEL RESTAURANT'!LMN5</f>
        <v>0</v>
      </c>
      <c r="LME6" s="366">
        <f>'SAISIE HOTEL RESTAURANT'!LMO5</f>
        <v>0</v>
      </c>
      <c r="LMF6" s="366">
        <f>'SAISIE HOTEL RESTAURANT'!LMP5</f>
        <v>0</v>
      </c>
      <c r="LMG6" s="366">
        <f>'SAISIE HOTEL RESTAURANT'!LMQ5</f>
        <v>0</v>
      </c>
      <c r="LMH6" s="366">
        <f>'SAISIE HOTEL RESTAURANT'!LMR5</f>
        <v>0</v>
      </c>
      <c r="LMI6" s="366">
        <f>'SAISIE HOTEL RESTAURANT'!LMS5</f>
        <v>0</v>
      </c>
      <c r="LMJ6" s="366">
        <f>'SAISIE HOTEL RESTAURANT'!LMT5</f>
        <v>0</v>
      </c>
      <c r="LMK6" s="366">
        <f>'SAISIE HOTEL RESTAURANT'!LMU5</f>
        <v>0</v>
      </c>
      <c r="LML6" s="366">
        <f>'SAISIE HOTEL RESTAURANT'!LMV5</f>
        <v>0</v>
      </c>
      <c r="LMM6" s="366">
        <f>'SAISIE HOTEL RESTAURANT'!LMW5</f>
        <v>0</v>
      </c>
      <c r="LMN6" s="366">
        <f>'SAISIE HOTEL RESTAURANT'!LMX5</f>
        <v>0</v>
      </c>
      <c r="LMO6" s="366">
        <f>'SAISIE HOTEL RESTAURANT'!LMY5</f>
        <v>0</v>
      </c>
      <c r="LMP6" s="366">
        <f>'SAISIE HOTEL RESTAURANT'!LMZ5</f>
        <v>0</v>
      </c>
      <c r="LMQ6" s="366">
        <f>'SAISIE HOTEL RESTAURANT'!LNA5</f>
        <v>0</v>
      </c>
      <c r="LMR6" s="366">
        <f>'SAISIE HOTEL RESTAURANT'!LNB5</f>
        <v>0</v>
      </c>
      <c r="LMS6" s="366">
        <f>'SAISIE HOTEL RESTAURANT'!LNC5</f>
        <v>0</v>
      </c>
      <c r="LMT6" s="366">
        <f>'SAISIE HOTEL RESTAURANT'!LND5</f>
        <v>0</v>
      </c>
      <c r="LMU6" s="366">
        <f>'SAISIE HOTEL RESTAURANT'!LNE5</f>
        <v>0</v>
      </c>
      <c r="LMV6" s="366">
        <f>'SAISIE HOTEL RESTAURANT'!LNF5</f>
        <v>0</v>
      </c>
      <c r="LMW6" s="366">
        <f>'SAISIE HOTEL RESTAURANT'!LNG5</f>
        <v>0</v>
      </c>
      <c r="LMX6" s="366">
        <f>'SAISIE HOTEL RESTAURANT'!LNH5</f>
        <v>0</v>
      </c>
      <c r="LMY6" s="366">
        <f>'SAISIE HOTEL RESTAURANT'!LNI5</f>
        <v>0</v>
      </c>
      <c r="LMZ6" s="366">
        <f>'SAISIE HOTEL RESTAURANT'!LNJ5</f>
        <v>0</v>
      </c>
      <c r="LNA6" s="366">
        <f>'SAISIE HOTEL RESTAURANT'!LNK5</f>
        <v>0</v>
      </c>
      <c r="LNB6" s="366">
        <f>'SAISIE HOTEL RESTAURANT'!LNL5</f>
        <v>0</v>
      </c>
      <c r="LNC6" s="366">
        <f>'SAISIE HOTEL RESTAURANT'!LNM5</f>
        <v>0</v>
      </c>
      <c r="LND6" s="366">
        <f>'SAISIE HOTEL RESTAURANT'!LNN5</f>
        <v>0</v>
      </c>
      <c r="LNE6" s="366">
        <f>'SAISIE HOTEL RESTAURANT'!LNO5</f>
        <v>0</v>
      </c>
      <c r="LNF6" s="366">
        <f>'SAISIE HOTEL RESTAURANT'!LNP5</f>
        <v>0</v>
      </c>
      <c r="LNG6" s="366">
        <f>'SAISIE HOTEL RESTAURANT'!LNQ5</f>
        <v>0</v>
      </c>
      <c r="LNH6" s="366">
        <f>'SAISIE HOTEL RESTAURANT'!LNR5</f>
        <v>0</v>
      </c>
      <c r="LNI6" s="366">
        <f>'SAISIE HOTEL RESTAURANT'!LNS5</f>
        <v>0</v>
      </c>
      <c r="LNJ6" s="366">
        <f>'SAISIE HOTEL RESTAURANT'!LNT5</f>
        <v>0</v>
      </c>
      <c r="LNK6" s="366">
        <f>'SAISIE HOTEL RESTAURANT'!LNU5</f>
        <v>0</v>
      </c>
      <c r="LNL6" s="366">
        <f>'SAISIE HOTEL RESTAURANT'!LNV5</f>
        <v>0</v>
      </c>
      <c r="LNM6" s="366">
        <f>'SAISIE HOTEL RESTAURANT'!LNW5</f>
        <v>0</v>
      </c>
      <c r="LNN6" s="366">
        <f>'SAISIE HOTEL RESTAURANT'!LNX5</f>
        <v>0</v>
      </c>
      <c r="LNO6" s="366">
        <f>'SAISIE HOTEL RESTAURANT'!LNY5</f>
        <v>0</v>
      </c>
      <c r="LNP6" s="366">
        <f>'SAISIE HOTEL RESTAURANT'!LNZ5</f>
        <v>0</v>
      </c>
      <c r="LNQ6" s="366">
        <f>'SAISIE HOTEL RESTAURANT'!LOA5</f>
        <v>0</v>
      </c>
      <c r="LNR6" s="366">
        <f>'SAISIE HOTEL RESTAURANT'!LOB5</f>
        <v>0</v>
      </c>
      <c r="LNS6" s="366">
        <f>'SAISIE HOTEL RESTAURANT'!LOC5</f>
        <v>0</v>
      </c>
      <c r="LNT6" s="366">
        <f>'SAISIE HOTEL RESTAURANT'!LOD5</f>
        <v>0</v>
      </c>
      <c r="LNU6" s="366">
        <f>'SAISIE HOTEL RESTAURANT'!LOE5</f>
        <v>0</v>
      </c>
      <c r="LNV6" s="366">
        <f>'SAISIE HOTEL RESTAURANT'!LOF5</f>
        <v>0</v>
      </c>
      <c r="LNW6" s="366">
        <f>'SAISIE HOTEL RESTAURANT'!LOG5</f>
        <v>0</v>
      </c>
      <c r="LNX6" s="366">
        <f>'SAISIE HOTEL RESTAURANT'!LOH5</f>
        <v>0</v>
      </c>
      <c r="LNY6" s="366">
        <f>'SAISIE HOTEL RESTAURANT'!LOI5</f>
        <v>0</v>
      </c>
      <c r="LNZ6" s="366">
        <f>'SAISIE HOTEL RESTAURANT'!LOJ5</f>
        <v>0</v>
      </c>
      <c r="LOA6" s="366">
        <f>'SAISIE HOTEL RESTAURANT'!LOK5</f>
        <v>0</v>
      </c>
      <c r="LOB6" s="366">
        <f>'SAISIE HOTEL RESTAURANT'!LOL5</f>
        <v>0</v>
      </c>
      <c r="LOC6" s="366">
        <f>'SAISIE HOTEL RESTAURANT'!LOM5</f>
        <v>0</v>
      </c>
      <c r="LOD6" s="366">
        <f>'SAISIE HOTEL RESTAURANT'!LON5</f>
        <v>0</v>
      </c>
      <c r="LOE6" s="366">
        <f>'SAISIE HOTEL RESTAURANT'!LOO5</f>
        <v>0</v>
      </c>
      <c r="LOF6" s="366">
        <f>'SAISIE HOTEL RESTAURANT'!LOP5</f>
        <v>0</v>
      </c>
      <c r="LOG6" s="366">
        <f>'SAISIE HOTEL RESTAURANT'!LOQ5</f>
        <v>0</v>
      </c>
      <c r="LOH6" s="366">
        <f>'SAISIE HOTEL RESTAURANT'!LOR5</f>
        <v>0</v>
      </c>
      <c r="LOI6" s="366">
        <f>'SAISIE HOTEL RESTAURANT'!LOS5</f>
        <v>0</v>
      </c>
      <c r="LOJ6" s="366">
        <f>'SAISIE HOTEL RESTAURANT'!LOT5</f>
        <v>0</v>
      </c>
      <c r="LOK6" s="366">
        <f>'SAISIE HOTEL RESTAURANT'!LOU5</f>
        <v>0</v>
      </c>
      <c r="LOL6" s="366">
        <f>'SAISIE HOTEL RESTAURANT'!LOV5</f>
        <v>0</v>
      </c>
      <c r="LOM6" s="366">
        <f>'SAISIE HOTEL RESTAURANT'!LOW5</f>
        <v>0</v>
      </c>
      <c r="LON6" s="366">
        <f>'SAISIE HOTEL RESTAURANT'!LOX5</f>
        <v>0</v>
      </c>
      <c r="LOO6" s="366">
        <f>'SAISIE HOTEL RESTAURANT'!LOY5</f>
        <v>0</v>
      </c>
      <c r="LOP6" s="366">
        <f>'SAISIE HOTEL RESTAURANT'!LOZ5</f>
        <v>0</v>
      </c>
      <c r="LOQ6" s="366">
        <f>'SAISIE HOTEL RESTAURANT'!LPA5</f>
        <v>0</v>
      </c>
      <c r="LOR6" s="366">
        <f>'SAISIE HOTEL RESTAURANT'!LPB5</f>
        <v>0</v>
      </c>
      <c r="LOS6" s="366">
        <f>'SAISIE HOTEL RESTAURANT'!LPC5</f>
        <v>0</v>
      </c>
      <c r="LOT6" s="366">
        <f>'SAISIE HOTEL RESTAURANT'!LPD5</f>
        <v>0</v>
      </c>
      <c r="LOU6" s="366">
        <f>'SAISIE HOTEL RESTAURANT'!LPE5</f>
        <v>0</v>
      </c>
      <c r="LOV6" s="366">
        <f>'SAISIE HOTEL RESTAURANT'!LPF5</f>
        <v>0</v>
      </c>
      <c r="LOW6" s="366">
        <f>'SAISIE HOTEL RESTAURANT'!LPG5</f>
        <v>0</v>
      </c>
      <c r="LOX6" s="366">
        <f>'SAISIE HOTEL RESTAURANT'!LPH5</f>
        <v>0</v>
      </c>
      <c r="LOY6" s="366">
        <f>'SAISIE HOTEL RESTAURANT'!LPI5</f>
        <v>0</v>
      </c>
      <c r="LOZ6" s="366">
        <f>'SAISIE HOTEL RESTAURANT'!LPJ5</f>
        <v>0</v>
      </c>
      <c r="LPA6" s="366">
        <f>'SAISIE HOTEL RESTAURANT'!LPK5</f>
        <v>0</v>
      </c>
      <c r="LPB6" s="366">
        <f>'SAISIE HOTEL RESTAURANT'!LPL5</f>
        <v>0</v>
      </c>
      <c r="LPC6" s="366">
        <f>'SAISIE HOTEL RESTAURANT'!LPM5</f>
        <v>0</v>
      </c>
      <c r="LPD6" s="366">
        <f>'SAISIE HOTEL RESTAURANT'!LPN5</f>
        <v>0</v>
      </c>
      <c r="LPE6" s="366">
        <f>'SAISIE HOTEL RESTAURANT'!LPO5</f>
        <v>0</v>
      </c>
      <c r="LPF6" s="366">
        <f>'SAISIE HOTEL RESTAURANT'!LPP5</f>
        <v>0</v>
      </c>
      <c r="LPG6" s="366">
        <f>'SAISIE HOTEL RESTAURANT'!LPQ5</f>
        <v>0</v>
      </c>
      <c r="LPH6" s="366">
        <f>'SAISIE HOTEL RESTAURANT'!LPR5</f>
        <v>0</v>
      </c>
      <c r="LPI6" s="366">
        <f>'SAISIE HOTEL RESTAURANT'!LPS5</f>
        <v>0</v>
      </c>
      <c r="LPJ6" s="366">
        <f>'SAISIE HOTEL RESTAURANT'!LPT5</f>
        <v>0</v>
      </c>
      <c r="LPK6" s="366">
        <f>'SAISIE HOTEL RESTAURANT'!LPU5</f>
        <v>0</v>
      </c>
      <c r="LPL6" s="366">
        <f>'SAISIE HOTEL RESTAURANT'!LPV5</f>
        <v>0</v>
      </c>
      <c r="LPM6" s="366">
        <f>'SAISIE HOTEL RESTAURANT'!LPW5</f>
        <v>0</v>
      </c>
      <c r="LPN6" s="366">
        <f>'SAISIE HOTEL RESTAURANT'!LPX5</f>
        <v>0</v>
      </c>
      <c r="LPO6" s="366">
        <f>'SAISIE HOTEL RESTAURANT'!LPY5</f>
        <v>0</v>
      </c>
      <c r="LPP6" s="366">
        <f>'SAISIE HOTEL RESTAURANT'!LPZ5</f>
        <v>0</v>
      </c>
      <c r="LPQ6" s="366">
        <f>'SAISIE HOTEL RESTAURANT'!LQA5</f>
        <v>0</v>
      </c>
      <c r="LPR6" s="366">
        <f>'SAISIE HOTEL RESTAURANT'!LQB5</f>
        <v>0</v>
      </c>
      <c r="LPS6" s="366">
        <f>'SAISIE HOTEL RESTAURANT'!LQC5</f>
        <v>0</v>
      </c>
      <c r="LPT6" s="366">
        <f>'SAISIE HOTEL RESTAURANT'!LQD5</f>
        <v>0</v>
      </c>
      <c r="LPU6" s="366">
        <f>'SAISIE HOTEL RESTAURANT'!LQE5</f>
        <v>0</v>
      </c>
      <c r="LPV6" s="366">
        <f>'SAISIE HOTEL RESTAURANT'!LQF5</f>
        <v>0</v>
      </c>
      <c r="LPW6" s="366">
        <f>'SAISIE HOTEL RESTAURANT'!LQG5</f>
        <v>0</v>
      </c>
      <c r="LPX6" s="366">
        <f>'SAISIE HOTEL RESTAURANT'!LQH5</f>
        <v>0</v>
      </c>
      <c r="LPY6" s="366">
        <f>'SAISIE HOTEL RESTAURANT'!LQI5</f>
        <v>0</v>
      </c>
      <c r="LPZ6" s="366">
        <f>'SAISIE HOTEL RESTAURANT'!LQJ5</f>
        <v>0</v>
      </c>
      <c r="LQA6" s="366">
        <f>'SAISIE HOTEL RESTAURANT'!LQK5</f>
        <v>0</v>
      </c>
      <c r="LQB6" s="366">
        <f>'SAISIE HOTEL RESTAURANT'!LQL5</f>
        <v>0</v>
      </c>
      <c r="LQC6" s="366">
        <f>'SAISIE HOTEL RESTAURANT'!LQM5</f>
        <v>0</v>
      </c>
      <c r="LQD6" s="366">
        <f>'SAISIE HOTEL RESTAURANT'!LQN5</f>
        <v>0</v>
      </c>
      <c r="LQE6" s="366">
        <f>'SAISIE HOTEL RESTAURANT'!LQO5</f>
        <v>0</v>
      </c>
      <c r="LQF6" s="366">
        <f>'SAISIE HOTEL RESTAURANT'!LQP5</f>
        <v>0</v>
      </c>
      <c r="LQG6" s="366">
        <f>'SAISIE HOTEL RESTAURANT'!LQQ5</f>
        <v>0</v>
      </c>
      <c r="LQH6" s="366">
        <f>'SAISIE HOTEL RESTAURANT'!LQR5</f>
        <v>0</v>
      </c>
      <c r="LQI6" s="366">
        <f>'SAISIE HOTEL RESTAURANT'!LQS5</f>
        <v>0</v>
      </c>
      <c r="LQJ6" s="366">
        <f>'SAISIE HOTEL RESTAURANT'!LQT5</f>
        <v>0</v>
      </c>
      <c r="LQK6" s="366">
        <f>'SAISIE HOTEL RESTAURANT'!LQU5</f>
        <v>0</v>
      </c>
      <c r="LQL6" s="366">
        <f>'SAISIE HOTEL RESTAURANT'!LQV5</f>
        <v>0</v>
      </c>
      <c r="LQM6" s="366">
        <f>'SAISIE HOTEL RESTAURANT'!LQW5</f>
        <v>0</v>
      </c>
      <c r="LQN6" s="366">
        <f>'SAISIE HOTEL RESTAURANT'!LQX5</f>
        <v>0</v>
      </c>
      <c r="LQO6" s="366">
        <f>'SAISIE HOTEL RESTAURANT'!LQY5</f>
        <v>0</v>
      </c>
      <c r="LQP6" s="366">
        <f>'SAISIE HOTEL RESTAURANT'!LQZ5</f>
        <v>0</v>
      </c>
      <c r="LQQ6" s="366">
        <f>'SAISIE HOTEL RESTAURANT'!LRA5</f>
        <v>0</v>
      </c>
      <c r="LQR6" s="366">
        <f>'SAISIE HOTEL RESTAURANT'!LRB5</f>
        <v>0</v>
      </c>
      <c r="LQS6" s="366">
        <f>'SAISIE HOTEL RESTAURANT'!LRC5</f>
        <v>0</v>
      </c>
      <c r="LQT6" s="366">
        <f>'SAISIE HOTEL RESTAURANT'!LRD5</f>
        <v>0</v>
      </c>
      <c r="LQU6" s="366">
        <f>'SAISIE HOTEL RESTAURANT'!LRE5</f>
        <v>0</v>
      </c>
      <c r="LQV6" s="366">
        <f>'SAISIE HOTEL RESTAURANT'!LRF5</f>
        <v>0</v>
      </c>
      <c r="LQW6" s="366">
        <f>'SAISIE HOTEL RESTAURANT'!LRG5</f>
        <v>0</v>
      </c>
      <c r="LQX6" s="366">
        <f>'SAISIE HOTEL RESTAURANT'!LRH5</f>
        <v>0</v>
      </c>
      <c r="LQY6" s="366">
        <f>'SAISIE HOTEL RESTAURANT'!LRI5</f>
        <v>0</v>
      </c>
      <c r="LQZ6" s="366">
        <f>'SAISIE HOTEL RESTAURANT'!LRJ5</f>
        <v>0</v>
      </c>
      <c r="LRA6" s="366">
        <f>'SAISIE HOTEL RESTAURANT'!LRK5</f>
        <v>0</v>
      </c>
      <c r="LRB6" s="366">
        <f>'SAISIE HOTEL RESTAURANT'!LRL5</f>
        <v>0</v>
      </c>
      <c r="LRC6" s="366">
        <f>'SAISIE HOTEL RESTAURANT'!LRM5</f>
        <v>0</v>
      </c>
      <c r="LRD6" s="366">
        <f>'SAISIE HOTEL RESTAURANT'!LRN5</f>
        <v>0</v>
      </c>
      <c r="LRE6" s="366">
        <f>'SAISIE HOTEL RESTAURANT'!LRO5</f>
        <v>0</v>
      </c>
      <c r="LRF6" s="366">
        <f>'SAISIE HOTEL RESTAURANT'!LRP5</f>
        <v>0</v>
      </c>
      <c r="LRG6" s="366">
        <f>'SAISIE HOTEL RESTAURANT'!LRQ5</f>
        <v>0</v>
      </c>
      <c r="LRH6" s="366">
        <f>'SAISIE HOTEL RESTAURANT'!LRR5</f>
        <v>0</v>
      </c>
      <c r="LRI6" s="366">
        <f>'SAISIE HOTEL RESTAURANT'!LRS5</f>
        <v>0</v>
      </c>
      <c r="LRJ6" s="366">
        <f>'SAISIE HOTEL RESTAURANT'!LRT5</f>
        <v>0</v>
      </c>
      <c r="LRK6" s="366">
        <f>'SAISIE HOTEL RESTAURANT'!LRU5</f>
        <v>0</v>
      </c>
      <c r="LRL6" s="366">
        <f>'SAISIE HOTEL RESTAURANT'!LRV5</f>
        <v>0</v>
      </c>
      <c r="LRM6" s="366">
        <f>'SAISIE HOTEL RESTAURANT'!LRW5</f>
        <v>0</v>
      </c>
      <c r="LRN6" s="366">
        <f>'SAISIE HOTEL RESTAURANT'!LRX5</f>
        <v>0</v>
      </c>
      <c r="LRO6" s="366">
        <f>'SAISIE HOTEL RESTAURANT'!LRY5</f>
        <v>0</v>
      </c>
      <c r="LRP6" s="366">
        <f>'SAISIE HOTEL RESTAURANT'!LRZ5</f>
        <v>0</v>
      </c>
      <c r="LRQ6" s="366">
        <f>'SAISIE HOTEL RESTAURANT'!LSA5</f>
        <v>0</v>
      </c>
      <c r="LRR6" s="366">
        <f>'SAISIE HOTEL RESTAURANT'!LSB5</f>
        <v>0</v>
      </c>
      <c r="LRS6" s="366">
        <f>'SAISIE HOTEL RESTAURANT'!LSC5</f>
        <v>0</v>
      </c>
      <c r="LRT6" s="366">
        <f>'SAISIE HOTEL RESTAURANT'!LSD5</f>
        <v>0</v>
      </c>
      <c r="LRU6" s="366">
        <f>'SAISIE HOTEL RESTAURANT'!LSE5</f>
        <v>0</v>
      </c>
      <c r="LRV6" s="366">
        <f>'SAISIE HOTEL RESTAURANT'!LSF5</f>
        <v>0</v>
      </c>
      <c r="LRW6" s="366">
        <f>'SAISIE HOTEL RESTAURANT'!LSG5</f>
        <v>0</v>
      </c>
      <c r="LRX6" s="366">
        <f>'SAISIE HOTEL RESTAURANT'!LSH5</f>
        <v>0</v>
      </c>
      <c r="LRY6" s="366">
        <f>'SAISIE HOTEL RESTAURANT'!LSI5</f>
        <v>0</v>
      </c>
      <c r="LRZ6" s="366">
        <f>'SAISIE HOTEL RESTAURANT'!LSJ5</f>
        <v>0</v>
      </c>
      <c r="LSA6" s="366">
        <f>'SAISIE HOTEL RESTAURANT'!LSK5</f>
        <v>0</v>
      </c>
      <c r="LSB6" s="366">
        <f>'SAISIE HOTEL RESTAURANT'!LSL5</f>
        <v>0</v>
      </c>
      <c r="LSC6" s="366">
        <f>'SAISIE HOTEL RESTAURANT'!LSM5</f>
        <v>0</v>
      </c>
      <c r="LSD6" s="366">
        <f>'SAISIE HOTEL RESTAURANT'!LSN5</f>
        <v>0</v>
      </c>
      <c r="LSE6" s="366">
        <f>'SAISIE HOTEL RESTAURANT'!LSO5</f>
        <v>0</v>
      </c>
      <c r="LSF6" s="366">
        <f>'SAISIE HOTEL RESTAURANT'!LSP5</f>
        <v>0</v>
      </c>
      <c r="LSG6" s="366">
        <f>'SAISIE HOTEL RESTAURANT'!LSQ5</f>
        <v>0</v>
      </c>
      <c r="LSH6" s="366">
        <f>'SAISIE HOTEL RESTAURANT'!LSR5</f>
        <v>0</v>
      </c>
      <c r="LSI6" s="366">
        <f>'SAISIE HOTEL RESTAURANT'!LSS5</f>
        <v>0</v>
      </c>
      <c r="LSJ6" s="366">
        <f>'SAISIE HOTEL RESTAURANT'!LST5</f>
        <v>0</v>
      </c>
      <c r="LSK6" s="366">
        <f>'SAISIE HOTEL RESTAURANT'!LSU5</f>
        <v>0</v>
      </c>
      <c r="LSL6" s="366">
        <f>'SAISIE HOTEL RESTAURANT'!LSV5</f>
        <v>0</v>
      </c>
      <c r="LSM6" s="366">
        <f>'SAISIE HOTEL RESTAURANT'!LSW5</f>
        <v>0</v>
      </c>
      <c r="LSN6" s="366">
        <f>'SAISIE HOTEL RESTAURANT'!LSX5</f>
        <v>0</v>
      </c>
      <c r="LSO6" s="366">
        <f>'SAISIE HOTEL RESTAURANT'!LSY5</f>
        <v>0</v>
      </c>
      <c r="LSP6" s="366">
        <f>'SAISIE HOTEL RESTAURANT'!LSZ5</f>
        <v>0</v>
      </c>
      <c r="LSQ6" s="366">
        <f>'SAISIE HOTEL RESTAURANT'!LTA5</f>
        <v>0</v>
      </c>
      <c r="LSR6" s="366">
        <f>'SAISIE HOTEL RESTAURANT'!LTB5</f>
        <v>0</v>
      </c>
      <c r="LSS6" s="366">
        <f>'SAISIE HOTEL RESTAURANT'!LTC5</f>
        <v>0</v>
      </c>
      <c r="LST6" s="366">
        <f>'SAISIE HOTEL RESTAURANT'!LTD5</f>
        <v>0</v>
      </c>
      <c r="LSU6" s="366">
        <f>'SAISIE HOTEL RESTAURANT'!LTE5</f>
        <v>0</v>
      </c>
      <c r="LSV6" s="366">
        <f>'SAISIE HOTEL RESTAURANT'!LTF5</f>
        <v>0</v>
      </c>
      <c r="LSW6" s="366">
        <f>'SAISIE HOTEL RESTAURANT'!LTG5</f>
        <v>0</v>
      </c>
      <c r="LSX6" s="366">
        <f>'SAISIE HOTEL RESTAURANT'!LTH5</f>
        <v>0</v>
      </c>
      <c r="LSY6" s="366">
        <f>'SAISIE HOTEL RESTAURANT'!LTI5</f>
        <v>0</v>
      </c>
      <c r="LSZ6" s="366">
        <f>'SAISIE HOTEL RESTAURANT'!LTJ5</f>
        <v>0</v>
      </c>
      <c r="LTA6" s="366">
        <f>'SAISIE HOTEL RESTAURANT'!LTK5</f>
        <v>0</v>
      </c>
      <c r="LTB6" s="366">
        <f>'SAISIE HOTEL RESTAURANT'!LTL5</f>
        <v>0</v>
      </c>
      <c r="LTC6" s="366">
        <f>'SAISIE HOTEL RESTAURANT'!LTM5</f>
        <v>0</v>
      </c>
      <c r="LTD6" s="366">
        <f>'SAISIE HOTEL RESTAURANT'!LTN5</f>
        <v>0</v>
      </c>
      <c r="LTE6" s="366">
        <f>'SAISIE HOTEL RESTAURANT'!LTO5</f>
        <v>0</v>
      </c>
      <c r="LTF6" s="366">
        <f>'SAISIE HOTEL RESTAURANT'!LTP5</f>
        <v>0</v>
      </c>
      <c r="LTG6" s="366">
        <f>'SAISIE HOTEL RESTAURANT'!LTQ5</f>
        <v>0</v>
      </c>
      <c r="LTH6" s="366">
        <f>'SAISIE HOTEL RESTAURANT'!LTR5</f>
        <v>0</v>
      </c>
      <c r="LTI6" s="366">
        <f>'SAISIE HOTEL RESTAURANT'!LTS5</f>
        <v>0</v>
      </c>
      <c r="LTJ6" s="366">
        <f>'SAISIE HOTEL RESTAURANT'!LTT5</f>
        <v>0</v>
      </c>
      <c r="LTK6" s="366">
        <f>'SAISIE HOTEL RESTAURANT'!LTU5</f>
        <v>0</v>
      </c>
      <c r="LTL6" s="366">
        <f>'SAISIE HOTEL RESTAURANT'!LTV5</f>
        <v>0</v>
      </c>
      <c r="LTM6" s="366">
        <f>'SAISIE HOTEL RESTAURANT'!LTW5</f>
        <v>0</v>
      </c>
      <c r="LTN6" s="366">
        <f>'SAISIE HOTEL RESTAURANT'!LTX5</f>
        <v>0</v>
      </c>
      <c r="LTO6" s="366">
        <f>'SAISIE HOTEL RESTAURANT'!LTY5</f>
        <v>0</v>
      </c>
      <c r="LTP6" s="366">
        <f>'SAISIE HOTEL RESTAURANT'!LTZ5</f>
        <v>0</v>
      </c>
      <c r="LTQ6" s="366">
        <f>'SAISIE HOTEL RESTAURANT'!LUA5</f>
        <v>0</v>
      </c>
      <c r="LTR6" s="366">
        <f>'SAISIE HOTEL RESTAURANT'!LUB5</f>
        <v>0</v>
      </c>
      <c r="LTS6" s="366">
        <f>'SAISIE HOTEL RESTAURANT'!LUC5</f>
        <v>0</v>
      </c>
      <c r="LTT6" s="366">
        <f>'SAISIE HOTEL RESTAURANT'!LUD5</f>
        <v>0</v>
      </c>
      <c r="LTU6" s="366">
        <f>'SAISIE HOTEL RESTAURANT'!LUE5</f>
        <v>0</v>
      </c>
      <c r="LTV6" s="366">
        <f>'SAISIE HOTEL RESTAURANT'!LUF5</f>
        <v>0</v>
      </c>
      <c r="LTW6" s="366">
        <f>'SAISIE HOTEL RESTAURANT'!LUG5</f>
        <v>0</v>
      </c>
      <c r="LTX6" s="366">
        <f>'SAISIE HOTEL RESTAURANT'!LUH5</f>
        <v>0</v>
      </c>
      <c r="LTY6" s="366">
        <f>'SAISIE HOTEL RESTAURANT'!LUI5</f>
        <v>0</v>
      </c>
      <c r="LTZ6" s="366">
        <f>'SAISIE HOTEL RESTAURANT'!LUJ5</f>
        <v>0</v>
      </c>
      <c r="LUA6" s="366">
        <f>'SAISIE HOTEL RESTAURANT'!LUK5</f>
        <v>0</v>
      </c>
      <c r="LUB6" s="366">
        <f>'SAISIE HOTEL RESTAURANT'!LUL5</f>
        <v>0</v>
      </c>
      <c r="LUC6" s="366">
        <f>'SAISIE HOTEL RESTAURANT'!LUM5</f>
        <v>0</v>
      </c>
      <c r="LUD6" s="366">
        <f>'SAISIE HOTEL RESTAURANT'!LUN5</f>
        <v>0</v>
      </c>
      <c r="LUE6" s="366">
        <f>'SAISIE HOTEL RESTAURANT'!LUO5</f>
        <v>0</v>
      </c>
      <c r="LUF6" s="366">
        <f>'SAISIE HOTEL RESTAURANT'!LUP5</f>
        <v>0</v>
      </c>
      <c r="LUG6" s="366">
        <f>'SAISIE HOTEL RESTAURANT'!LUQ5</f>
        <v>0</v>
      </c>
      <c r="LUH6" s="366">
        <f>'SAISIE HOTEL RESTAURANT'!LUR5</f>
        <v>0</v>
      </c>
      <c r="LUI6" s="366">
        <f>'SAISIE HOTEL RESTAURANT'!LUS5</f>
        <v>0</v>
      </c>
      <c r="LUJ6" s="366">
        <f>'SAISIE HOTEL RESTAURANT'!LUT5</f>
        <v>0</v>
      </c>
      <c r="LUK6" s="366">
        <f>'SAISIE HOTEL RESTAURANT'!LUU5</f>
        <v>0</v>
      </c>
      <c r="LUL6" s="366">
        <f>'SAISIE HOTEL RESTAURANT'!LUV5</f>
        <v>0</v>
      </c>
      <c r="LUM6" s="366">
        <f>'SAISIE HOTEL RESTAURANT'!LUW5</f>
        <v>0</v>
      </c>
      <c r="LUN6" s="366">
        <f>'SAISIE HOTEL RESTAURANT'!LUX5</f>
        <v>0</v>
      </c>
      <c r="LUO6" s="366">
        <f>'SAISIE HOTEL RESTAURANT'!LUY5</f>
        <v>0</v>
      </c>
      <c r="LUP6" s="366">
        <f>'SAISIE HOTEL RESTAURANT'!LUZ5</f>
        <v>0</v>
      </c>
      <c r="LUQ6" s="366">
        <f>'SAISIE HOTEL RESTAURANT'!LVA5</f>
        <v>0</v>
      </c>
      <c r="LUR6" s="366">
        <f>'SAISIE HOTEL RESTAURANT'!LVB5</f>
        <v>0</v>
      </c>
      <c r="LUS6" s="366">
        <f>'SAISIE HOTEL RESTAURANT'!LVC5</f>
        <v>0</v>
      </c>
      <c r="LUT6" s="366">
        <f>'SAISIE HOTEL RESTAURANT'!LVD5</f>
        <v>0</v>
      </c>
      <c r="LUU6" s="366">
        <f>'SAISIE HOTEL RESTAURANT'!LVE5</f>
        <v>0</v>
      </c>
      <c r="LUV6" s="366">
        <f>'SAISIE HOTEL RESTAURANT'!LVF5</f>
        <v>0</v>
      </c>
      <c r="LUW6" s="366">
        <f>'SAISIE HOTEL RESTAURANT'!LVG5</f>
        <v>0</v>
      </c>
      <c r="LUX6" s="366">
        <f>'SAISIE HOTEL RESTAURANT'!LVH5</f>
        <v>0</v>
      </c>
      <c r="LUY6" s="366">
        <f>'SAISIE HOTEL RESTAURANT'!LVI5</f>
        <v>0</v>
      </c>
      <c r="LUZ6" s="366">
        <f>'SAISIE HOTEL RESTAURANT'!LVJ5</f>
        <v>0</v>
      </c>
      <c r="LVA6" s="366">
        <f>'SAISIE HOTEL RESTAURANT'!LVK5</f>
        <v>0</v>
      </c>
      <c r="LVB6" s="366">
        <f>'SAISIE HOTEL RESTAURANT'!LVL5</f>
        <v>0</v>
      </c>
      <c r="LVC6" s="366">
        <f>'SAISIE HOTEL RESTAURANT'!LVM5</f>
        <v>0</v>
      </c>
      <c r="LVD6" s="366">
        <f>'SAISIE HOTEL RESTAURANT'!LVN5</f>
        <v>0</v>
      </c>
      <c r="LVE6" s="366">
        <f>'SAISIE HOTEL RESTAURANT'!LVO5</f>
        <v>0</v>
      </c>
      <c r="LVF6" s="366">
        <f>'SAISIE HOTEL RESTAURANT'!LVP5</f>
        <v>0</v>
      </c>
      <c r="LVG6" s="366">
        <f>'SAISIE HOTEL RESTAURANT'!LVQ5</f>
        <v>0</v>
      </c>
      <c r="LVH6" s="366">
        <f>'SAISIE HOTEL RESTAURANT'!LVR5</f>
        <v>0</v>
      </c>
      <c r="LVI6" s="366">
        <f>'SAISIE HOTEL RESTAURANT'!LVS5</f>
        <v>0</v>
      </c>
      <c r="LVJ6" s="366">
        <f>'SAISIE HOTEL RESTAURANT'!LVT5</f>
        <v>0</v>
      </c>
      <c r="LVK6" s="366">
        <f>'SAISIE HOTEL RESTAURANT'!LVU5</f>
        <v>0</v>
      </c>
      <c r="LVL6" s="366">
        <f>'SAISIE HOTEL RESTAURANT'!LVV5</f>
        <v>0</v>
      </c>
      <c r="LVM6" s="366">
        <f>'SAISIE HOTEL RESTAURANT'!LVW5</f>
        <v>0</v>
      </c>
      <c r="LVN6" s="366">
        <f>'SAISIE HOTEL RESTAURANT'!LVX5</f>
        <v>0</v>
      </c>
      <c r="LVO6" s="366">
        <f>'SAISIE HOTEL RESTAURANT'!LVY5</f>
        <v>0</v>
      </c>
      <c r="LVP6" s="366">
        <f>'SAISIE HOTEL RESTAURANT'!LVZ5</f>
        <v>0</v>
      </c>
      <c r="LVQ6" s="366">
        <f>'SAISIE HOTEL RESTAURANT'!LWA5</f>
        <v>0</v>
      </c>
      <c r="LVR6" s="366">
        <f>'SAISIE HOTEL RESTAURANT'!LWB5</f>
        <v>0</v>
      </c>
      <c r="LVS6" s="366">
        <f>'SAISIE HOTEL RESTAURANT'!LWC5</f>
        <v>0</v>
      </c>
      <c r="LVT6" s="366">
        <f>'SAISIE HOTEL RESTAURANT'!LWD5</f>
        <v>0</v>
      </c>
      <c r="LVU6" s="366">
        <f>'SAISIE HOTEL RESTAURANT'!LWE5</f>
        <v>0</v>
      </c>
      <c r="LVV6" s="366">
        <f>'SAISIE HOTEL RESTAURANT'!LWF5</f>
        <v>0</v>
      </c>
      <c r="LVW6" s="366">
        <f>'SAISIE HOTEL RESTAURANT'!LWG5</f>
        <v>0</v>
      </c>
      <c r="LVX6" s="366">
        <f>'SAISIE HOTEL RESTAURANT'!LWH5</f>
        <v>0</v>
      </c>
      <c r="LVY6" s="366">
        <f>'SAISIE HOTEL RESTAURANT'!LWI5</f>
        <v>0</v>
      </c>
      <c r="LVZ6" s="366">
        <f>'SAISIE HOTEL RESTAURANT'!LWJ5</f>
        <v>0</v>
      </c>
      <c r="LWA6" s="366">
        <f>'SAISIE HOTEL RESTAURANT'!LWK5</f>
        <v>0</v>
      </c>
      <c r="LWB6" s="366">
        <f>'SAISIE HOTEL RESTAURANT'!LWL5</f>
        <v>0</v>
      </c>
      <c r="LWC6" s="366">
        <f>'SAISIE HOTEL RESTAURANT'!LWM5</f>
        <v>0</v>
      </c>
      <c r="LWD6" s="366">
        <f>'SAISIE HOTEL RESTAURANT'!LWN5</f>
        <v>0</v>
      </c>
      <c r="LWE6" s="366">
        <f>'SAISIE HOTEL RESTAURANT'!LWO5</f>
        <v>0</v>
      </c>
      <c r="LWF6" s="366">
        <f>'SAISIE HOTEL RESTAURANT'!LWP5</f>
        <v>0</v>
      </c>
      <c r="LWG6" s="366">
        <f>'SAISIE HOTEL RESTAURANT'!LWQ5</f>
        <v>0</v>
      </c>
      <c r="LWH6" s="366">
        <f>'SAISIE HOTEL RESTAURANT'!LWR5</f>
        <v>0</v>
      </c>
      <c r="LWI6" s="366">
        <f>'SAISIE HOTEL RESTAURANT'!LWS5</f>
        <v>0</v>
      </c>
      <c r="LWJ6" s="366">
        <f>'SAISIE HOTEL RESTAURANT'!LWT5</f>
        <v>0</v>
      </c>
      <c r="LWK6" s="366">
        <f>'SAISIE HOTEL RESTAURANT'!LWU5</f>
        <v>0</v>
      </c>
      <c r="LWL6" s="366">
        <f>'SAISIE HOTEL RESTAURANT'!LWV5</f>
        <v>0</v>
      </c>
      <c r="LWM6" s="366">
        <f>'SAISIE HOTEL RESTAURANT'!LWW5</f>
        <v>0</v>
      </c>
      <c r="LWN6" s="366">
        <f>'SAISIE HOTEL RESTAURANT'!LWX5</f>
        <v>0</v>
      </c>
      <c r="LWO6" s="366">
        <f>'SAISIE HOTEL RESTAURANT'!LWY5</f>
        <v>0</v>
      </c>
      <c r="LWP6" s="366">
        <f>'SAISIE HOTEL RESTAURANT'!LWZ5</f>
        <v>0</v>
      </c>
      <c r="LWQ6" s="366">
        <f>'SAISIE HOTEL RESTAURANT'!LXA5</f>
        <v>0</v>
      </c>
      <c r="LWR6" s="366">
        <f>'SAISIE HOTEL RESTAURANT'!LXB5</f>
        <v>0</v>
      </c>
      <c r="LWS6" s="366">
        <f>'SAISIE HOTEL RESTAURANT'!LXC5</f>
        <v>0</v>
      </c>
      <c r="LWT6" s="366">
        <f>'SAISIE HOTEL RESTAURANT'!LXD5</f>
        <v>0</v>
      </c>
      <c r="LWU6" s="366">
        <f>'SAISIE HOTEL RESTAURANT'!LXE5</f>
        <v>0</v>
      </c>
      <c r="LWV6" s="366">
        <f>'SAISIE HOTEL RESTAURANT'!LXF5</f>
        <v>0</v>
      </c>
      <c r="LWW6" s="366">
        <f>'SAISIE HOTEL RESTAURANT'!LXG5</f>
        <v>0</v>
      </c>
      <c r="LWX6" s="366">
        <f>'SAISIE HOTEL RESTAURANT'!LXH5</f>
        <v>0</v>
      </c>
      <c r="LWY6" s="366">
        <f>'SAISIE HOTEL RESTAURANT'!LXI5</f>
        <v>0</v>
      </c>
      <c r="LWZ6" s="366">
        <f>'SAISIE HOTEL RESTAURANT'!LXJ5</f>
        <v>0</v>
      </c>
      <c r="LXA6" s="366">
        <f>'SAISIE HOTEL RESTAURANT'!LXK5</f>
        <v>0</v>
      </c>
      <c r="LXB6" s="366">
        <f>'SAISIE HOTEL RESTAURANT'!LXL5</f>
        <v>0</v>
      </c>
      <c r="LXC6" s="366">
        <f>'SAISIE HOTEL RESTAURANT'!LXM5</f>
        <v>0</v>
      </c>
      <c r="LXD6" s="366">
        <f>'SAISIE HOTEL RESTAURANT'!LXN5</f>
        <v>0</v>
      </c>
      <c r="LXE6" s="366">
        <f>'SAISIE HOTEL RESTAURANT'!LXO5</f>
        <v>0</v>
      </c>
      <c r="LXF6" s="366">
        <f>'SAISIE HOTEL RESTAURANT'!LXP5</f>
        <v>0</v>
      </c>
      <c r="LXG6" s="366">
        <f>'SAISIE HOTEL RESTAURANT'!LXQ5</f>
        <v>0</v>
      </c>
      <c r="LXH6" s="366">
        <f>'SAISIE HOTEL RESTAURANT'!LXR5</f>
        <v>0</v>
      </c>
      <c r="LXI6" s="366">
        <f>'SAISIE HOTEL RESTAURANT'!LXS5</f>
        <v>0</v>
      </c>
      <c r="LXJ6" s="366">
        <f>'SAISIE HOTEL RESTAURANT'!LXT5</f>
        <v>0</v>
      </c>
      <c r="LXK6" s="366">
        <f>'SAISIE HOTEL RESTAURANT'!LXU5</f>
        <v>0</v>
      </c>
      <c r="LXL6" s="366">
        <f>'SAISIE HOTEL RESTAURANT'!LXV5</f>
        <v>0</v>
      </c>
      <c r="LXM6" s="366">
        <f>'SAISIE HOTEL RESTAURANT'!LXW5</f>
        <v>0</v>
      </c>
      <c r="LXN6" s="366">
        <f>'SAISIE HOTEL RESTAURANT'!LXX5</f>
        <v>0</v>
      </c>
      <c r="LXO6" s="366">
        <f>'SAISIE HOTEL RESTAURANT'!LXY5</f>
        <v>0</v>
      </c>
      <c r="LXP6" s="366">
        <f>'SAISIE HOTEL RESTAURANT'!LXZ5</f>
        <v>0</v>
      </c>
      <c r="LXQ6" s="366">
        <f>'SAISIE HOTEL RESTAURANT'!LYA5</f>
        <v>0</v>
      </c>
      <c r="LXR6" s="366">
        <f>'SAISIE HOTEL RESTAURANT'!LYB5</f>
        <v>0</v>
      </c>
      <c r="LXS6" s="366">
        <f>'SAISIE HOTEL RESTAURANT'!LYC5</f>
        <v>0</v>
      </c>
      <c r="LXT6" s="366">
        <f>'SAISIE HOTEL RESTAURANT'!LYD5</f>
        <v>0</v>
      </c>
      <c r="LXU6" s="366">
        <f>'SAISIE HOTEL RESTAURANT'!LYE5</f>
        <v>0</v>
      </c>
      <c r="LXV6" s="366">
        <f>'SAISIE HOTEL RESTAURANT'!LYF5</f>
        <v>0</v>
      </c>
      <c r="LXW6" s="366">
        <f>'SAISIE HOTEL RESTAURANT'!LYG5</f>
        <v>0</v>
      </c>
      <c r="LXX6" s="366">
        <f>'SAISIE HOTEL RESTAURANT'!LYH5</f>
        <v>0</v>
      </c>
      <c r="LXY6" s="366">
        <f>'SAISIE HOTEL RESTAURANT'!LYI5</f>
        <v>0</v>
      </c>
      <c r="LXZ6" s="366">
        <f>'SAISIE HOTEL RESTAURANT'!LYJ5</f>
        <v>0</v>
      </c>
      <c r="LYA6" s="366">
        <f>'SAISIE HOTEL RESTAURANT'!LYK5</f>
        <v>0</v>
      </c>
      <c r="LYB6" s="366">
        <f>'SAISIE HOTEL RESTAURANT'!LYL5</f>
        <v>0</v>
      </c>
      <c r="LYC6" s="366">
        <f>'SAISIE HOTEL RESTAURANT'!LYM5</f>
        <v>0</v>
      </c>
      <c r="LYD6" s="366">
        <f>'SAISIE HOTEL RESTAURANT'!LYN5</f>
        <v>0</v>
      </c>
      <c r="LYE6" s="366">
        <f>'SAISIE HOTEL RESTAURANT'!LYO5</f>
        <v>0</v>
      </c>
      <c r="LYF6" s="366">
        <f>'SAISIE HOTEL RESTAURANT'!LYP5</f>
        <v>0</v>
      </c>
      <c r="LYG6" s="366">
        <f>'SAISIE HOTEL RESTAURANT'!LYQ5</f>
        <v>0</v>
      </c>
      <c r="LYH6" s="366">
        <f>'SAISIE HOTEL RESTAURANT'!LYR5</f>
        <v>0</v>
      </c>
      <c r="LYI6" s="366">
        <f>'SAISIE HOTEL RESTAURANT'!LYS5</f>
        <v>0</v>
      </c>
      <c r="LYJ6" s="366">
        <f>'SAISIE HOTEL RESTAURANT'!LYT5</f>
        <v>0</v>
      </c>
      <c r="LYK6" s="366">
        <f>'SAISIE HOTEL RESTAURANT'!LYU5</f>
        <v>0</v>
      </c>
      <c r="LYL6" s="366">
        <f>'SAISIE HOTEL RESTAURANT'!LYV5</f>
        <v>0</v>
      </c>
      <c r="LYM6" s="366">
        <f>'SAISIE HOTEL RESTAURANT'!LYW5</f>
        <v>0</v>
      </c>
      <c r="LYN6" s="366">
        <f>'SAISIE HOTEL RESTAURANT'!LYX5</f>
        <v>0</v>
      </c>
      <c r="LYO6" s="366">
        <f>'SAISIE HOTEL RESTAURANT'!LYY5</f>
        <v>0</v>
      </c>
      <c r="LYP6" s="366">
        <f>'SAISIE HOTEL RESTAURANT'!LYZ5</f>
        <v>0</v>
      </c>
      <c r="LYQ6" s="366">
        <f>'SAISIE HOTEL RESTAURANT'!LZA5</f>
        <v>0</v>
      </c>
      <c r="LYR6" s="366">
        <f>'SAISIE HOTEL RESTAURANT'!LZB5</f>
        <v>0</v>
      </c>
      <c r="LYS6" s="366">
        <f>'SAISIE HOTEL RESTAURANT'!LZC5</f>
        <v>0</v>
      </c>
      <c r="LYT6" s="366">
        <f>'SAISIE HOTEL RESTAURANT'!LZD5</f>
        <v>0</v>
      </c>
      <c r="LYU6" s="366">
        <f>'SAISIE HOTEL RESTAURANT'!LZE5</f>
        <v>0</v>
      </c>
      <c r="LYV6" s="366">
        <f>'SAISIE HOTEL RESTAURANT'!LZF5</f>
        <v>0</v>
      </c>
      <c r="LYW6" s="366">
        <f>'SAISIE HOTEL RESTAURANT'!LZG5</f>
        <v>0</v>
      </c>
      <c r="LYX6" s="366">
        <f>'SAISIE HOTEL RESTAURANT'!LZH5</f>
        <v>0</v>
      </c>
      <c r="LYY6" s="366">
        <f>'SAISIE HOTEL RESTAURANT'!LZI5</f>
        <v>0</v>
      </c>
      <c r="LYZ6" s="366">
        <f>'SAISIE HOTEL RESTAURANT'!LZJ5</f>
        <v>0</v>
      </c>
      <c r="LZA6" s="366">
        <f>'SAISIE HOTEL RESTAURANT'!LZK5</f>
        <v>0</v>
      </c>
      <c r="LZB6" s="366">
        <f>'SAISIE HOTEL RESTAURANT'!LZL5</f>
        <v>0</v>
      </c>
      <c r="LZC6" s="366">
        <f>'SAISIE HOTEL RESTAURANT'!LZM5</f>
        <v>0</v>
      </c>
      <c r="LZD6" s="366">
        <f>'SAISIE HOTEL RESTAURANT'!LZN5</f>
        <v>0</v>
      </c>
      <c r="LZE6" s="366">
        <f>'SAISIE HOTEL RESTAURANT'!LZO5</f>
        <v>0</v>
      </c>
      <c r="LZF6" s="366">
        <f>'SAISIE HOTEL RESTAURANT'!LZP5</f>
        <v>0</v>
      </c>
      <c r="LZG6" s="366">
        <f>'SAISIE HOTEL RESTAURANT'!LZQ5</f>
        <v>0</v>
      </c>
      <c r="LZH6" s="366">
        <f>'SAISIE HOTEL RESTAURANT'!LZR5</f>
        <v>0</v>
      </c>
      <c r="LZI6" s="366">
        <f>'SAISIE HOTEL RESTAURANT'!LZS5</f>
        <v>0</v>
      </c>
      <c r="LZJ6" s="366">
        <f>'SAISIE HOTEL RESTAURANT'!LZT5</f>
        <v>0</v>
      </c>
      <c r="LZK6" s="366">
        <f>'SAISIE HOTEL RESTAURANT'!LZU5</f>
        <v>0</v>
      </c>
      <c r="LZL6" s="366">
        <f>'SAISIE HOTEL RESTAURANT'!LZV5</f>
        <v>0</v>
      </c>
      <c r="LZM6" s="366">
        <f>'SAISIE HOTEL RESTAURANT'!LZW5</f>
        <v>0</v>
      </c>
      <c r="LZN6" s="366">
        <f>'SAISIE HOTEL RESTAURANT'!LZX5</f>
        <v>0</v>
      </c>
      <c r="LZO6" s="366">
        <f>'SAISIE HOTEL RESTAURANT'!LZY5</f>
        <v>0</v>
      </c>
      <c r="LZP6" s="366">
        <f>'SAISIE HOTEL RESTAURANT'!LZZ5</f>
        <v>0</v>
      </c>
      <c r="LZQ6" s="366">
        <f>'SAISIE HOTEL RESTAURANT'!MAA5</f>
        <v>0</v>
      </c>
      <c r="LZR6" s="366">
        <f>'SAISIE HOTEL RESTAURANT'!MAB5</f>
        <v>0</v>
      </c>
      <c r="LZS6" s="366">
        <f>'SAISIE HOTEL RESTAURANT'!MAC5</f>
        <v>0</v>
      </c>
      <c r="LZT6" s="366">
        <f>'SAISIE HOTEL RESTAURANT'!MAD5</f>
        <v>0</v>
      </c>
      <c r="LZU6" s="366">
        <f>'SAISIE HOTEL RESTAURANT'!MAE5</f>
        <v>0</v>
      </c>
      <c r="LZV6" s="366">
        <f>'SAISIE HOTEL RESTAURANT'!MAF5</f>
        <v>0</v>
      </c>
      <c r="LZW6" s="366">
        <f>'SAISIE HOTEL RESTAURANT'!MAG5</f>
        <v>0</v>
      </c>
      <c r="LZX6" s="366">
        <f>'SAISIE HOTEL RESTAURANT'!MAH5</f>
        <v>0</v>
      </c>
      <c r="LZY6" s="366">
        <f>'SAISIE HOTEL RESTAURANT'!MAI5</f>
        <v>0</v>
      </c>
      <c r="LZZ6" s="366">
        <f>'SAISIE HOTEL RESTAURANT'!MAJ5</f>
        <v>0</v>
      </c>
      <c r="MAA6" s="366">
        <f>'SAISIE HOTEL RESTAURANT'!MAK5</f>
        <v>0</v>
      </c>
      <c r="MAB6" s="366">
        <f>'SAISIE HOTEL RESTAURANT'!MAL5</f>
        <v>0</v>
      </c>
      <c r="MAC6" s="366">
        <f>'SAISIE HOTEL RESTAURANT'!MAM5</f>
        <v>0</v>
      </c>
      <c r="MAD6" s="366">
        <f>'SAISIE HOTEL RESTAURANT'!MAN5</f>
        <v>0</v>
      </c>
      <c r="MAE6" s="366">
        <f>'SAISIE HOTEL RESTAURANT'!MAO5</f>
        <v>0</v>
      </c>
      <c r="MAF6" s="366">
        <f>'SAISIE HOTEL RESTAURANT'!MAP5</f>
        <v>0</v>
      </c>
      <c r="MAG6" s="366">
        <f>'SAISIE HOTEL RESTAURANT'!MAQ5</f>
        <v>0</v>
      </c>
      <c r="MAH6" s="366">
        <f>'SAISIE HOTEL RESTAURANT'!MAR5</f>
        <v>0</v>
      </c>
      <c r="MAI6" s="366">
        <f>'SAISIE HOTEL RESTAURANT'!MAS5</f>
        <v>0</v>
      </c>
      <c r="MAJ6" s="366">
        <f>'SAISIE HOTEL RESTAURANT'!MAT5</f>
        <v>0</v>
      </c>
      <c r="MAK6" s="366">
        <f>'SAISIE HOTEL RESTAURANT'!MAU5</f>
        <v>0</v>
      </c>
      <c r="MAL6" s="366">
        <f>'SAISIE HOTEL RESTAURANT'!MAV5</f>
        <v>0</v>
      </c>
      <c r="MAM6" s="366">
        <f>'SAISIE HOTEL RESTAURANT'!MAW5</f>
        <v>0</v>
      </c>
      <c r="MAN6" s="366">
        <f>'SAISIE HOTEL RESTAURANT'!MAX5</f>
        <v>0</v>
      </c>
      <c r="MAO6" s="366">
        <f>'SAISIE HOTEL RESTAURANT'!MAY5</f>
        <v>0</v>
      </c>
      <c r="MAP6" s="366">
        <f>'SAISIE HOTEL RESTAURANT'!MAZ5</f>
        <v>0</v>
      </c>
      <c r="MAQ6" s="366">
        <f>'SAISIE HOTEL RESTAURANT'!MBA5</f>
        <v>0</v>
      </c>
      <c r="MAR6" s="366">
        <f>'SAISIE HOTEL RESTAURANT'!MBB5</f>
        <v>0</v>
      </c>
      <c r="MAS6" s="366">
        <f>'SAISIE HOTEL RESTAURANT'!MBC5</f>
        <v>0</v>
      </c>
      <c r="MAT6" s="366">
        <f>'SAISIE HOTEL RESTAURANT'!MBD5</f>
        <v>0</v>
      </c>
      <c r="MAU6" s="366">
        <f>'SAISIE HOTEL RESTAURANT'!MBE5</f>
        <v>0</v>
      </c>
      <c r="MAV6" s="366">
        <f>'SAISIE HOTEL RESTAURANT'!MBF5</f>
        <v>0</v>
      </c>
      <c r="MAW6" s="366">
        <f>'SAISIE HOTEL RESTAURANT'!MBG5</f>
        <v>0</v>
      </c>
      <c r="MAX6" s="366">
        <f>'SAISIE HOTEL RESTAURANT'!MBH5</f>
        <v>0</v>
      </c>
      <c r="MAY6" s="366">
        <f>'SAISIE HOTEL RESTAURANT'!MBI5</f>
        <v>0</v>
      </c>
      <c r="MAZ6" s="366">
        <f>'SAISIE HOTEL RESTAURANT'!MBJ5</f>
        <v>0</v>
      </c>
      <c r="MBA6" s="366">
        <f>'SAISIE HOTEL RESTAURANT'!MBK5</f>
        <v>0</v>
      </c>
      <c r="MBB6" s="366">
        <f>'SAISIE HOTEL RESTAURANT'!MBL5</f>
        <v>0</v>
      </c>
      <c r="MBC6" s="366">
        <f>'SAISIE HOTEL RESTAURANT'!MBM5</f>
        <v>0</v>
      </c>
      <c r="MBD6" s="366">
        <f>'SAISIE HOTEL RESTAURANT'!MBN5</f>
        <v>0</v>
      </c>
      <c r="MBE6" s="366">
        <f>'SAISIE HOTEL RESTAURANT'!MBO5</f>
        <v>0</v>
      </c>
      <c r="MBF6" s="366">
        <f>'SAISIE HOTEL RESTAURANT'!MBP5</f>
        <v>0</v>
      </c>
      <c r="MBG6" s="366">
        <f>'SAISIE HOTEL RESTAURANT'!MBQ5</f>
        <v>0</v>
      </c>
      <c r="MBH6" s="366">
        <f>'SAISIE HOTEL RESTAURANT'!MBR5</f>
        <v>0</v>
      </c>
      <c r="MBI6" s="366">
        <f>'SAISIE HOTEL RESTAURANT'!MBS5</f>
        <v>0</v>
      </c>
      <c r="MBJ6" s="366">
        <f>'SAISIE HOTEL RESTAURANT'!MBT5</f>
        <v>0</v>
      </c>
      <c r="MBK6" s="366">
        <f>'SAISIE HOTEL RESTAURANT'!MBU5</f>
        <v>0</v>
      </c>
      <c r="MBL6" s="366">
        <f>'SAISIE HOTEL RESTAURANT'!MBV5</f>
        <v>0</v>
      </c>
      <c r="MBM6" s="366">
        <f>'SAISIE HOTEL RESTAURANT'!MBW5</f>
        <v>0</v>
      </c>
      <c r="MBN6" s="366">
        <f>'SAISIE HOTEL RESTAURANT'!MBX5</f>
        <v>0</v>
      </c>
      <c r="MBO6" s="366">
        <f>'SAISIE HOTEL RESTAURANT'!MBY5</f>
        <v>0</v>
      </c>
      <c r="MBP6" s="366">
        <f>'SAISIE HOTEL RESTAURANT'!MBZ5</f>
        <v>0</v>
      </c>
      <c r="MBQ6" s="366">
        <f>'SAISIE HOTEL RESTAURANT'!MCA5</f>
        <v>0</v>
      </c>
      <c r="MBR6" s="366">
        <f>'SAISIE HOTEL RESTAURANT'!MCB5</f>
        <v>0</v>
      </c>
      <c r="MBS6" s="366">
        <f>'SAISIE HOTEL RESTAURANT'!MCC5</f>
        <v>0</v>
      </c>
      <c r="MBT6" s="366">
        <f>'SAISIE HOTEL RESTAURANT'!MCD5</f>
        <v>0</v>
      </c>
      <c r="MBU6" s="366">
        <f>'SAISIE HOTEL RESTAURANT'!MCE5</f>
        <v>0</v>
      </c>
      <c r="MBV6" s="366">
        <f>'SAISIE HOTEL RESTAURANT'!MCF5</f>
        <v>0</v>
      </c>
      <c r="MBW6" s="366">
        <f>'SAISIE HOTEL RESTAURANT'!MCG5</f>
        <v>0</v>
      </c>
      <c r="MBX6" s="366">
        <f>'SAISIE HOTEL RESTAURANT'!MCH5</f>
        <v>0</v>
      </c>
      <c r="MBY6" s="366">
        <f>'SAISIE HOTEL RESTAURANT'!MCI5</f>
        <v>0</v>
      </c>
      <c r="MBZ6" s="366">
        <f>'SAISIE HOTEL RESTAURANT'!MCJ5</f>
        <v>0</v>
      </c>
      <c r="MCA6" s="366">
        <f>'SAISIE HOTEL RESTAURANT'!MCK5</f>
        <v>0</v>
      </c>
      <c r="MCB6" s="366">
        <f>'SAISIE HOTEL RESTAURANT'!MCL5</f>
        <v>0</v>
      </c>
      <c r="MCC6" s="366">
        <f>'SAISIE HOTEL RESTAURANT'!MCM5</f>
        <v>0</v>
      </c>
      <c r="MCD6" s="366">
        <f>'SAISIE HOTEL RESTAURANT'!MCN5</f>
        <v>0</v>
      </c>
      <c r="MCE6" s="366">
        <f>'SAISIE HOTEL RESTAURANT'!MCO5</f>
        <v>0</v>
      </c>
      <c r="MCF6" s="366">
        <f>'SAISIE HOTEL RESTAURANT'!MCP5</f>
        <v>0</v>
      </c>
      <c r="MCG6" s="366">
        <f>'SAISIE HOTEL RESTAURANT'!MCQ5</f>
        <v>0</v>
      </c>
      <c r="MCH6" s="366">
        <f>'SAISIE HOTEL RESTAURANT'!MCR5</f>
        <v>0</v>
      </c>
      <c r="MCI6" s="366">
        <f>'SAISIE HOTEL RESTAURANT'!MCS5</f>
        <v>0</v>
      </c>
      <c r="MCJ6" s="366">
        <f>'SAISIE HOTEL RESTAURANT'!MCT5</f>
        <v>0</v>
      </c>
      <c r="MCK6" s="366">
        <f>'SAISIE HOTEL RESTAURANT'!MCU5</f>
        <v>0</v>
      </c>
      <c r="MCL6" s="366">
        <f>'SAISIE HOTEL RESTAURANT'!MCV5</f>
        <v>0</v>
      </c>
      <c r="MCM6" s="366">
        <f>'SAISIE HOTEL RESTAURANT'!MCW5</f>
        <v>0</v>
      </c>
      <c r="MCN6" s="366">
        <f>'SAISIE HOTEL RESTAURANT'!MCX5</f>
        <v>0</v>
      </c>
      <c r="MCO6" s="366">
        <f>'SAISIE HOTEL RESTAURANT'!MCY5</f>
        <v>0</v>
      </c>
      <c r="MCP6" s="366">
        <f>'SAISIE HOTEL RESTAURANT'!MCZ5</f>
        <v>0</v>
      </c>
      <c r="MCQ6" s="366">
        <f>'SAISIE HOTEL RESTAURANT'!MDA5</f>
        <v>0</v>
      </c>
      <c r="MCR6" s="366">
        <f>'SAISIE HOTEL RESTAURANT'!MDB5</f>
        <v>0</v>
      </c>
      <c r="MCS6" s="366">
        <f>'SAISIE HOTEL RESTAURANT'!MDC5</f>
        <v>0</v>
      </c>
      <c r="MCT6" s="366">
        <f>'SAISIE HOTEL RESTAURANT'!MDD5</f>
        <v>0</v>
      </c>
      <c r="MCU6" s="366">
        <f>'SAISIE HOTEL RESTAURANT'!MDE5</f>
        <v>0</v>
      </c>
      <c r="MCV6" s="366">
        <f>'SAISIE HOTEL RESTAURANT'!MDF5</f>
        <v>0</v>
      </c>
      <c r="MCW6" s="366">
        <f>'SAISIE HOTEL RESTAURANT'!MDG5</f>
        <v>0</v>
      </c>
      <c r="MCX6" s="366">
        <f>'SAISIE HOTEL RESTAURANT'!MDH5</f>
        <v>0</v>
      </c>
      <c r="MCY6" s="366">
        <f>'SAISIE HOTEL RESTAURANT'!MDI5</f>
        <v>0</v>
      </c>
      <c r="MCZ6" s="366">
        <f>'SAISIE HOTEL RESTAURANT'!MDJ5</f>
        <v>0</v>
      </c>
      <c r="MDA6" s="366">
        <f>'SAISIE HOTEL RESTAURANT'!MDK5</f>
        <v>0</v>
      </c>
      <c r="MDB6" s="366">
        <f>'SAISIE HOTEL RESTAURANT'!MDL5</f>
        <v>0</v>
      </c>
      <c r="MDC6" s="366">
        <f>'SAISIE HOTEL RESTAURANT'!MDM5</f>
        <v>0</v>
      </c>
      <c r="MDD6" s="366">
        <f>'SAISIE HOTEL RESTAURANT'!MDN5</f>
        <v>0</v>
      </c>
      <c r="MDE6" s="366">
        <f>'SAISIE HOTEL RESTAURANT'!MDO5</f>
        <v>0</v>
      </c>
      <c r="MDF6" s="366">
        <f>'SAISIE HOTEL RESTAURANT'!MDP5</f>
        <v>0</v>
      </c>
      <c r="MDG6" s="366">
        <f>'SAISIE HOTEL RESTAURANT'!MDQ5</f>
        <v>0</v>
      </c>
      <c r="MDH6" s="366">
        <f>'SAISIE HOTEL RESTAURANT'!MDR5</f>
        <v>0</v>
      </c>
      <c r="MDI6" s="366">
        <f>'SAISIE HOTEL RESTAURANT'!MDS5</f>
        <v>0</v>
      </c>
      <c r="MDJ6" s="366">
        <f>'SAISIE HOTEL RESTAURANT'!MDT5</f>
        <v>0</v>
      </c>
      <c r="MDK6" s="366">
        <f>'SAISIE HOTEL RESTAURANT'!MDU5</f>
        <v>0</v>
      </c>
      <c r="MDL6" s="366">
        <f>'SAISIE HOTEL RESTAURANT'!MDV5</f>
        <v>0</v>
      </c>
      <c r="MDM6" s="366">
        <f>'SAISIE HOTEL RESTAURANT'!MDW5</f>
        <v>0</v>
      </c>
      <c r="MDN6" s="366">
        <f>'SAISIE HOTEL RESTAURANT'!MDX5</f>
        <v>0</v>
      </c>
      <c r="MDO6" s="366">
        <f>'SAISIE HOTEL RESTAURANT'!MDY5</f>
        <v>0</v>
      </c>
      <c r="MDP6" s="366">
        <f>'SAISIE HOTEL RESTAURANT'!MDZ5</f>
        <v>0</v>
      </c>
      <c r="MDQ6" s="366">
        <f>'SAISIE HOTEL RESTAURANT'!MEA5</f>
        <v>0</v>
      </c>
      <c r="MDR6" s="366">
        <f>'SAISIE HOTEL RESTAURANT'!MEB5</f>
        <v>0</v>
      </c>
      <c r="MDS6" s="366">
        <f>'SAISIE HOTEL RESTAURANT'!MEC5</f>
        <v>0</v>
      </c>
      <c r="MDT6" s="366">
        <f>'SAISIE HOTEL RESTAURANT'!MED5</f>
        <v>0</v>
      </c>
      <c r="MDU6" s="366">
        <f>'SAISIE HOTEL RESTAURANT'!MEE5</f>
        <v>0</v>
      </c>
      <c r="MDV6" s="366">
        <f>'SAISIE HOTEL RESTAURANT'!MEF5</f>
        <v>0</v>
      </c>
      <c r="MDW6" s="366">
        <f>'SAISIE HOTEL RESTAURANT'!MEG5</f>
        <v>0</v>
      </c>
      <c r="MDX6" s="366">
        <f>'SAISIE HOTEL RESTAURANT'!MEH5</f>
        <v>0</v>
      </c>
      <c r="MDY6" s="366">
        <f>'SAISIE HOTEL RESTAURANT'!MEI5</f>
        <v>0</v>
      </c>
      <c r="MDZ6" s="366">
        <f>'SAISIE HOTEL RESTAURANT'!MEJ5</f>
        <v>0</v>
      </c>
      <c r="MEA6" s="366">
        <f>'SAISIE HOTEL RESTAURANT'!MEK5</f>
        <v>0</v>
      </c>
      <c r="MEB6" s="366">
        <f>'SAISIE HOTEL RESTAURANT'!MEL5</f>
        <v>0</v>
      </c>
      <c r="MEC6" s="366">
        <f>'SAISIE HOTEL RESTAURANT'!MEM5</f>
        <v>0</v>
      </c>
      <c r="MED6" s="366">
        <f>'SAISIE HOTEL RESTAURANT'!MEN5</f>
        <v>0</v>
      </c>
      <c r="MEE6" s="366">
        <f>'SAISIE HOTEL RESTAURANT'!MEO5</f>
        <v>0</v>
      </c>
      <c r="MEF6" s="366">
        <f>'SAISIE HOTEL RESTAURANT'!MEP5</f>
        <v>0</v>
      </c>
      <c r="MEG6" s="366">
        <f>'SAISIE HOTEL RESTAURANT'!MEQ5</f>
        <v>0</v>
      </c>
      <c r="MEH6" s="366">
        <f>'SAISIE HOTEL RESTAURANT'!MER5</f>
        <v>0</v>
      </c>
      <c r="MEI6" s="366">
        <f>'SAISIE HOTEL RESTAURANT'!MES5</f>
        <v>0</v>
      </c>
      <c r="MEJ6" s="366">
        <f>'SAISIE HOTEL RESTAURANT'!MET5</f>
        <v>0</v>
      </c>
      <c r="MEK6" s="366">
        <f>'SAISIE HOTEL RESTAURANT'!MEU5</f>
        <v>0</v>
      </c>
      <c r="MEL6" s="366">
        <f>'SAISIE HOTEL RESTAURANT'!MEV5</f>
        <v>0</v>
      </c>
      <c r="MEM6" s="366">
        <f>'SAISIE HOTEL RESTAURANT'!MEW5</f>
        <v>0</v>
      </c>
      <c r="MEN6" s="366">
        <f>'SAISIE HOTEL RESTAURANT'!MEX5</f>
        <v>0</v>
      </c>
      <c r="MEO6" s="366">
        <f>'SAISIE HOTEL RESTAURANT'!MEY5</f>
        <v>0</v>
      </c>
      <c r="MEP6" s="366">
        <f>'SAISIE HOTEL RESTAURANT'!MEZ5</f>
        <v>0</v>
      </c>
      <c r="MEQ6" s="366">
        <f>'SAISIE HOTEL RESTAURANT'!MFA5</f>
        <v>0</v>
      </c>
      <c r="MER6" s="366">
        <f>'SAISIE HOTEL RESTAURANT'!MFB5</f>
        <v>0</v>
      </c>
      <c r="MES6" s="366">
        <f>'SAISIE HOTEL RESTAURANT'!MFC5</f>
        <v>0</v>
      </c>
      <c r="MET6" s="366">
        <f>'SAISIE HOTEL RESTAURANT'!MFD5</f>
        <v>0</v>
      </c>
      <c r="MEU6" s="366">
        <f>'SAISIE HOTEL RESTAURANT'!MFE5</f>
        <v>0</v>
      </c>
      <c r="MEV6" s="366">
        <f>'SAISIE HOTEL RESTAURANT'!MFF5</f>
        <v>0</v>
      </c>
      <c r="MEW6" s="366">
        <f>'SAISIE HOTEL RESTAURANT'!MFG5</f>
        <v>0</v>
      </c>
      <c r="MEX6" s="366">
        <f>'SAISIE HOTEL RESTAURANT'!MFH5</f>
        <v>0</v>
      </c>
      <c r="MEY6" s="366">
        <f>'SAISIE HOTEL RESTAURANT'!MFI5</f>
        <v>0</v>
      </c>
      <c r="MEZ6" s="366">
        <f>'SAISIE HOTEL RESTAURANT'!MFJ5</f>
        <v>0</v>
      </c>
      <c r="MFA6" s="366">
        <f>'SAISIE HOTEL RESTAURANT'!MFK5</f>
        <v>0</v>
      </c>
      <c r="MFB6" s="366">
        <f>'SAISIE HOTEL RESTAURANT'!MFL5</f>
        <v>0</v>
      </c>
      <c r="MFC6" s="366">
        <f>'SAISIE HOTEL RESTAURANT'!MFM5</f>
        <v>0</v>
      </c>
      <c r="MFD6" s="366">
        <f>'SAISIE HOTEL RESTAURANT'!MFN5</f>
        <v>0</v>
      </c>
      <c r="MFE6" s="366">
        <f>'SAISIE HOTEL RESTAURANT'!MFO5</f>
        <v>0</v>
      </c>
      <c r="MFF6" s="366">
        <f>'SAISIE HOTEL RESTAURANT'!MFP5</f>
        <v>0</v>
      </c>
      <c r="MFG6" s="366">
        <f>'SAISIE HOTEL RESTAURANT'!MFQ5</f>
        <v>0</v>
      </c>
      <c r="MFH6" s="366">
        <f>'SAISIE HOTEL RESTAURANT'!MFR5</f>
        <v>0</v>
      </c>
      <c r="MFI6" s="366">
        <f>'SAISIE HOTEL RESTAURANT'!MFS5</f>
        <v>0</v>
      </c>
      <c r="MFJ6" s="366">
        <f>'SAISIE HOTEL RESTAURANT'!MFT5</f>
        <v>0</v>
      </c>
      <c r="MFK6" s="366">
        <f>'SAISIE HOTEL RESTAURANT'!MFU5</f>
        <v>0</v>
      </c>
      <c r="MFL6" s="366">
        <f>'SAISIE HOTEL RESTAURANT'!MFV5</f>
        <v>0</v>
      </c>
      <c r="MFM6" s="366">
        <f>'SAISIE HOTEL RESTAURANT'!MFW5</f>
        <v>0</v>
      </c>
      <c r="MFN6" s="366">
        <f>'SAISIE HOTEL RESTAURANT'!MFX5</f>
        <v>0</v>
      </c>
      <c r="MFO6" s="366">
        <f>'SAISIE HOTEL RESTAURANT'!MFY5</f>
        <v>0</v>
      </c>
      <c r="MFP6" s="366">
        <f>'SAISIE HOTEL RESTAURANT'!MFZ5</f>
        <v>0</v>
      </c>
      <c r="MFQ6" s="366">
        <f>'SAISIE HOTEL RESTAURANT'!MGA5</f>
        <v>0</v>
      </c>
      <c r="MFR6" s="366">
        <f>'SAISIE HOTEL RESTAURANT'!MGB5</f>
        <v>0</v>
      </c>
      <c r="MFS6" s="366">
        <f>'SAISIE HOTEL RESTAURANT'!MGC5</f>
        <v>0</v>
      </c>
      <c r="MFT6" s="366">
        <f>'SAISIE HOTEL RESTAURANT'!MGD5</f>
        <v>0</v>
      </c>
      <c r="MFU6" s="366">
        <f>'SAISIE HOTEL RESTAURANT'!MGE5</f>
        <v>0</v>
      </c>
      <c r="MFV6" s="366">
        <f>'SAISIE HOTEL RESTAURANT'!MGF5</f>
        <v>0</v>
      </c>
      <c r="MFW6" s="366">
        <f>'SAISIE HOTEL RESTAURANT'!MGG5</f>
        <v>0</v>
      </c>
      <c r="MFX6" s="366">
        <f>'SAISIE HOTEL RESTAURANT'!MGH5</f>
        <v>0</v>
      </c>
      <c r="MFY6" s="366">
        <f>'SAISIE HOTEL RESTAURANT'!MGI5</f>
        <v>0</v>
      </c>
      <c r="MFZ6" s="366">
        <f>'SAISIE HOTEL RESTAURANT'!MGJ5</f>
        <v>0</v>
      </c>
      <c r="MGA6" s="366">
        <f>'SAISIE HOTEL RESTAURANT'!MGK5</f>
        <v>0</v>
      </c>
      <c r="MGB6" s="366">
        <f>'SAISIE HOTEL RESTAURANT'!MGL5</f>
        <v>0</v>
      </c>
      <c r="MGC6" s="366">
        <f>'SAISIE HOTEL RESTAURANT'!MGM5</f>
        <v>0</v>
      </c>
      <c r="MGD6" s="366">
        <f>'SAISIE HOTEL RESTAURANT'!MGN5</f>
        <v>0</v>
      </c>
      <c r="MGE6" s="366">
        <f>'SAISIE HOTEL RESTAURANT'!MGO5</f>
        <v>0</v>
      </c>
      <c r="MGF6" s="366">
        <f>'SAISIE HOTEL RESTAURANT'!MGP5</f>
        <v>0</v>
      </c>
      <c r="MGG6" s="366">
        <f>'SAISIE HOTEL RESTAURANT'!MGQ5</f>
        <v>0</v>
      </c>
      <c r="MGH6" s="366">
        <f>'SAISIE HOTEL RESTAURANT'!MGR5</f>
        <v>0</v>
      </c>
      <c r="MGI6" s="366">
        <f>'SAISIE HOTEL RESTAURANT'!MGS5</f>
        <v>0</v>
      </c>
      <c r="MGJ6" s="366">
        <f>'SAISIE HOTEL RESTAURANT'!MGT5</f>
        <v>0</v>
      </c>
      <c r="MGK6" s="366">
        <f>'SAISIE HOTEL RESTAURANT'!MGU5</f>
        <v>0</v>
      </c>
      <c r="MGL6" s="366">
        <f>'SAISIE HOTEL RESTAURANT'!MGV5</f>
        <v>0</v>
      </c>
      <c r="MGM6" s="366">
        <f>'SAISIE HOTEL RESTAURANT'!MGW5</f>
        <v>0</v>
      </c>
      <c r="MGN6" s="366">
        <f>'SAISIE HOTEL RESTAURANT'!MGX5</f>
        <v>0</v>
      </c>
      <c r="MGO6" s="366">
        <f>'SAISIE HOTEL RESTAURANT'!MGY5</f>
        <v>0</v>
      </c>
      <c r="MGP6" s="366">
        <f>'SAISIE HOTEL RESTAURANT'!MGZ5</f>
        <v>0</v>
      </c>
      <c r="MGQ6" s="366">
        <f>'SAISIE HOTEL RESTAURANT'!MHA5</f>
        <v>0</v>
      </c>
      <c r="MGR6" s="366">
        <f>'SAISIE HOTEL RESTAURANT'!MHB5</f>
        <v>0</v>
      </c>
      <c r="MGS6" s="366">
        <f>'SAISIE HOTEL RESTAURANT'!MHC5</f>
        <v>0</v>
      </c>
      <c r="MGT6" s="366">
        <f>'SAISIE HOTEL RESTAURANT'!MHD5</f>
        <v>0</v>
      </c>
      <c r="MGU6" s="366">
        <f>'SAISIE HOTEL RESTAURANT'!MHE5</f>
        <v>0</v>
      </c>
      <c r="MGV6" s="366">
        <f>'SAISIE HOTEL RESTAURANT'!MHF5</f>
        <v>0</v>
      </c>
      <c r="MGW6" s="366">
        <f>'SAISIE HOTEL RESTAURANT'!MHG5</f>
        <v>0</v>
      </c>
      <c r="MGX6" s="366">
        <f>'SAISIE HOTEL RESTAURANT'!MHH5</f>
        <v>0</v>
      </c>
      <c r="MGY6" s="366">
        <f>'SAISIE HOTEL RESTAURANT'!MHI5</f>
        <v>0</v>
      </c>
      <c r="MGZ6" s="366">
        <f>'SAISIE HOTEL RESTAURANT'!MHJ5</f>
        <v>0</v>
      </c>
      <c r="MHA6" s="366">
        <f>'SAISIE HOTEL RESTAURANT'!MHK5</f>
        <v>0</v>
      </c>
      <c r="MHB6" s="366">
        <f>'SAISIE HOTEL RESTAURANT'!MHL5</f>
        <v>0</v>
      </c>
      <c r="MHC6" s="366">
        <f>'SAISIE HOTEL RESTAURANT'!MHM5</f>
        <v>0</v>
      </c>
      <c r="MHD6" s="366">
        <f>'SAISIE HOTEL RESTAURANT'!MHN5</f>
        <v>0</v>
      </c>
      <c r="MHE6" s="366">
        <f>'SAISIE HOTEL RESTAURANT'!MHO5</f>
        <v>0</v>
      </c>
      <c r="MHF6" s="366">
        <f>'SAISIE HOTEL RESTAURANT'!MHP5</f>
        <v>0</v>
      </c>
      <c r="MHG6" s="366">
        <f>'SAISIE HOTEL RESTAURANT'!MHQ5</f>
        <v>0</v>
      </c>
      <c r="MHH6" s="366">
        <f>'SAISIE HOTEL RESTAURANT'!MHR5</f>
        <v>0</v>
      </c>
      <c r="MHI6" s="366">
        <f>'SAISIE HOTEL RESTAURANT'!MHS5</f>
        <v>0</v>
      </c>
      <c r="MHJ6" s="366">
        <f>'SAISIE HOTEL RESTAURANT'!MHT5</f>
        <v>0</v>
      </c>
      <c r="MHK6" s="366">
        <f>'SAISIE HOTEL RESTAURANT'!MHU5</f>
        <v>0</v>
      </c>
      <c r="MHL6" s="366">
        <f>'SAISIE HOTEL RESTAURANT'!MHV5</f>
        <v>0</v>
      </c>
      <c r="MHM6" s="366">
        <f>'SAISIE HOTEL RESTAURANT'!MHW5</f>
        <v>0</v>
      </c>
      <c r="MHN6" s="366">
        <f>'SAISIE HOTEL RESTAURANT'!MHX5</f>
        <v>0</v>
      </c>
      <c r="MHO6" s="366">
        <f>'SAISIE HOTEL RESTAURANT'!MHY5</f>
        <v>0</v>
      </c>
      <c r="MHP6" s="366">
        <f>'SAISIE HOTEL RESTAURANT'!MHZ5</f>
        <v>0</v>
      </c>
      <c r="MHQ6" s="366">
        <f>'SAISIE HOTEL RESTAURANT'!MIA5</f>
        <v>0</v>
      </c>
      <c r="MHR6" s="366">
        <f>'SAISIE HOTEL RESTAURANT'!MIB5</f>
        <v>0</v>
      </c>
      <c r="MHS6" s="366">
        <f>'SAISIE HOTEL RESTAURANT'!MIC5</f>
        <v>0</v>
      </c>
      <c r="MHT6" s="366">
        <f>'SAISIE HOTEL RESTAURANT'!MID5</f>
        <v>0</v>
      </c>
      <c r="MHU6" s="366">
        <f>'SAISIE HOTEL RESTAURANT'!MIE5</f>
        <v>0</v>
      </c>
      <c r="MHV6" s="366">
        <f>'SAISIE HOTEL RESTAURANT'!MIF5</f>
        <v>0</v>
      </c>
      <c r="MHW6" s="366">
        <f>'SAISIE HOTEL RESTAURANT'!MIG5</f>
        <v>0</v>
      </c>
      <c r="MHX6" s="366">
        <f>'SAISIE HOTEL RESTAURANT'!MIH5</f>
        <v>0</v>
      </c>
      <c r="MHY6" s="366">
        <f>'SAISIE HOTEL RESTAURANT'!MII5</f>
        <v>0</v>
      </c>
      <c r="MHZ6" s="366">
        <f>'SAISIE HOTEL RESTAURANT'!MIJ5</f>
        <v>0</v>
      </c>
      <c r="MIA6" s="366">
        <f>'SAISIE HOTEL RESTAURANT'!MIK5</f>
        <v>0</v>
      </c>
      <c r="MIB6" s="366">
        <f>'SAISIE HOTEL RESTAURANT'!MIL5</f>
        <v>0</v>
      </c>
      <c r="MIC6" s="366">
        <f>'SAISIE HOTEL RESTAURANT'!MIM5</f>
        <v>0</v>
      </c>
      <c r="MID6" s="366">
        <f>'SAISIE HOTEL RESTAURANT'!MIN5</f>
        <v>0</v>
      </c>
      <c r="MIE6" s="366">
        <f>'SAISIE HOTEL RESTAURANT'!MIO5</f>
        <v>0</v>
      </c>
      <c r="MIF6" s="366">
        <f>'SAISIE HOTEL RESTAURANT'!MIP5</f>
        <v>0</v>
      </c>
      <c r="MIG6" s="366">
        <f>'SAISIE HOTEL RESTAURANT'!MIQ5</f>
        <v>0</v>
      </c>
      <c r="MIH6" s="366">
        <f>'SAISIE HOTEL RESTAURANT'!MIR5</f>
        <v>0</v>
      </c>
      <c r="MII6" s="366">
        <f>'SAISIE HOTEL RESTAURANT'!MIS5</f>
        <v>0</v>
      </c>
      <c r="MIJ6" s="366">
        <f>'SAISIE HOTEL RESTAURANT'!MIT5</f>
        <v>0</v>
      </c>
      <c r="MIK6" s="366">
        <f>'SAISIE HOTEL RESTAURANT'!MIU5</f>
        <v>0</v>
      </c>
      <c r="MIL6" s="366">
        <f>'SAISIE HOTEL RESTAURANT'!MIV5</f>
        <v>0</v>
      </c>
      <c r="MIM6" s="366">
        <f>'SAISIE HOTEL RESTAURANT'!MIW5</f>
        <v>0</v>
      </c>
      <c r="MIN6" s="366">
        <f>'SAISIE HOTEL RESTAURANT'!MIX5</f>
        <v>0</v>
      </c>
      <c r="MIO6" s="366">
        <f>'SAISIE HOTEL RESTAURANT'!MIY5</f>
        <v>0</v>
      </c>
      <c r="MIP6" s="366">
        <f>'SAISIE HOTEL RESTAURANT'!MIZ5</f>
        <v>0</v>
      </c>
      <c r="MIQ6" s="366">
        <f>'SAISIE HOTEL RESTAURANT'!MJA5</f>
        <v>0</v>
      </c>
      <c r="MIR6" s="366">
        <f>'SAISIE HOTEL RESTAURANT'!MJB5</f>
        <v>0</v>
      </c>
      <c r="MIS6" s="366">
        <f>'SAISIE HOTEL RESTAURANT'!MJC5</f>
        <v>0</v>
      </c>
      <c r="MIT6" s="366">
        <f>'SAISIE HOTEL RESTAURANT'!MJD5</f>
        <v>0</v>
      </c>
      <c r="MIU6" s="366">
        <f>'SAISIE HOTEL RESTAURANT'!MJE5</f>
        <v>0</v>
      </c>
      <c r="MIV6" s="366">
        <f>'SAISIE HOTEL RESTAURANT'!MJF5</f>
        <v>0</v>
      </c>
      <c r="MIW6" s="366">
        <f>'SAISIE HOTEL RESTAURANT'!MJG5</f>
        <v>0</v>
      </c>
      <c r="MIX6" s="366">
        <f>'SAISIE HOTEL RESTAURANT'!MJH5</f>
        <v>0</v>
      </c>
      <c r="MIY6" s="366">
        <f>'SAISIE HOTEL RESTAURANT'!MJI5</f>
        <v>0</v>
      </c>
      <c r="MIZ6" s="366">
        <f>'SAISIE HOTEL RESTAURANT'!MJJ5</f>
        <v>0</v>
      </c>
      <c r="MJA6" s="366">
        <f>'SAISIE HOTEL RESTAURANT'!MJK5</f>
        <v>0</v>
      </c>
      <c r="MJB6" s="366">
        <f>'SAISIE HOTEL RESTAURANT'!MJL5</f>
        <v>0</v>
      </c>
      <c r="MJC6" s="366">
        <f>'SAISIE HOTEL RESTAURANT'!MJM5</f>
        <v>0</v>
      </c>
      <c r="MJD6" s="366">
        <f>'SAISIE HOTEL RESTAURANT'!MJN5</f>
        <v>0</v>
      </c>
      <c r="MJE6" s="366">
        <f>'SAISIE HOTEL RESTAURANT'!MJO5</f>
        <v>0</v>
      </c>
      <c r="MJF6" s="366">
        <f>'SAISIE HOTEL RESTAURANT'!MJP5</f>
        <v>0</v>
      </c>
      <c r="MJG6" s="366">
        <f>'SAISIE HOTEL RESTAURANT'!MJQ5</f>
        <v>0</v>
      </c>
      <c r="MJH6" s="366">
        <f>'SAISIE HOTEL RESTAURANT'!MJR5</f>
        <v>0</v>
      </c>
      <c r="MJI6" s="366">
        <f>'SAISIE HOTEL RESTAURANT'!MJS5</f>
        <v>0</v>
      </c>
      <c r="MJJ6" s="366">
        <f>'SAISIE HOTEL RESTAURANT'!MJT5</f>
        <v>0</v>
      </c>
      <c r="MJK6" s="366">
        <f>'SAISIE HOTEL RESTAURANT'!MJU5</f>
        <v>0</v>
      </c>
      <c r="MJL6" s="366">
        <f>'SAISIE HOTEL RESTAURANT'!MJV5</f>
        <v>0</v>
      </c>
      <c r="MJM6" s="366">
        <f>'SAISIE HOTEL RESTAURANT'!MJW5</f>
        <v>0</v>
      </c>
      <c r="MJN6" s="366">
        <f>'SAISIE HOTEL RESTAURANT'!MJX5</f>
        <v>0</v>
      </c>
      <c r="MJO6" s="366">
        <f>'SAISIE HOTEL RESTAURANT'!MJY5</f>
        <v>0</v>
      </c>
      <c r="MJP6" s="366">
        <f>'SAISIE HOTEL RESTAURANT'!MJZ5</f>
        <v>0</v>
      </c>
      <c r="MJQ6" s="366">
        <f>'SAISIE HOTEL RESTAURANT'!MKA5</f>
        <v>0</v>
      </c>
      <c r="MJR6" s="366">
        <f>'SAISIE HOTEL RESTAURANT'!MKB5</f>
        <v>0</v>
      </c>
      <c r="MJS6" s="366">
        <f>'SAISIE HOTEL RESTAURANT'!MKC5</f>
        <v>0</v>
      </c>
      <c r="MJT6" s="366">
        <f>'SAISIE HOTEL RESTAURANT'!MKD5</f>
        <v>0</v>
      </c>
      <c r="MJU6" s="366">
        <f>'SAISIE HOTEL RESTAURANT'!MKE5</f>
        <v>0</v>
      </c>
      <c r="MJV6" s="366">
        <f>'SAISIE HOTEL RESTAURANT'!MKF5</f>
        <v>0</v>
      </c>
      <c r="MJW6" s="366">
        <f>'SAISIE HOTEL RESTAURANT'!MKG5</f>
        <v>0</v>
      </c>
      <c r="MJX6" s="366">
        <f>'SAISIE HOTEL RESTAURANT'!MKH5</f>
        <v>0</v>
      </c>
      <c r="MJY6" s="366">
        <f>'SAISIE HOTEL RESTAURANT'!MKI5</f>
        <v>0</v>
      </c>
      <c r="MJZ6" s="366">
        <f>'SAISIE HOTEL RESTAURANT'!MKJ5</f>
        <v>0</v>
      </c>
      <c r="MKA6" s="366">
        <f>'SAISIE HOTEL RESTAURANT'!MKK5</f>
        <v>0</v>
      </c>
      <c r="MKB6" s="366">
        <f>'SAISIE HOTEL RESTAURANT'!MKL5</f>
        <v>0</v>
      </c>
      <c r="MKC6" s="366">
        <f>'SAISIE HOTEL RESTAURANT'!MKM5</f>
        <v>0</v>
      </c>
      <c r="MKD6" s="366">
        <f>'SAISIE HOTEL RESTAURANT'!MKN5</f>
        <v>0</v>
      </c>
      <c r="MKE6" s="366">
        <f>'SAISIE HOTEL RESTAURANT'!MKO5</f>
        <v>0</v>
      </c>
      <c r="MKF6" s="366">
        <f>'SAISIE HOTEL RESTAURANT'!MKP5</f>
        <v>0</v>
      </c>
      <c r="MKG6" s="366">
        <f>'SAISIE HOTEL RESTAURANT'!MKQ5</f>
        <v>0</v>
      </c>
      <c r="MKH6" s="366">
        <f>'SAISIE HOTEL RESTAURANT'!MKR5</f>
        <v>0</v>
      </c>
      <c r="MKI6" s="366">
        <f>'SAISIE HOTEL RESTAURANT'!MKS5</f>
        <v>0</v>
      </c>
      <c r="MKJ6" s="366">
        <f>'SAISIE HOTEL RESTAURANT'!MKT5</f>
        <v>0</v>
      </c>
      <c r="MKK6" s="366">
        <f>'SAISIE HOTEL RESTAURANT'!MKU5</f>
        <v>0</v>
      </c>
      <c r="MKL6" s="366">
        <f>'SAISIE HOTEL RESTAURANT'!MKV5</f>
        <v>0</v>
      </c>
      <c r="MKM6" s="366">
        <f>'SAISIE HOTEL RESTAURANT'!MKW5</f>
        <v>0</v>
      </c>
      <c r="MKN6" s="366">
        <f>'SAISIE HOTEL RESTAURANT'!MKX5</f>
        <v>0</v>
      </c>
      <c r="MKO6" s="366">
        <f>'SAISIE HOTEL RESTAURANT'!MKY5</f>
        <v>0</v>
      </c>
      <c r="MKP6" s="366">
        <f>'SAISIE HOTEL RESTAURANT'!MKZ5</f>
        <v>0</v>
      </c>
      <c r="MKQ6" s="366">
        <f>'SAISIE HOTEL RESTAURANT'!MLA5</f>
        <v>0</v>
      </c>
      <c r="MKR6" s="366">
        <f>'SAISIE HOTEL RESTAURANT'!MLB5</f>
        <v>0</v>
      </c>
      <c r="MKS6" s="366">
        <f>'SAISIE HOTEL RESTAURANT'!MLC5</f>
        <v>0</v>
      </c>
      <c r="MKT6" s="366">
        <f>'SAISIE HOTEL RESTAURANT'!MLD5</f>
        <v>0</v>
      </c>
      <c r="MKU6" s="366">
        <f>'SAISIE HOTEL RESTAURANT'!MLE5</f>
        <v>0</v>
      </c>
      <c r="MKV6" s="366">
        <f>'SAISIE HOTEL RESTAURANT'!MLF5</f>
        <v>0</v>
      </c>
      <c r="MKW6" s="366">
        <f>'SAISIE HOTEL RESTAURANT'!MLG5</f>
        <v>0</v>
      </c>
      <c r="MKX6" s="366">
        <f>'SAISIE HOTEL RESTAURANT'!MLH5</f>
        <v>0</v>
      </c>
      <c r="MKY6" s="366">
        <f>'SAISIE HOTEL RESTAURANT'!MLI5</f>
        <v>0</v>
      </c>
      <c r="MKZ6" s="366">
        <f>'SAISIE HOTEL RESTAURANT'!MLJ5</f>
        <v>0</v>
      </c>
      <c r="MLA6" s="366">
        <f>'SAISIE HOTEL RESTAURANT'!MLK5</f>
        <v>0</v>
      </c>
      <c r="MLB6" s="366">
        <f>'SAISIE HOTEL RESTAURANT'!MLL5</f>
        <v>0</v>
      </c>
      <c r="MLC6" s="366">
        <f>'SAISIE HOTEL RESTAURANT'!MLM5</f>
        <v>0</v>
      </c>
      <c r="MLD6" s="366">
        <f>'SAISIE HOTEL RESTAURANT'!MLN5</f>
        <v>0</v>
      </c>
      <c r="MLE6" s="366">
        <f>'SAISIE HOTEL RESTAURANT'!MLO5</f>
        <v>0</v>
      </c>
      <c r="MLF6" s="366">
        <f>'SAISIE HOTEL RESTAURANT'!MLP5</f>
        <v>0</v>
      </c>
      <c r="MLG6" s="366">
        <f>'SAISIE HOTEL RESTAURANT'!MLQ5</f>
        <v>0</v>
      </c>
      <c r="MLH6" s="366">
        <f>'SAISIE HOTEL RESTAURANT'!MLR5</f>
        <v>0</v>
      </c>
      <c r="MLI6" s="366">
        <f>'SAISIE HOTEL RESTAURANT'!MLS5</f>
        <v>0</v>
      </c>
      <c r="MLJ6" s="366">
        <f>'SAISIE HOTEL RESTAURANT'!MLT5</f>
        <v>0</v>
      </c>
      <c r="MLK6" s="366">
        <f>'SAISIE HOTEL RESTAURANT'!MLU5</f>
        <v>0</v>
      </c>
      <c r="MLL6" s="366">
        <f>'SAISIE HOTEL RESTAURANT'!MLV5</f>
        <v>0</v>
      </c>
      <c r="MLM6" s="366">
        <f>'SAISIE HOTEL RESTAURANT'!MLW5</f>
        <v>0</v>
      </c>
      <c r="MLN6" s="366">
        <f>'SAISIE HOTEL RESTAURANT'!MLX5</f>
        <v>0</v>
      </c>
      <c r="MLO6" s="366">
        <f>'SAISIE HOTEL RESTAURANT'!MLY5</f>
        <v>0</v>
      </c>
      <c r="MLP6" s="366">
        <f>'SAISIE HOTEL RESTAURANT'!MLZ5</f>
        <v>0</v>
      </c>
      <c r="MLQ6" s="366">
        <f>'SAISIE HOTEL RESTAURANT'!MMA5</f>
        <v>0</v>
      </c>
      <c r="MLR6" s="366">
        <f>'SAISIE HOTEL RESTAURANT'!MMB5</f>
        <v>0</v>
      </c>
      <c r="MLS6" s="366">
        <f>'SAISIE HOTEL RESTAURANT'!MMC5</f>
        <v>0</v>
      </c>
      <c r="MLT6" s="366">
        <f>'SAISIE HOTEL RESTAURANT'!MMD5</f>
        <v>0</v>
      </c>
      <c r="MLU6" s="366">
        <f>'SAISIE HOTEL RESTAURANT'!MME5</f>
        <v>0</v>
      </c>
      <c r="MLV6" s="366">
        <f>'SAISIE HOTEL RESTAURANT'!MMF5</f>
        <v>0</v>
      </c>
      <c r="MLW6" s="366">
        <f>'SAISIE HOTEL RESTAURANT'!MMG5</f>
        <v>0</v>
      </c>
      <c r="MLX6" s="366">
        <f>'SAISIE HOTEL RESTAURANT'!MMH5</f>
        <v>0</v>
      </c>
      <c r="MLY6" s="366">
        <f>'SAISIE HOTEL RESTAURANT'!MMI5</f>
        <v>0</v>
      </c>
      <c r="MLZ6" s="366">
        <f>'SAISIE HOTEL RESTAURANT'!MMJ5</f>
        <v>0</v>
      </c>
      <c r="MMA6" s="366">
        <f>'SAISIE HOTEL RESTAURANT'!MMK5</f>
        <v>0</v>
      </c>
      <c r="MMB6" s="366">
        <f>'SAISIE HOTEL RESTAURANT'!MML5</f>
        <v>0</v>
      </c>
      <c r="MMC6" s="366">
        <f>'SAISIE HOTEL RESTAURANT'!MMM5</f>
        <v>0</v>
      </c>
      <c r="MMD6" s="366">
        <f>'SAISIE HOTEL RESTAURANT'!MMN5</f>
        <v>0</v>
      </c>
      <c r="MME6" s="366">
        <f>'SAISIE HOTEL RESTAURANT'!MMO5</f>
        <v>0</v>
      </c>
      <c r="MMF6" s="366">
        <f>'SAISIE HOTEL RESTAURANT'!MMP5</f>
        <v>0</v>
      </c>
      <c r="MMG6" s="366">
        <f>'SAISIE HOTEL RESTAURANT'!MMQ5</f>
        <v>0</v>
      </c>
      <c r="MMH6" s="366">
        <f>'SAISIE HOTEL RESTAURANT'!MMR5</f>
        <v>0</v>
      </c>
      <c r="MMI6" s="366">
        <f>'SAISIE HOTEL RESTAURANT'!MMS5</f>
        <v>0</v>
      </c>
      <c r="MMJ6" s="366">
        <f>'SAISIE HOTEL RESTAURANT'!MMT5</f>
        <v>0</v>
      </c>
      <c r="MMK6" s="366">
        <f>'SAISIE HOTEL RESTAURANT'!MMU5</f>
        <v>0</v>
      </c>
      <c r="MML6" s="366">
        <f>'SAISIE HOTEL RESTAURANT'!MMV5</f>
        <v>0</v>
      </c>
      <c r="MMM6" s="366">
        <f>'SAISIE HOTEL RESTAURANT'!MMW5</f>
        <v>0</v>
      </c>
      <c r="MMN6" s="366">
        <f>'SAISIE HOTEL RESTAURANT'!MMX5</f>
        <v>0</v>
      </c>
      <c r="MMO6" s="366">
        <f>'SAISIE HOTEL RESTAURANT'!MMY5</f>
        <v>0</v>
      </c>
      <c r="MMP6" s="366">
        <f>'SAISIE HOTEL RESTAURANT'!MMZ5</f>
        <v>0</v>
      </c>
      <c r="MMQ6" s="366">
        <f>'SAISIE HOTEL RESTAURANT'!MNA5</f>
        <v>0</v>
      </c>
      <c r="MMR6" s="366">
        <f>'SAISIE HOTEL RESTAURANT'!MNB5</f>
        <v>0</v>
      </c>
      <c r="MMS6" s="366">
        <f>'SAISIE HOTEL RESTAURANT'!MNC5</f>
        <v>0</v>
      </c>
      <c r="MMT6" s="366">
        <f>'SAISIE HOTEL RESTAURANT'!MND5</f>
        <v>0</v>
      </c>
      <c r="MMU6" s="366">
        <f>'SAISIE HOTEL RESTAURANT'!MNE5</f>
        <v>0</v>
      </c>
      <c r="MMV6" s="366">
        <f>'SAISIE HOTEL RESTAURANT'!MNF5</f>
        <v>0</v>
      </c>
      <c r="MMW6" s="366">
        <f>'SAISIE HOTEL RESTAURANT'!MNG5</f>
        <v>0</v>
      </c>
      <c r="MMX6" s="366">
        <f>'SAISIE HOTEL RESTAURANT'!MNH5</f>
        <v>0</v>
      </c>
      <c r="MMY6" s="366">
        <f>'SAISIE HOTEL RESTAURANT'!MNI5</f>
        <v>0</v>
      </c>
      <c r="MMZ6" s="366">
        <f>'SAISIE HOTEL RESTAURANT'!MNJ5</f>
        <v>0</v>
      </c>
      <c r="MNA6" s="366">
        <f>'SAISIE HOTEL RESTAURANT'!MNK5</f>
        <v>0</v>
      </c>
      <c r="MNB6" s="366">
        <f>'SAISIE HOTEL RESTAURANT'!MNL5</f>
        <v>0</v>
      </c>
      <c r="MNC6" s="366">
        <f>'SAISIE HOTEL RESTAURANT'!MNM5</f>
        <v>0</v>
      </c>
      <c r="MND6" s="366">
        <f>'SAISIE HOTEL RESTAURANT'!MNN5</f>
        <v>0</v>
      </c>
      <c r="MNE6" s="366">
        <f>'SAISIE HOTEL RESTAURANT'!MNO5</f>
        <v>0</v>
      </c>
      <c r="MNF6" s="366">
        <f>'SAISIE HOTEL RESTAURANT'!MNP5</f>
        <v>0</v>
      </c>
      <c r="MNG6" s="366">
        <f>'SAISIE HOTEL RESTAURANT'!MNQ5</f>
        <v>0</v>
      </c>
      <c r="MNH6" s="366">
        <f>'SAISIE HOTEL RESTAURANT'!MNR5</f>
        <v>0</v>
      </c>
      <c r="MNI6" s="366">
        <f>'SAISIE HOTEL RESTAURANT'!MNS5</f>
        <v>0</v>
      </c>
      <c r="MNJ6" s="366">
        <f>'SAISIE HOTEL RESTAURANT'!MNT5</f>
        <v>0</v>
      </c>
      <c r="MNK6" s="366">
        <f>'SAISIE HOTEL RESTAURANT'!MNU5</f>
        <v>0</v>
      </c>
      <c r="MNL6" s="366">
        <f>'SAISIE HOTEL RESTAURANT'!MNV5</f>
        <v>0</v>
      </c>
      <c r="MNM6" s="366">
        <f>'SAISIE HOTEL RESTAURANT'!MNW5</f>
        <v>0</v>
      </c>
      <c r="MNN6" s="366">
        <f>'SAISIE HOTEL RESTAURANT'!MNX5</f>
        <v>0</v>
      </c>
      <c r="MNO6" s="366">
        <f>'SAISIE HOTEL RESTAURANT'!MNY5</f>
        <v>0</v>
      </c>
      <c r="MNP6" s="366">
        <f>'SAISIE HOTEL RESTAURANT'!MNZ5</f>
        <v>0</v>
      </c>
      <c r="MNQ6" s="366">
        <f>'SAISIE HOTEL RESTAURANT'!MOA5</f>
        <v>0</v>
      </c>
      <c r="MNR6" s="366">
        <f>'SAISIE HOTEL RESTAURANT'!MOB5</f>
        <v>0</v>
      </c>
      <c r="MNS6" s="366">
        <f>'SAISIE HOTEL RESTAURANT'!MOC5</f>
        <v>0</v>
      </c>
      <c r="MNT6" s="366">
        <f>'SAISIE HOTEL RESTAURANT'!MOD5</f>
        <v>0</v>
      </c>
      <c r="MNU6" s="366">
        <f>'SAISIE HOTEL RESTAURANT'!MOE5</f>
        <v>0</v>
      </c>
      <c r="MNV6" s="366">
        <f>'SAISIE HOTEL RESTAURANT'!MOF5</f>
        <v>0</v>
      </c>
      <c r="MNW6" s="366">
        <f>'SAISIE HOTEL RESTAURANT'!MOG5</f>
        <v>0</v>
      </c>
      <c r="MNX6" s="366">
        <f>'SAISIE HOTEL RESTAURANT'!MOH5</f>
        <v>0</v>
      </c>
      <c r="MNY6" s="366">
        <f>'SAISIE HOTEL RESTAURANT'!MOI5</f>
        <v>0</v>
      </c>
      <c r="MNZ6" s="366">
        <f>'SAISIE HOTEL RESTAURANT'!MOJ5</f>
        <v>0</v>
      </c>
      <c r="MOA6" s="366">
        <f>'SAISIE HOTEL RESTAURANT'!MOK5</f>
        <v>0</v>
      </c>
      <c r="MOB6" s="366">
        <f>'SAISIE HOTEL RESTAURANT'!MOL5</f>
        <v>0</v>
      </c>
      <c r="MOC6" s="366">
        <f>'SAISIE HOTEL RESTAURANT'!MOM5</f>
        <v>0</v>
      </c>
      <c r="MOD6" s="366">
        <f>'SAISIE HOTEL RESTAURANT'!MON5</f>
        <v>0</v>
      </c>
      <c r="MOE6" s="366">
        <f>'SAISIE HOTEL RESTAURANT'!MOO5</f>
        <v>0</v>
      </c>
      <c r="MOF6" s="366">
        <f>'SAISIE HOTEL RESTAURANT'!MOP5</f>
        <v>0</v>
      </c>
      <c r="MOG6" s="366">
        <f>'SAISIE HOTEL RESTAURANT'!MOQ5</f>
        <v>0</v>
      </c>
      <c r="MOH6" s="366">
        <f>'SAISIE HOTEL RESTAURANT'!MOR5</f>
        <v>0</v>
      </c>
      <c r="MOI6" s="366">
        <f>'SAISIE HOTEL RESTAURANT'!MOS5</f>
        <v>0</v>
      </c>
      <c r="MOJ6" s="366">
        <f>'SAISIE HOTEL RESTAURANT'!MOT5</f>
        <v>0</v>
      </c>
      <c r="MOK6" s="366">
        <f>'SAISIE HOTEL RESTAURANT'!MOU5</f>
        <v>0</v>
      </c>
      <c r="MOL6" s="366">
        <f>'SAISIE HOTEL RESTAURANT'!MOV5</f>
        <v>0</v>
      </c>
      <c r="MOM6" s="366">
        <f>'SAISIE HOTEL RESTAURANT'!MOW5</f>
        <v>0</v>
      </c>
      <c r="MON6" s="366">
        <f>'SAISIE HOTEL RESTAURANT'!MOX5</f>
        <v>0</v>
      </c>
      <c r="MOO6" s="366">
        <f>'SAISIE HOTEL RESTAURANT'!MOY5</f>
        <v>0</v>
      </c>
      <c r="MOP6" s="366">
        <f>'SAISIE HOTEL RESTAURANT'!MOZ5</f>
        <v>0</v>
      </c>
      <c r="MOQ6" s="366">
        <f>'SAISIE HOTEL RESTAURANT'!MPA5</f>
        <v>0</v>
      </c>
      <c r="MOR6" s="366">
        <f>'SAISIE HOTEL RESTAURANT'!MPB5</f>
        <v>0</v>
      </c>
      <c r="MOS6" s="366">
        <f>'SAISIE HOTEL RESTAURANT'!MPC5</f>
        <v>0</v>
      </c>
      <c r="MOT6" s="366">
        <f>'SAISIE HOTEL RESTAURANT'!MPD5</f>
        <v>0</v>
      </c>
      <c r="MOU6" s="366">
        <f>'SAISIE HOTEL RESTAURANT'!MPE5</f>
        <v>0</v>
      </c>
      <c r="MOV6" s="366">
        <f>'SAISIE HOTEL RESTAURANT'!MPF5</f>
        <v>0</v>
      </c>
      <c r="MOW6" s="366">
        <f>'SAISIE HOTEL RESTAURANT'!MPG5</f>
        <v>0</v>
      </c>
      <c r="MOX6" s="366">
        <f>'SAISIE HOTEL RESTAURANT'!MPH5</f>
        <v>0</v>
      </c>
      <c r="MOY6" s="366">
        <f>'SAISIE HOTEL RESTAURANT'!MPI5</f>
        <v>0</v>
      </c>
      <c r="MOZ6" s="366">
        <f>'SAISIE HOTEL RESTAURANT'!MPJ5</f>
        <v>0</v>
      </c>
      <c r="MPA6" s="366">
        <f>'SAISIE HOTEL RESTAURANT'!MPK5</f>
        <v>0</v>
      </c>
      <c r="MPB6" s="366">
        <f>'SAISIE HOTEL RESTAURANT'!MPL5</f>
        <v>0</v>
      </c>
      <c r="MPC6" s="366">
        <f>'SAISIE HOTEL RESTAURANT'!MPM5</f>
        <v>0</v>
      </c>
      <c r="MPD6" s="366">
        <f>'SAISIE HOTEL RESTAURANT'!MPN5</f>
        <v>0</v>
      </c>
      <c r="MPE6" s="366">
        <f>'SAISIE HOTEL RESTAURANT'!MPO5</f>
        <v>0</v>
      </c>
      <c r="MPF6" s="366">
        <f>'SAISIE HOTEL RESTAURANT'!MPP5</f>
        <v>0</v>
      </c>
      <c r="MPG6" s="366">
        <f>'SAISIE HOTEL RESTAURANT'!MPQ5</f>
        <v>0</v>
      </c>
      <c r="MPH6" s="366">
        <f>'SAISIE HOTEL RESTAURANT'!MPR5</f>
        <v>0</v>
      </c>
      <c r="MPI6" s="366">
        <f>'SAISIE HOTEL RESTAURANT'!MPS5</f>
        <v>0</v>
      </c>
      <c r="MPJ6" s="366">
        <f>'SAISIE HOTEL RESTAURANT'!MPT5</f>
        <v>0</v>
      </c>
      <c r="MPK6" s="366">
        <f>'SAISIE HOTEL RESTAURANT'!MPU5</f>
        <v>0</v>
      </c>
      <c r="MPL6" s="366">
        <f>'SAISIE HOTEL RESTAURANT'!MPV5</f>
        <v>0</v>
      </c>
      <c r="MPM6" s="366">
        <f>'SAISIE HOTEL RESTAURANT'!MPW5</f>
        <v>0</v>
      </c>
      <c r="MPN6" s="366">
        <f>'SAISIE HOTEL RESTAURANT'!MPX5</f>
        <v>0</v>
      </c>
      <c r="MPO6" s="366">
        <f>'SAISIE HOTEL RESTAURANT'!MPY5</f>
        <v>0</v>
      </c>
      <c r="MPP6" s="366">
        <f>'SAISIE HOTEL RESTAURANT'!MPZ5</f>
        <v>0</v>
      </c>
      <c r="MPQ6" s="366">
        <f>'SAISIE HOTEL RESTAURANT'!MQA5</f>
        <v>0</v>
      </c>
      <c r="MPR6" s="366">
        <f>'SAISIE HOTEL RESTAURANT'!MQB5</f>
        <v>0</v>
      </c>
      <c r="MPS6" s="366">
        <f>'SAISIE HOTEL RESTAURANT'!MQC5</f>
        <v>0</v>
      </c>
      <c r="MPT6" s="366">
        <f>'SAISIE HOTEL RESTAURANT'!MQD5</f>
        <v>0</v>
      </c>
      <c r="MPU6" s="366">
        <f>'SAISIE HOTEL RESTAURANT'!MQE5</f>
        <v>0</v>
      </c>
      <c r="MPV6" s="366">
        <f>'SAISIE HOTEL RESTAURANT'!MQF5</f>
        <v>0</v>
      </c>
      <c r="MPW6" s="366">
        <f>'SAISIE HOTEL RESTAURANT'!MQG5</f>
        <v>0</v>
      </c>
      <c r="MPX6" s="366">
        <f>'SAISIE HOTEL RESTAURANT'!MQH5</f>
        <v>0</v>
      </c>
      <c r="MPY6" s="366">
        <f>'SAISIE HOTEL RESTAURANT'!MQI5</f>
        <v>0</v>
      </c>
      <c r="MPZ6" s="366">
        <f>'SAISIE HOTEL RESTAURANT'!MQJ5</f>
        <v>0</v>
      </c>
      <c r="MQA6" s="366">
        <f>'SAISIE HOTEL RESTAURANT'!MQK5</f>
        <v>0</v>
      </c>
      <c r="MQB6" s="366">
        <f>'SAISIE HOTEL RESTAURANT'!MQL5</f>
        <v>0</v>
      </c>
      <c r="MQC6" s="366">
        <f>'SAISIE HOTEL RESTAURANT'!MQM5</f>
        <v>0</v>
      </c>
      <c r="MQD6" s="366">
        <f>'SAISIE HOTEL RESTAURANT'!MQN5</f>
        <v>0</v>
      </c>
      <c r="MQE6" s="366">
        <f>'SAISIE HOTEL RESTAURANT'!MQO5</f>
        <v>0</v>
      </c>
      <c r="MQF6" s="366">
        <f>'SAISIE HOTEL RESTAURANT'!MQP5</f>
        <v>0</v>
      </c>
      <c r="MQG6" s="366">
        <f>'SAISIE HOTEL RESTAURANT'!MQQ5</f>
        <v>0</v>
      </c>
      <c r="MQH6" s="366">
        <f>'SAISIE HOTEL RESTAURANT'!MQR5</f>
        <v>0</v>
      </c>
      <c r="MQI6" s="366">
        <f>'SAISIE HOTEL RESTAURANT'!MQS5</f>
        <v>0</v>
      </c>
      <c r="MQJ6" s="366">
        <f>'SAISIE HOTEL RESTAURANT'!MQT5</f>
        <v>0</v>
      </c>
      <c r="MQK6" s="366">
        <f>'SAISIE HOTEL RESTAURANT'!MQU5</f>
        <v>0</v>
      </c>
      <c r="MQL6" s="366">
        <f>'SAISIE HOTEL RESTAURANT'!MQV5</f>
        <v>0</v>
      </c>
      <c r="MQM6" s="366">
        <f>'SAISIE HOTEL RESTAURANT'!MQW5</f>
        <v>0</v>
      </c>
      <c r="MQN6" s="366">
        <f>'SAISIE HOTEL RESTAURANT'!MQX5</f>
        <v>0</v>
      </c>
      <c r="MQO6" s="366">
        <f>'SAISIE HOTEL RESTAURANT'!MQY5</f>
        <v>0</v>
      </c>
      <c r="MQP6" s="366">
        <f>'SAISIE HOTEL RESTAURANT'!MQZ5</f>
        <v>0</v>
      </c>
      <c r="MQQ6" s="366">
        <f>'SAISIE HOTEL RESTAURANT'!MRA5</f>
        <v>0</v>
      </c>
      <c r="MQR6" s="366">
        <f>'SAISIE HOTEL RESTAURANT'!MRB5</f>
        <v>0</v>
      </c>
      <c r="MQS6" s="366">
        <f>'SAISIE HOTEL RESTAURANT'!MRC5</f>
        <v>0</v>
      </c>
      <c r="MQT6" s="366">
        <f>'SAISIE HOTEL RESTAURANT'!MRD5</f>
        <v>0</v>
      </c>
      <c r="MQU6" s="366">
        <f>'SAISIE HOTEL RESTAURANT'!MRE5</f>
        <v>0</v>
      </c>
      <c r="MQV6" s="366">
        <f>'SAISIE HOTEL RESTAURANT'!MRF5</f>
        <v>0</v>
      </c>
      <c r="MQW6" s="366">
        <f>'SAISIE HOTEL RESTAURANT'!MRG5</f>
        <v>0</v>
      </c>
      <c r="MQX6" s="366">
        <f>'SAISIE HOTEL RESTAURANT'!MRH5</f>
        <v>0</v>
      </c>
      <c r="MQY6" s="366">
        <f>'SAISIE HOTEL RESTAURANT'!MRI5</f>
        <v>0</v>
      </c>
      <c r="MQZ6" s="366">
        <f>'SAISIE HOTEL RESTAURANT'!MRJ5</f>
        <v>0</v>
      </c>
      <c r="MRA6" s="366">
        <f>'SAISIE HOTEL RESTAURANT'!MRK5</f>
        <v>0</v>
      </c>
      <c r="MRB6" s="366">
        <f>'SAISIE HOTEL RESTAURANT'!MRL5</f>
        <v>0</v>
      </c>
      <c r="MRC6" s="366">
        <f>'SAISIE HOTEL RESTAURANT'!MRM5</f>
        <v>0</v>
      </c>
      <c r="MRD6" s="366">
        <f>'SAISIE HOTEL RESTAURANT'!MRN5</f>
        <v>0</v>
      </c>
      <c r="MRE6" s="366">
        <f>'SAISIE HOTEL RESTAURANT'!MRO5</f>
        <v>0</v>
      </c>
      <c r="MRF6" s="366">
        <f>'SAISIE HOTEL RESTAURANT'!MRP5</f>
        <v>0</v>
      </c>
      <c r="MRG6" s="366">
        <f>'SAISIE HOTEL RESTAURANT'!MRQ5</f>
        <v>0</v>
      </c>
      <c r="MRH6" s="366">
        <f>'SAISIE HOTEL RESTAURANT'!MRR5</f>
        <v>0</v>
      </c>
      <c r="MRI6" s="366">
        <f>'SAISIE HOTEL RESTAURANT'!MRS5</f>
        <v>0</v>
      </c>
      <c r="MRJ6" s="366">
        <f>'SAISIE HOTEL RESTAURANT'!MRT5</f>
        <v>0</v>
      </c>
      <c r="MRK6" s="366">
        <f>'SAISIE HOTEL RESTAURANT'!MRU5</f>
        <v>0</v>
      </c>
      <c r="MRL6" s="366">
        <f>'SAISIE HOTEL RESTAURANT'!MRV5</f>
        <v>0</v>
      </c>
      <c r="MRM6" s="366">
        <f>'SAISIE HOTEL RESTAURANT'!MRW5</f>
        <v>0</v>
      </c>
      <c r="MRN6" s="366">
        <f>'SAISIE HOTEL RESTAURANT'!MRX5</f>
        <v>0</v>
      </c>
      <c r="MRO6" s="366">
        <f>'SAISIE HOTEL RESTAURANT'!MRY5</f>
        <v>0</v>
      </c>
      <c r="MRP6" s="366">
        <f>'SAISIE HOTEL RESTAURANT'!MRZ5</f>
        <v>0</v>
      </c>
      <c r="MRQ6" s="366">
        <f>'SAISIE HOTEL RESTAURANT'!MSA5</f>
        <v>0</v>
      </c>
      <c r="MRR6" s="366">
        <f>'SAISIE HOTEL RESTAURANT'!MSB5</f>
        <v>0</v>
      </c>
      <c r="MRS6" s="366">
        <f>'SAISIE HOTEL RESTAURANT'!MSC5</f>
        <v>0</v>
      </c>
      <c r="MRT6" s="366">
        <f>'SAISIE HOTEL RESTAURANT'!MSD5</f>
        <v>0</v>
      </c>
      <c r="MRU6" s="366">
        <f>'SAISIE HOTEL RESTAURANT'!MSE5</f>
        <v>0</v>
      </c>
      <c r="MRV6" s="366">
        <f>'SAISIE HOTEL RESTAURANT'!MSF5</f>
        <v>0</v>
      </c>
      <c r="MRW6" s="366">
        <f>'SAISIE HOTEL RESTAURANT'!MSG5</f>
        <v>0</v>
      </c>
      <c r="MRX6" s="366">
        <f>'SAISIE HOTEL RESTAURANT'!MSH5</f>
        <v>0</v>
      </c>
      <c r="MRY6" s="366">
        <f>'SAISIE HOTEL RESTAURANT'!MSI5</f>
        <v>0</v>
      </c>
      <c r="MRZ6" s="366">
        <f>'SAISIE HOTEL RESTAURANT'!MSJ5</f>
        <v>0</v>
      </c>
      <c r="MSA6" s="366">
        <f>'SAISIE HOTEL RESTAURANT'!MSK5</f>
        <v>0</v>
      </c>
      <c r="MSB6" s="366">
        <f>'SAISIE HOTEL RESTAURANT'!MSL5</f>
        <v>0</v>
      </c>
      <c r="MSC6" s="366">
        <f>'SAISIE HOTEL RESTAURANT'!MSM5</f>
        <v>0</v>
      </c>
      <c r="MSD6" s="366">
        <f>'SAISIE HOTEL RESTAURANT'!MSN5</f>
        <v>0</v>
      </c>
      <c r="MSE6" s="366">
        <f>'SAISIE HOTEL RESTAURANT'!MSO5</f>
        <v>0</v>
      </c>
      <c r="MSF6" s="366">
        <f>'SAISIE HOTEL RESTAURANT'!MSP5</f>
        <v>0</v>
      </c>
      <c r="MSG6" s="366">
        <f>'SAISIE HOTEL RESTAURANT'!MSQ5</f>
        <v>0</v>
      </c>
      <c r="MSH6" s="366">
        <f>'SAISIE HOTEL RESTAURANT'!MSR5</f>
        <v>0</v>
      </c>
      <c r="MSI6" s="366">
        <f>'SAISIE HOTEL RESTAURANT'!MSS5</f>
        <v>0</v>
      </c>
      <c r="MSJ6" s="366">
        <f>'SAISIE HOTEL RESTAURANT'!MST5</f>
        <v>0</v>
      </c>
      <c r="MSK6" s="366">
        <f>'SAISIE HOTEL RESTAURANT'!MSU5</f>
        <v>0</v>
      </c>
      <c r="MSL6" s="366">
        <f>'SAISIE HOTEL RESTAURANT'!MSV5</f>
        <v>0</v>
      </c>
      <c r="MSM6" s="366">
        <f>'SAISIE HOTEL RESTAURANT'!MSW5</f>
        <v>0</v>
      </c>
      <c r="MSN6" s="366">
        <f>'SAISIE HOTEL RESTAURANT'!MSX5</f>
        <v>0</v>
      </c>
      <c r="MSO6" s="366">
        <f>'SAISIE HOTEL RESTAURANT'!MSY5</f>
        <v>0</v>
      </c>
      <c r="MSP6" s="366">
        <f>'SAISIE HOTEL RESTAURANT'!MSZ5</f>
        <v>0</v>
      </c>
      <c r="MSQ6" s="366">
        <f>'SAISIE HOTEL RESTAURANT'!MTA5</f>
        <v>0</v>
      </c>
      <c r="MSR6" s="366">
        <f>'SAISIE HOTEL RESTAURANT'!MTB5</f>
        <v>0</v>
      </c>
      <c r="MSS6" s="366">
        <f>'SAISIE HOTEL RESTAURANT'!MTC5</f>
        <v>0</v>
      </c>
      <c r="MST6" s="366">
        <f>'SAISIE HOTEL RESTAURANT'!MTD5</f>
        <v>0</v>
      </c>
      <c r="MSU6" s="366">
        <f>'SAISIE HOTEL RESTAURANT'!MTE5</f>
        <v>0</v>
      </c>
      <c r="MSV6" s="366">
        <f>'SAISIE HOTEL RESTAURANT'!MTF5</f>
        <v>0</v>
      </c>
      <c r="MSW6" s="366">
        <f>'SAISIE HOTEL RESTAURANT'!MTG5</f>
        <v>0</v>
      </c>
      <c r="MSX6" s="366">
        <f>'SAISIE HOTEL RESTAURANT'!MTH5</f>
        <v>0</v>
      </c>
      <c r="MSY6" s="366">
        <f>'SAISIE HOTEL RESTAURANT'!MTI5</f>
        <v>0</v>
      </c>
      <c r="MSZ6" s="366">
        <f>'SAISIE HOTEL RESTAURANT'!MTJ5</f>
        <v>0</v>
      </c>
      <c r="MTA6" s="366">
        <f>'SAISIE HOTEL RESTAURANT'!MTK5</f>
        <v>0</v>
      </c>
      <c r="MTB6" s="366">
        <f>'SAISIE HOTEL RESTAURANT'!MTL5</f>
        <v>0</v>
      </c>
      <c r="MTC6" s="366">
        <f>'SAISIE HOTEL RESTAURANT'!MTM5</f>
        <v>0</v>
      </c>
      <c r="MTD6" s="366">
        <f>'SAISIE HOTEL RESTAURANT'!MTN5</f>
        <v>0</v>
      </c>
      <c r="MTE6" s="366">
        <f>'SAISIE HOTEL RESTAURANT'!MTO5</f>
        <v>0</v>
      </c>
      <c r="MTF6" s="366">
        <f>'SAISIE HOTEL RESTAURANT'!MTP5</f>
        <v>0</v>
      </c>
      <c r="MTG6" s="366">
        <f>'SAISIE HOTEL RESTAURANT'!MTQ5</f>
        <v>0</v>
      </c>
      <c r="MTH6" s="366">
        <f>'SAISIE HOTEL RESTAURANT'!MTR5</f>
        <v>0</v>
      </c>
      <c r="MTI6" s="366">
        <f>'SAISIE HOTEL RESTAURANT'!MTS5</f>
        <v>0</v>
      </c>
      <c r="MTJ6" s="366">
        <f>'SAISIE HOTEL RESTAURANT'!MTT5</f>
        <v>0</v>
      </c>
      <c r="MTK6" s="366">
        <f>'SAISIE HOTEL RESTAURANT'!MTU5</f>
        <v>0</v>
      </c>
      <c r="MTL6" s="366">
        <f>'SAISIE HOTEL RESTAURANT'!MTV5</f>
        <v>0</v>
      </c>
      <c r="MTM6" s="366">
        <f>'SAISIE HOTEL RESTAURANT'!MTW5</f>
        <v>0</v>
      </c>
      <c r="MTN6" s="366">
        <f>'SAISIE HOTEL RESTAURANT'!MTX5</f>
        <v>0</v>
      </c>
      <c r="MTO6" s="366">
        <f>'SAISIE HOTEL RESTAURANT'!MTY5</f>
        <v>0</v>
      </c>
      <c r="MTP6" s="366">
        <f>'SAISIE HOTEL RESTAURANT'!MTZ5</f>
        <v>0</v>
      </c>
      <c r="MTQ6" s="366">
        <f>'SAISIE HOTEL RESTAURANT'!MUA5</f>
        <v>0</v>
      </c>
      <c r="MTR6" s="366">
        <f>'SAISIE HOTEL RESTAURANT'!MUB5</f>
        <v>0</v>
      </c>
      <c r="MTS6" s="366">
        <f>'SAISIE HOTEL RESTAURANT'!MUC5</f>
        <v>0</v>
      </c>
      <c r="MTT6" s="366">
        <f>'SAISIE HOTEL RESTAURANT'!MUD5</f>
        <v>0</v>
      </c>
      <c r="MTU6" s="366">
        <f>'SAISIE HOTEL RESTAURANT'!MUE5</f>
        <v>0</v>
      </c>
      <c r="MTV6" s="366">
        <f>'SAISIE HOTEL RESTAURANT'!MUF5</f>
        <v>0</v>
      </c>
      <c r="MTW6" s="366">
        <f>'SAISIE HOTEL RESTAURANT'!MUG5</f>
        <v>0</v>
      </c>
      <c r="MTX6" s="366">
        <f>'SAISIE HOTEL RESTAURANT'!MUH5</f>
        <v>0</v>
      </c>
      <c r="MTY6" s="366">
        <f>'SAISIE HOTEL RESTAURANT'!MUI5</f>
        <v>0</v>
      </c>
      <c r="MTZ6" s="366">
        <f>'SAISIE HOTEL RESTAURANT'!MUJ5</f>
        <v>0</v>
      </c>
      <c r="MUA6" s="366">
        <f>'SAISIE HOTEL RESTAURANT'!MUK5</f>
        <v>0</v>
      </c>
      <c r="MUB6" s="366">
        <f>'SAISIE HOTEL RESTAURANT'!MUL5</f>
        <v>0</v>
      </c>
      <c r="MUC6" s="366">
        <f>'SAISIE HOTEL RESTAURANT'!MUM5</f>
        <v>0</v>
      </c>
      <c r="MUD6" s="366">
        <f>'SAISIE HOTEL RESTAURANT'!MUN5</f>
        <v>0</v>
      </c>
      <c r="MUE6" s="366">
        <f>'SAISIE HOTEL RESTAURANT'!MUO5</f>
        <v>0</v>
      </c>
      <c r="MUF6" s="366">
        <f>'SAISIE HOTEL RESTAURANT'!MUP5</f>
        <v>0</v>
      </c>
      <c r="MUG6" s="366">
        <f>'SAISIE HOTEL RESTAURANT'!MUQ5</f>
        <v>0</v>
      </c>
      <c r="MUH6" s="366">
        <f>'SAISIE HOTEL RESTAURANT'!MUR5</f>
        <v>0</v>
      </c>
      <c r="MUI6" s="366">
        <f>'SAISIE HOTEL RESTAURANT'!MUS5</f>
        <v>0</v>
      </c>
      <c r="MUJ6" s="366">
        <f>'SAISIE HOTEL RESTAURANT'!MUT5</f>
        <v>0</v>
      </c>
      <c r="MUK6" s="366">
        <f>'SAISIE HOTEL RESTAURANT'!MUU5</f>
        <v>0</v>
      </c>
      <c r="MUL6" s="366">
        <f>'SAISIE HOTEL RESTAURANT'!MUV5</f>
        <v>0</v>
      </c>
      <c r="MUM6" s="366">
        <f>'SAISIE HOTEL RESTAURANT'!MUW5</f>
        <v>0</v>
      </c>
      <c r="MUN6" s="366">
        <f>'SAISIE HOTEL RESTAURANT'!MUX5</f>
        <v>0</v>
      </c>
      <c r="MUO6" s="366">
        <f>'SAISIE HOTEL RESTAURANT'!MUY5</f>
        <v>0</v>
      </c>
      <c r="MUP6" s="366">
        <f>'SAISIE HOTEL RESTAURANT'!MUZ5</f>
        <v>0</v>
      </c>
      <c r="MUQ6" s="366">
        <f>'SAISIE HOTEL RESTAURANT'!MVA5</f>
        <v>0</v>
      </c>
      <c r="MUR6" s="366">
        <f>'SAISIE HOTEL RESTAURANT'!MVB5</f>
        <v>0</v>
      </c>
      <c r="MUS6" s="366">
        <f>'SAISIE HOTEL RESTAURANT'!MVC5</f>
        <v>0</v>
      </c>
      <c r="MUT6" s="366">
        <f>'SAISIE HOTEL RESTAURANT'!MVD5</f>
        <v>0</v>
      </c>
      <c r="MUU6" s="366">
        <f>'SAISIE HOTEL RESTAURANT'!MVE5</f>
        <v>0</v>
      </c>
      <c r="MUV6" s="366">
        <f>'SAISIE HOTEL RESTAURANT'!MVF5</f>
        <v>0</v>
      </c>
      <c r="MUW6" s="366">
        <f>'SAISIE HOTEL RESTAURANT'!MVG5</f>
        <v>0</v>
      </c>
      <c r="MUX6" s="366">
        <f>'SAISIE HOTEL RESTAURANT'!MVH5</f>
        <v>0</v>
      </c>
      <c r="MUY6" s="366">
        <f>'SAISIE HOTEL RESTAURANT'!MVI5</f>
        <v>0</v>
      </c>
      <c r="MUZ6" s="366">
        <f>'SAISIE HOTEL RESTAURANT'!MVJ5</f>
        <v>0</v>
      </c>
      <c r="MVA6" s="366">
        <f>'SAISIE HOTEL RESTAURANT'!MVK5</f>
        <v>0</v>
      </c>
      <c r="MVB6" s="366">
        <f>'SAISIE HOTEL RESTAURANT'!MVL5</f>
        <v>0</v>
      </c>
      <c r="MVC6" s="366">
        <f>'SAISIE HOTEL RESTAURANT'!MVM5</f>
        <v>0</v>
      </c>
      <c r="MVD6" s="366">
        <f>'SAISIE HOTEL RESTAURANT'!MVN5</f>
        <v>0</v>
      </c>
      <c r="MVE6" s="366">
        <f>'SAISIE HOTEL RESTAURANT'!MVO5</f>
        <v>0</v>
      </c>
      <c r="MVF6" s="366">
        <f>'SAISIE HOTEL RESTAURANT'!MVP5</f>
        <v>0</v>
      </c>
      <c r="MVG6" s="366">
        <f>'SAISIE HOTEL RESTAURANT'!MVQ5</f>
        <v>0</v>
      </c>
      <c r="MVH6" s="366">
        <f>'SAISIE HOTEL RESTAURANT'!MVR5</f>
        <v>0</v>
      </c>
      <c r="MVI6" s="366">
        <f>'SAISIE HOTEL RESTAURANT'!MVS5</f>
        <v>0</v>
      </c>
      <c r="MVJ6" s="366">
        <f>'SAISIE HOTEL RESTAURANT'!MVT5</f>
        <v>0</v>
      </c>
      <c r="MVK6" s="366">
        <f>'SAISIE HOTEL RESTAURANT'!MVU5</f>
        <v>0</v>
      </c>
      <c r="MVL6" s="366">
        <f>'SAISIE HOTEL RESTAURANT'!MVV5</f>
        <v>0</v>
      </c>
      <c r="MVM6" s="366">
        <f>'SAISIE HOTEL RESTAURANT'!MVW5</f>
        <v>0</v>
      </c>
      <c r="MVN6" s="366">
        <f>'SAISIE HOTEL RESTAURANT'!MVX5</f>
        <v>0</v>
      </c>
      <c r="MVO6" s="366">
        <f>'SAISIE HOTEL RESTAURANT'!MVY5</f>
        <v>0</v>
      </c>
      <c r="MVP6" s="366">
        <f>'SAISIE HOTEL RESTAURANT'!MVZ5</f>
        <v>0</v>
      </c>
      <c r="MVQ6" s="366">
        <f>'SAISIE HOTEL RESTAURANT'!MWA5</f>
        <v>0</v>
      </c>
      <c r="MVR6" s="366">
        <f>'SAISIE HOTEL RESTAURANT'!MWB5</f>
        <v>0</v>
      </c>
      <c r="MVS6" s="366">
        <f>'SAISIE HOTEL RESTAURANT'!MWC5</f>
        <v>0</v>
      </c>
      <c r="MVT6" s="366">
        <f>'SAISIE HOTEL RESTAURANT'!MWD5</f>
        <v>0</v>
      </c>
      <c r="MVU6" s="366">
        <f>'SAISIE HOTEL RESTAURANT'!MWE5</f>
        <v>0</v>
      </c>
      <c r="MVV6" s="366">
        <f>'SAISIE HOTEL RESTAURANT'!MWF5</f>
        <v>0</v>
      </c>
      <c r="MVW6" s="366">
        <f>'SAISIE HOTEL RESTAURANT'!MWG5</f>
        <v>0</v>
      </c>
      <c r="MVX6" s="366">
        <f>'SAISIE HOTEL RESTAURANT'!MWH5</f>
        <v>0</v>
      </c>
      <c r="MVY6" s="366">
        <f>'SAISIE HOTEL RESTAURANT'!MWI5</f>
        <v>0</v>
      </c>
      <c r="MVZ6" s="366">
        <f>'SAISIE HOTEL RESTAURANT'!MWJ5</f>
        <v>0</v>
      </c>
      <c r="MWA6" s="366">
        <f>'SAISIE HOTEL RESTAURANT'!MWK5</f>
        <v>0</v>
      </c>
      <c r="MWB6" s="366">
        <f>'SAISIE HOTEL RESTAURANT'!MWL5</f>
        <v>0</v>
      </c>
      <c r="MWC6" s="366">
        <f>'SAISIE HOTEL RESTAURANT'!MWM5</f>
        <v>0</v>
      </c>
      <c r="MWD6" s="366">
        <f>'SAISIE HOTEL RESTAURANT'!MWN5</f>
        <v>0</v>
      </c>
      <c r="MWE6" s="366">
        <f>'SAISIE HOTEL RESTAURANT'!MWO5</f>
        <v>0</v>
      </c>
      <c r="MWF6" s="366">
        <f>'SAISIE HOTEL RESTAURANT'!MWP5</f>
        <v>0</v>
      </c>
      <c r="MWG6" s="366">
        <f>'SAISIE HOTEL RESTAURANT'!MWQ5</f>
        <v>0</v>
      </c>
      <c r="MWH6" s="366">
        <f>'SAISIE HOTEL RESTAURANT'!MWR5</f>
        <v>0</v>
      </c>
      <c r="MWI6" s="366">
        <f>'SAISIE HOTEL RESTAURANT'!MWS5</f>
        <v>0</v>
      </c>
      <c r="MWJ6" s="366">
        <f>'SAISIE HOTEL RESTAURANT'!MWT5</f>
        <v>0</v>
      </c>
      <c r="MWK6" s="366">
        <f>'SAISIE HOTEL RESTAURANT'!MWU5</f>
        <v>0</v>
      </c>
      <c r="MWL6" s="366">
        <f>'SAISIE HOTEL RESTAURANT'!MWV5</f>
        <v>0</v>
      </c>
      <c r="MWM6" s="366">
        <f>'SAISIE HOTEL RESTAURANT'!MWW5</f>
        <v>0</v>
      </c>
      <c r="MWN6" s="366">
        <f>'SAISIE HOTEL RESTAURANT'!MWX5</f>
        <v>0</v>
      </c>
      <c r="MWO6" s="366">
        <f>'SAISIE HOTEL RESTAURANT'!MWY5</f>
        <v>0</v>
      </c>
      <c r="MWP6" s="366">
        <f>'SAISIE HOTEL RESTAURANT'!MWZ5</f>
        <v>0</v>
      </c>
      <c r="MWQ6" s="366">
        <f>'SAISIE HOTEL RESTAURANT'!MXA5</f>
        <v>0</v>
      </c>
      <c r="MWR6" s="366">
        <f>'SAISIE HOTEL RESTAURANT'!MXB5</f>
        <v>0</v>
      </c>
      <c r="MWS6" s="366">
        <f>'SAISIE HOTEL RESTAURANT'!MXC5</f>
        <v>0</v>
      </c>
      <c r="MWT6" s="366">
        <f>'SAISIE HOTEL RESTAURANT'!MXD5</f>
        <v>0</v>
      </c>
      <c r="MWU6" s="366">
        <f>'SAISIE HOTEL RESTAURANT'!MXE5</f>
        <v>0</v>
      </c>
      <c r="MWV6" s="366">
        <f>'SAISIE HOTEL RESTAURANT'!MXF5</f>
        <v>0</v>
      </c>
      <c r="MWW6" s="366">
        <f>'SAISIE HOTEL RESTAURANT'!MXG5</f>
        <v>0</v>
      </c>
      <c r="MWX6" s="366">
        <f>'SAISIE HOTEL RESTAURANT'!MXH5</f>
        <v>0</v>
      </c>
      <c r="MWY6" s="366">
        <f>'SAISIE HOTEL RESTAURANT'!MXI5</f>
        <v>0</v>
      </c>
      <c r="MWZ6" s="366">
        <f>'SAISIE HOTEL RESTAURANT'!MXJ5</f>
        <v>0</v>
      </c>
      <c r="MXA6" s="366">
        <f>'SAISIE HOTEL RESTAURANT'!MXK5</f>
        <v>0</v>
      </c>
      <c r="MXB6" s="366">
        <f>'SAISIE HOTEL RESTAURANT'!MXL5</f>
        <v>0</v>
      </c>
      <c r="MXC6" s="366">
        <f>'SAISIE HOTEL RESTAURANT'!MXM5</f>
        <v>0</v>
      </c>
      <c r="MXD6" s="366">
        <f>'SAISIE HOTEL RESTAURANT'!MXN5</f>
        <v>0</v>
      </c>
      <c r="MXE6" s="366">
        <f>'SAISIE HOTEL RESTAURANT'!MXO5</f>
        <v>0</v>
      </c>
      <c r="MXF6" s="366">
        <f>'SAISIE HOTEL RESTAURANT'!MXP5</f>
        <v>0</v>
      </c>
      <c r="MXG6" s="366">
        <f>'SAISIE HOTEL RESTAURANT'!MXQ5</f>
        <v>0</v>
      </c>
      <c r="MXH6" s="366">
        <f>'SAISIE HOTEL RESTAURANT'!MXR5</f>
        <v>0</v>
      </c>
      <c r="MXI6" s="366">
        <f>'SAISIE HOTEL RESTAURANT'!MXS5</f>
        <v>0</v>
      </c>
      <c r="MXJ6" s="366">
        <f>'SAISIE HOTEL RESTAURANT'!MXT5</f>
        <v>0</v>
      </c>
      <c r="MXK6" s="366">
        <f>'SAISIE HOTEL RESTAURANT'!MXU5</f>
        <v>0</v>
      </c>
      <c r="MXL6" s="366">
        <f>'SAISIE HOTEL RESTAURANT'!MXV5</f>
        <v>0</v>
      </c>
      <c r="MXM6" s="366">
        <f>'SAISIE HOTEL RESTAURANT'!MXW5</f>
        <v>0</v>
      </c>
      <c r="MXN6" s="366">
        <f>'SAISIE HOTEL RESTAURANT'!MXX5</f>
        <v>0</v>
      </c>
      <c r="MXO6" s="366">
        <f>'SAISIE HOTEL RESTAURANT'!MXY5</f>
        <v>0</v>
      </c>
      <c r="MXP6" s="366">
        <f>'SAISIE HOTEL RESTAURANT'!MXZ5</f>
        <v>0</v>
      </c>
      <c r="MXQ6" s="366">
        <f>'SAISIE HOTEL RESTAURANT'!MYA5</f>
        <v>0</v>
      </c>
      <c r="MXR6" s="366">
        <f>'SAISIE HOTEL RESTAURANT'!MYB5</f>
        <v>0</v>
      </c>
      <c r="MXS6" s="366">
        <f>'SAISIE HOTEL RESTAURANT'!MYC5</f>
        <v>0</v>
      </c>
      <c r="MXT6" s="366">
        <f>'SAISIE HOTEL RESTAURANT'!MYD5</f>
        <v>0</v>
      </c>
      <c r="MXU6" s="366">
        <f>'SAISIE HOTEL RESTAURANT'!MYE5</f>
        <v>0</v>
      </c>
      <c r="MXV6" s="366">
        <f>'SAISIE HOTEL RESTAURANT'!MYF5</f>
        <v>0</v>
      </c>
      <c r="MXW6" s="366">
        <f>'SAISIE HOTEL RESTAURANT'!MYG5</f>
        <v>0</v>
      </c>
      <c r="MXX6" s="366">
        <f>'SAISIE HOTEL RESTAURANT'!MYH5</f>
        <v>0</v>
      </c>
      <c r="MXY6" s="366">
        <f>'SAISIE HOTEL RESTAURANT'!MYI5</f>
        <v>0</v>
      </c>
      <c r="MXZ6" s="366">
        <f>'SAISIE HOTEL RESTAURANT'!MYJ5</f>
        <v>0</v>
      </c>
      <c r="MYA6" s="366">
        <f>'SAISIE HOTEL RESTAURANT'!MYK5</f>
        <v>0</v>
      </c>
      <c r="MYB6" s="366">
        <f>'SAISIE HOTEL RESTAURANT'!MYL5</f>
        <v>0</v>
      </c>
      <c r="MYC6" s="366">
        <f>'SAISIE HOTEL RESTAURANT'!MYM5</f>
        <v>0</v>
      </c>
      <c r="MYD6" s="366">
        <f>'SAISIE HOTEL RESTAURANT'!MYN5</f>
        <v>0</v>
      </c>
      <c r="MYE6" s="366">
        <f>'SAISIE HOTEL RESTAURANT'!MYO5</f>
        <v>0</v>
      </c>
      <c r="MYF6" s="366">
        <f>'SAISIE HOTEL RESTAURANT'!MYP5</f>
        <v>0</v>
      </c>
      <c r="MYG6" s="366">
        <f>'SAISIE HOTEL RESTAURANT'!MYQ5</f>
        <v>0</v>
      </c>
      <c r="MYH6" s="366">
        <f>'SAISIE HOTEL RESTAURANT'!MYR5</f>
        <v>0</v>
      </c>
      <c r="MYI6" s="366">
        <f>'SAISIE HOTEL RESTAURANT'!MYS5</f>
        <v>0</v>
      </c>
      <c r="MYJ6" s="366">
        <f>'SAISIE HOTEL RESTAURANT'!MYT5</f>
        <v>0</v>
      </c>
      <c r="MYK6" s="366">
        <f>'SAISIE HOTEL RESTAURANT'!MYU5</f>
        <v>0</v>
      </c>
      <c r="MYL6" s="366">
        <f>'SAISIE HOTEL RESTAURANT'!MYV5</f>
        <v>0</v>
      </c>
      <c r="MYM6" s="366">
        <f>'SAISIE HOTEL RESTAURANT'!MYW5</f>
        <v>0</v>
      </c>
      <c r="MYN6" s="366">
        <f>'SAISIE HOTEL RESTAURANT'!MYX5</f>
        <v>0</v>
      </c>
      <c r="MYO6" s="366">
        <f>'SAISIE HOTEL RESTAURANT'!MYY5</f>
        <v>0</v>
      </c>
      <c r="MYP6" s="366">
        <f>'SAISIE HOTEL RESTAURANT'!MYZ5</f>
        <v>0</v>
      </c>
      <c r="MYQ6" s="366">
        <f>'SAISIE HOTEL RESTAURANT'!MZA5</f>
        <v>0</v>
      </c>
      <c r="MYR6" s="366">
        <f>'SAISIE HOTEL RESTAURANT'!MZB5</f>
        <v>0</v>
      </c>
      <c r="MYS6" s="366">
        <f>'SAISIE HOTEL RESTAURANT'!MZC5</f>
        <v>0</v>
      </c>
      <c r="MYT6" s="366">
        <f>'SAISIE HOTEL RESTAURANT'!MZD5</f>
        <v>0</v>
      </c>
      <c r="MYU6" s="366">
        <f>'SAISIE HOTEL RESTAURANT'!MZE5</f>
        <v>0</v>
      </c>
      <c r="MYV6" s="366">
        <f>'SAISIE HOTEL RESTAURANT'!MZF5</f>
        <v>0</v>
      </c>
      <c r="MYW6" s="366">
        <f>'SAISIE HOTEL RESTAURANT'!MZG5</f>
        <v>0</v>
      </c>
      <c r="MYX6" s="366">
        <f>'SAISIE HOTEL RESTAURANT'!MZH5</f>
        <v>0</v>
      </c>
      <c r="MYY6" s="366">
        <f>'SAISIE HOTEL RESTAURANT'!MZI5</f>
        <v>0</v>
      </c>
      <c r="MYZ6" s="366">
        <f>'SAISIE HOTEL RESTAURANT'!MZJ5</f>
        <v>0</v>
      </c>
      <c r="MZA6" s="366">
        <f>'SAISIE HOTEL RESTAURANT'!MZK5</f>
        <v>0</v>
      </c>
      <c r="MZB6" s="366">
        <f>'SAISIE HOTEL RESTAURANT'!MZL5</f>
        <v>0</v>
      </c>
      <c r="MZC6" s="366">
        <f>'SAISIE HOTEL RESTAURANT'!MZM5</f>
        <v>0</v>
      </c>
      <c r="MZD6" s="366">
        <f>'SAISIE HOTEL RESTAURANT'!MZN5</f>
        <v>0</v>
      </c>
      <c r="MZE6" s="366">
        <f>'SAISIE HOTEL RESTAURANT'!MZO5</f>
        <v>0</v>
      </c>
      <c r="MZF6" s="366">
        <f>'SAISIE HOTEL RESTAURANT'!MZP5</f>
        <v>0</v>
      </c>
      <c r="MZG6" s="366">
        <f>'SAISIE HOTEL RESTAURANT'!MZQ5</f>
        <v>0</v>
      </c>
      <c r="MZH6" s="366">
        <f>'SAISIE HOTEL RESTAURANT'!MZR5</f>
        <v>0</v>
      </c>
      <c r="MZI6" s="366">
        <f>'SAISIE HOTEL RESTAURANT'!MZS5</f>
        <v>0</v>
      </c>
      <c r="MZJ6" s="366">
        <f>'SAISIE HOTEL RESTAURANT'!MZT5</f>
        <v>0</v>
      </c>
      <c r="MZK6" s="366">
        <f>'SAISIE HOTEL RESTAURANT'!MZU5</f>
        <v>0</v>
      </c>
      <c r="MZL6" s="366">
        <f>'SAISIE HOTEL RESTAURANT'!MZV5</f>
        <v>0</v>
      </c>
      <c r="MZM6" s="366">
        <f>'SAISIE HOTEL RESTAURANT'!MZW5</f>
        <v>0</v>
      </c>
      <c r="MZN6" s="366">
        <f>'SAISIE HOTEL RESTAURANT'!MZX5</f>
        <v>0</v>
      </c>
      <c r="MZO6" s="366">
        <f>'SAISIE HOTEL RESTAURANT'!MZY5</f>
        <v>0</v>
      </c>
      <c r="MZP6" s="366">
        <f>'SAISIE HOTEL RESTAURANT'!MZZ5</f>
        <v>0</v>
      </c>
      <c r="MZQ6" s="366">
        <f>'SAISIE HOTEL RESTAURANT'!NAA5</f>
        <v>0</v>
      </c>
      <c r="MZR6" s="366">
        <f>'SAISIE HOTEL RESTAURANT'!NAB5</f>
        <v>0</v>
      </c>
      <c r="MZS6" s="366">
        <f>'SAISIE HOTEL RESTAURANT'!NAC5</f>
        <v>0</v>
      </c>
      <c r="MZT6" s="366">
        <f>'SAISIE HOTEL RESTAURANT'!NAD5</f>
        <v>0</v>
      </c>
      <c r="MZU6" s="366">
        <f>'SAISIE HOTEL RESTAURANT'!NAE5</f>
        <v>0</v>
      </c>
      <c r="MZV6" s="366">
        <f>'SAISIE HOTEL RESTAURANT'!NAF5</f>
        <v>0</v>
      </c>
      <c r="MZW6" s="366">
        <f>'SAISIE HOTEL RESTAURANT'!NAG5</f>
        <v>0</v>
      </c>
      <c r="MZX6" s="366">
        <f>'SAISIE HOTEL RESTAURANT'!NAH5</f>
        <v>0</v>
      </c>
      <c r="MZY6" s="366">
        <f>'SAISIE HOTEL RESTAURANT'!NAI5</f>
        <v>0</v>
      </c>
      <c r="MZZ6" s="366">
        <f>'SAISIE HOTEL RESTAURANT'!NAJ5</f>
        <v>0</v>
      </c>
      <c r="NAA6" s="366">
        <f>'SAISIE HOTEL RESTAURANT'!NAK5</f>
        <v>0</v>
      </c>
      <c r="NAB6" s="366">
        <f>'SAISIE HOTEL RESTAURANT'!NAL5</f>
        <v>0</v>
      </c>
      <c r="NAC6" s="366">
        <f>'SAISIE HOTEL RESTAURANT'!NAM5</f>
        <v>0</v>
      </c>
      <c r="NAD6" s="366">
        <f>'SAISIE HOTEL RESTAURANT'!NAN5</f>
        <v>0</v>
      </c>
      <c r="NAE6" s="366">
        <f>'SAISIE HOTEL RESTAURANT'!NAO5</f>
        <v>0</v>
      </c>
      <c r="NAF6" s="366">
        <f>'SAISIE HOTEL RESTAURANT'!NAP5</f>
        <v>0</v>
      </c>
      <c r="NAG6" s="366">
        <f>'SAISIE HOTEL RESTAURANT'!NAQ5</f>
        <v>0</v>
      </c>
      <c r="NAH6" s="366">
        <f>'SAISIE HOTEL RESTAURANT'!NAR5</f>
        <v>0</v>
      </c>
      <c r="NAI6" s="366">
        <f>'SAISIE HOTEL RESTAURANT'!NAS5</f>
        <v>0</v>
      </c>
      <c r="NAJ6" s="366">
        <f>'SAISIE HOTEL RESTAURANT'!NAT5</f>
        <v>0</v>
      </c>
      <c r="NAK6" s="366">
        <f>'SAISIE HOTEL RESTAURANT'!NAU5</f>
        <v>0</v>
      </c>
      <c r="NAL6" s="366">
        <f>'SAISIE HOTEL RESTAURANT'!NAV5</f>
        <v>0</v>
      </c>
      <c r="NAM6" s="366">
        <f>'SAISIE HOTEL RESTAURANT'!NAW5</f>
        <v>0</v>
      </c>
      <c r="NAN6" s="366">
        <f>'SAISIE HOTEL RESTAURANT'!NAX5</f>
        <v>0</v>
      </c>
      <c r="NAO6" s="366">
        <f>'SAISIE HOTEL RESTAURANT'!NAY5</f>
        <v>0</v>
      </c>
      <c r="NAP6" s="366">
        <f>'SAISIE HOTEL RESTAURANT'!NAZ5</f>
        <v>0</v>
      </c>
      <c r="NAQ6" s="366">
        <f>'SAISIE HOTEL RESTAURANT'!NBA5</f>
        <v>0</v>
      </c>
      <c r="NAR6" s="366">
        <f>'SAISIE HOTEL RESTAURANT'!NBB5</f>
        <v>0</v>
      </c>
      <c r="NAS6" s="366">
        <f>'SAISIE HOTEL RESTAURANT'!NBC5</f>
        <v>0</v>
      </c>
      <c r="NAT6" s="366">
        <f>'SAISIE HOTEL RESTAURANT'!NBD5</f>
        <v>0</v>
      </c>
      <c r="NAU6" s="366">
        <f>'SAISIE HOTEL RESTAURANT'!NBE5</f>
        <v>0</v>
      </c>
      <c r="NAV6" s="366">
        <f>'SAISIE HOTEL RESTAURANT'!NBF5</f>
        <v>0</v>
      </c>
      <c r="NAW6" s="366">
        <f>'SAISIE HOTEL RESTAURANT'!NBG5</f>
        <v>0</v>
      </c>
      <c r="NAX6" s="366">
        <f>'SAISIE HOTEL RESTAURANT'!NBH5</f>
        <v>0</v>
      </c>
      <c r="NAY6" s="366">
        <f>'SAISIE HOTEL RESTAURANT'!NBI5</f>
        <v>0</v>
      </c>
      <c r="NAZ6" s="366">
        <f>'SAISIE HOTEL RESTAURANT'!NBJ5</f>
        <v>0</v>
      </c>
      <c r="NBA6" s="366">
        <f>'SAISIE HOTEL RESTAURANT'!NBK5</f>
        <v>0</v>
      </c>
      <c r="NBB6" s="366">
        <f>'SAISIE HOTEL RESTAURANT'!NBL5</f>
        <v>0</v>
      </c>
      <c r="NBC6" s="366">
        <f>'SAISIE HOTEL RESTAURANT'!NBM5</f>
        <v>0</v>
      </c>
      <c r="NBD6" s="366">
        <f>'SAISIE HOTEL RESTAURANT'!NBN5</f>
        <v>0</v>
      </c>
      <c r="NBE6" s="366">
        <f>'SAISIE HOTEL RESTAURANT'!NBO5</f>
        <v>0</v>
      </c>
      <c r="NBF6" s="366">
        <f>'SAISIE HOTEL RESTAURANT'!NBP5</f>
        <v>0</v>
      </c>
      <c r="NBG6" s="366">
        <f>'SAISIE HOTEL RESTAURANT'!NBQ5</f>
        <v>0</v>
      </c>
      <c r="NBH6" s="366">
        <f>'SAISIE HOTEL RESTAURANT'!NBR5</f>
        <v>0</v>
      </c>
      <c r="NBI6" s="366">
        <f>'SAISIE HOTEL RESTAURANT'!NBS5</f>
        <v>0</v>
      </c>
      <c r="NBJ6" s="366">
        <f>'SAISIE HOTEL RESTAURANT'!NBT5</f>
        <v>0</v>
      </c>
      <c r="NBK6" s="366">
        <f>'SAISIE HOTEL RESTAURANT'!NBU5</f>
        <v>0</v>
      </c>
      <c r="NBL6" s="366">
        <f>'SAISIE HOTEL RESTAURANT'!NBV5</f>
        <v>0</v>
      </c>
      <c r="NBM6" s="366">
        <f>'SAISIE HOTEL RESTAURANT'!NBW5</f>
        <v>0</v>
      </c>
      <c r="NBN6" s="366">
        <f>'SAISIE HOTEL RESTAURANT'!NBX5</f>
        <v>0</v>
      </c>
      <c r="NBO6" s="366">
        <f>'SAISIE HOTEL RESTAURANT'!NBY5</f>
        <v>0</v>
      </c>
      <c r="NBP6" s="366">
        <f>'SAISIE HOTEL RESTAURANT'!NBZ5</f>
        <v>0</v>
      </c>
      <c r="NBQ6" s="366">
        <f>'SAISIE HOTEL RESTAURANT'!NCA5</f>
        <v>0</v>
      </c>
      <c r="NBR6" s="366">
        <f>'SAISIE HOTEL RESTAURANT'!NCB5</f>
        <v>0</v>
      </c>
      <c r="NBS6" s="366">
        <f>'SAISIE HOTEL RESTAURANT'!NCC5</f>
        <v>0</v>
      </c>
      <c r="NBT6" s="366">
        <f>'SAISIE HOTEL RESTAURANT'!NCD5</f>
        <v>0</v>
      </c>
      <c r="NBU6" s="366">
        <f>'SAISIE HOTEL RESTAURANT'!NCE5</f>
        <v>0</v>
      </c>
      <c r="NBV6" s="366">
        <f>'SAISIE HOTEL RESTAURANT'!NCF5</f>
        <v>0</v>
      </c>
      <c r="NBW6" s="366">
        <f>'SAISIE HOTEL RESTAURANT'!NCG5</f>
        <v>0</v>
      </c>
      <c r="NBX6" s="366">
        <f>'SAISIE HOTEL RESTAURANT'!NCH5</f>
        <v>0</v>
      </c>
      <c r="NBY6" s="366">
        <f>'SAISIE HOTEL RESTAURANT'!NCI5</f>
        <v>0</v>
      </c>
      <c r="NBZ6" s="366">
        <f>'SAISIE HOTEL RESTAURANT'!NCJ5</f>
        <v>0</v>
      </c>
      <c r="NCA6" s="366">
        <f>'SAISIE HOTEL RESTAURANT'!NCK5</f>
        <v>0</v>
      </c>
      <c r="NCB6" s="366">
        <f>'SAISIE HOTEL RESTAURANT'!NCL5</f>
        <v>0</v>
      </c>
      <c r="NCC6" s="366">
        <f>'SAISIE HOTEL RESTAURANT'!NCM5</f>
        <v>0</v>
      </c>
      <c r="NCD6" s="366">
        <f>'SAISIE HOTEL RESTAURANT'!NCN5</f>
        <v>0</v>
      </c>
      <c r="NCE6" s="366">
        <f>'SAISIE HOTEL RESTAURANT'!NCO5</f>
        <v>0</v>
      </c>
      <c r="NCF6" s="366">
        <f>'SAISIE HOTEL RESTAURANT'!NCP5</f>
        <v>0</v>
      </c>
      <c r="NCG6" s="366">
        <f>'SAISIE HOTEL RESTAURANT'!NCQ5</f>
        <v>0</v>
      </c>
      <c r="NCH6" s="366">
        <f>'SAISIE HOTEL RESTAURANT'!NCR5</f>
        <v>0</v>
      </c>
      <c r="NCI6" s="366">
        <f>'SAISIE HOTEL RESTAURANT'!NCS5</f>
        <v>0</v>
      </c>
      <c r="NCJ6" s="366">
        <f>'SAISIE HOTEL RESTAURANT'!NCT5</f>
        <v>0</v>
      </c>
      <c r="NCK6" s="366">
        <f>'SAISIE HOTEL RESTAURANT'!NCU5</f>
        <v>0</v>
      </c>
      <c r="NCL6" s="366">
        <f>'SAISIE HOTEL RESTAURANT'!NCV5</f>
        <v>0</v>
      </c>
      <c r="NCM6" s="366">
        <f>'SAISIE HOTEL RESTAURANT'!NCW5</f>
        <v>0</v>
      </c>
      <c r="NCN6" s="366">
        <f>'SAISIE HOTEL RESTAURANT'!NCX5</f>
        <v>0</v>
      </c>
      <c r="NCO6" s="366">
        <f>'SAISIE HOTEL RESTAURANT'!NCY5</f>
        <v>0</v>
      </c>
      <c r="NCP6" s="366">
        <f>'SAISIE HOTEL RESTAURANT'!NCZ5</f>
        <v>0</v>
      </c>
      <c r="NCQ6" s="366">
        <f>'SAISIE HOTEL RESTAURANT'!NDA5</f>
        <v>0</v>
      </c>
      <c r="NCR6" s="366">
        <f>'SAISIE HOTEL RESTAURANT'!NDB5</f>
        <v>0</v>
      </c>
      <c r="NCS6" s="366">
        <f>'SAISIE HOTEL RESTAURANT'!NDC5</f>
        <v>0</v>
      </c>
      <c r="NCT6" s="366">
        <f>'SAISIE HOTEL RESTAURANT'!NDD5</f>
        <v>0</v>
      </c>
      <c r="NCU6" s="366">
        <f>'SAISIE HOTEL RESTAURANT'!NDE5</f>
        <v>0</v>
      </c>
      <c r="NCV6" s="366">
        <f>'SAISIE HOTEL RESTAURANT'!NDF5</f>
        <v>0</v>
      </c>
      <c r="NCW6" s="366">
        <f>'SAISIE HOTEL RESTAURANT'!NDG5</f>
        <v>0</v>
      </c>
      <c r="NCX6" s="366">
        <f>'SAISIE HOTEL RESTAURANT'!NDH5</f>
        <v>0</v>
      </c>
      <c r="NCY6" s="366">
        <f>'SAISIE HOTEL RESTAURANT'!NDI5</f>
        <v>0</v>
      </c>
      <c r="NCZ6" s="366">
        <f>'SAISIE HOTEL RESTAURANT'!NDJ5</f>
        <v>0</v>
      </c>
      <c r="NDA6" s="366">
        <f>'SAISIE HOTEL RESTAURANT'!NDK5</f>
        <v>0</v>
      </c>
      <c r="NDB6" s="366">
        <f>'SAISIE HOTEL RESTAURANT'!NDL5</f>
        <v>0</v>
      </c>
      <c r="NDC6" s="366">
        <f>'SAISIE HOTEL RESTAURANT'!NDM5</f>
        <v>0</v>
      </c>
      <c r="NDD6" s="366">
        <f>'SAISIE HOTEL RESTAURANT'!NDN5</f>
        <v>0</v>
      </c>
      <c r="NDE6" s="366">
        <f>'SAISIE HOTEL RESTAURANT'!NDO5</f>
        <v>0</v>
      </c>
      <c r="NDF6" s="366">
        <f>'SAISIE HOTEL RESTAURANT'!NDP5</f>
        <v>0</v>
      </c>
      <c r="NDG6" s="366">
        <f>'SAISIE HOTEL RESTAURANT'!NDQ5</f>
        <v>0</v>
      </c>
      <c r="NDH6" s="366">
        <f>'SAISIE HOTEL RESTAURANT'!NDR5</f>
        <v>0</v>
      </c>
      <c r="NDI6" s="366">
        <f>'SAISIE HOTEL RESTAURANT'!NDS5</f>
        <v>0</v>
      </c>
      <c r="NDJ6" s="366">
        <f>'SAISIE HOTEL RESTAURANT'!NDT5</f>
        <v>0</v>
      </c>
      <c r="NDK6" s="366">
        <f>'SAISIE HOTEL RESTAURANT'!NDU5</f>
        <v>0</v>
      </c>
      <c r="NDL6" s="366">
        <f>'SAISIE HOTEL RESTAURANT'!NDV5</f>
        <v>0</v>
      </c>
      <c r="NDM6" s="366">
        <f>'SAISIE HOTEL RESTAURANT'!NDW5</f>
        <v>0</v>
      </c>
      <c r="NDN6" s="366">
        <f>'SAISIE HOTEL RESTAURANT'!NDX5</f>
        <v>0</v>
      </c>
      <c r="NDO6" s="366">
        <f>'SAISIE HOTEL RESTAURANT'!NDY5</f>
        <v>0</v>
      </c>
      <c r="NDP6" s="366">
        <f>'SAISIE HOTEL RESTAURANT'!NDZ5</f>
        <v>0</v>
      </c>
      <c r="NDQ6" s="366">
        <f>'SAISIE HOTEL RESTAURANT'!NEA5</f>
        <v>0</v>
      </c>
      <c r="NDR6" s="366">
        <f>'SAISIE HOTEL RESTAURANT'!NEB5</f>
        <v>0</v>
      </c>
      <c r="NDS6" s="366">
        <f>'SAISIE HOTEL RESTAURANT'!NEC5</f>
        <v>0</v>
      </c>
      <c r="NDT6" s="366">
        <f>'SAISIE HOTEL RESTAURANT'!NED5</f>
        <v>0</v>
      </c>
      <c r="NDU6" s="366">
        <f>'SAISIE HOTEL RESTAURANT'!NEE5</f>
        <v>0</v>
      </c>
      <c r="NDV6" s="366">
        <f>'SAISIE HOTEL RESTAURANT'!NEF5</f>
        <v>0</v>
      </c>
      <c r="NDW6" s="366">
        <f>'SAISIE HOTEL RESTAURANT'!NEG5</f>
        <v>0</v>
      </c>
      <c r="NDX6" s="366">
        <f>'SAISIE HOTEL RESTAURANT'!NEH5</f>
        <v>0</v>
      </c>
      <c r="NDY6" s="366">
        <f>'SAISIE HOTEL RESTAURANT'!NEI5</f>
        <v>0</v>
      </c>
      <c r="NDZ6" s="366">
        <f>'SAISIE HOTEL RESTAURANT'!NEJ5</f>
        <v>0</v>
      </c>
      <c r="NEA6" s="366">
        <f>'SAISIE HOTEL RESTAURANT'!NEK5</f>
        <v>0</v>
      </c>
      <c r="NEB6" s="366">
        <f>'SAISIE HOTEL RESTAURANT'!NEL5</f>
        <v>0</v>
      </c>
      <c r="NEC6" s="366">
        <f>'SAISIE HOTEL RESTAURANT'!NEM5</f>
        <v>0</v>
      </c>
      <c r="NED6" s="366">
        <f>'SAISIE HOTEL RESTAURANT'!NEN5</f>
        <v>0</v>
      </c>
      <c r="NEE6" s="366">
        <f>'SAISIE HOTEL RESTAURANT'!NEO5</f>
        <v>0</v>
      </c>
      <c r="NEF6" s="366">
        <f>'SAISIE HOTEL RESTAURANT'!NEP5</f>
        <v>0</v>
      </c>
      <c r="NEG6" s="366">
        <f>'SAISIE HOTEL RESTAURANT'!NEQ5</f>
        <v>0</v>
      </c>
      <c r="NEH6" s="366">
        <f>'SAISIE HOTEL RESTAURANT'!NER5</f>
        <v>0</v>
      </c>
      <c r="NEI6" s="366">
        <f>'SAISIE HOTEL RESTAURANT'!NES5</f>
        <v>0</v>
      </c>
      <c r="NEJ6" s="366">
        <f>'SAISIE HOTEL RESTAURANT'!NET5</f>
        <v>0</v>
      </c>
      <c r="NEK6" s="366">
        <f>'SAISIE HOTEL RESTAURANT'!NEU5</f>
        <v>0</v>
      </c>
      <c r="NEL6" s="366">
        <f>'SAISIE HOTEL RESTAURANT'!NEV5</f>
        <v>0</v>
      </c>
      <c r="NEM6" s="366">
        <f>'SAISIE HOTEL RESTAURANT'!NEW5</f>
        <v>0</v>
      </c>
      <c r="NEN6" s="366">
        <f>'SAISIE HOTEL RESTAURANT'!NEX5</f>
        <v>0</v>
      </c>
      <c r="NEO6" s="366">
        <f>'SAISIE HOTEL RESTAURANT'!NEY5</f>
        <v>0</v>
      </c>
      <c r="NEP6" s="366">
        <f>'SAISIE HOTEL RESTAURANT'!NEZ5</f>
        <v>0</v>
      </c>
      <c r="NEQ6" s="366">
        <f>'SAISIE HOTEL RESTAURANT'!NFA5</f>
        <v>0</v>
      </c>
      <c r="NER6" s="366">
        <f>'SAISIE HOTEL RESTAURANT'!NFB5</f>
        <v>0</v>
      </c>
      <c r="NES6" s="366">
        <f>'SAISIE HOTEL RESTAURANT'!NFC5</f>
        <v>0</v>
      </c>
      <c r="NET6" s="366">
        <f>'SAISIE HOTEL RESTAURANT'!NFD5</f>
        <v>0</v>
      </c>
      <c r="NEU6" s="366">
        <f>'SAISIE HOTEL RESTAURANT'!NFE5</f>
        <v>0</v>
      </c>
      <c r="NEV6" s="366">
        <f>'SAISIE HOTEL RESTAURANT'!NFF5</f>
        <v>0</v>
      </c>
      <c r="NEW6" s="366">
        <f>'SAISIE HOTEL RESTAURANT'!NFG5</f>
        <v>0</v>
      </c>
      <c r="NEX6" s="366">
        <f>'SAISIE HOTEL RESTAURANT'!NFH5</f>
        <v>0</v>
      </c>
      <c r="NEY6" s="366">
        <f>'SAISIE HOTEL RESTAURANT'!NFI5</f>
        <v>0</v>
      </c>
      <c r="NEZ6" s="366">
        <f>'SAISIE HOTEL RESTAURANT'!NFJ5</f>
        <v>0</v>
      </c>
      <c r="NFA6" s="366">
        <f>'SAISIE HOTEL RESTAURANT'!NFK5</f>
        <v>0</v>
      </c>
      <c r="NFB6" s="366">
        <f>'SAISIE HOTEL RESTAURANT'!NFL5</f>
        <v>0</v>
      </c>
      <c r="NFC6" s="366">
        <f>'SAISIE HOTEL RESTAURANT'!NFM5</f>
        <v>0</v>
      </c>
      <c r="NFD6" s="366">
        <f>'SAISIE HOTEL RESTAURANT'!NFN5</f>
        <v>0</v>
      </c>
      <c r="NFE6" s="366">
        <f>'SAISIE HOTEL RESTAURANT'!NFO5</f>
        <v>0</v>
      </c>
      <c r="NFF6" s="366">
        <f>'SAISIE HOTEL RESTAURANT'!NFP5</f>
        <v>0</v>
      </c>
      <c r="NFG6" s="366">
        <f>'SAISIE HOTEL RESTAURANT'!NFQ5</f>
        <v>0</v>
      </c>
      <c r="NFH6" s="366">
        <f>'SAISIE HOTEL RESTAURANT'!NFR5</f>
        <v>0</v>
      </c>
      <c r="NFI6" s="366">
        <f>'SAISIE HOTEL RESTAURANT'!NFS5</f>
        <v>0</v>
      </c>
      <c r="NFJ6" s="366">
        <f>'SAISIE HOTEL RESTAURANT'!NFT5</f>
        <v>0</v>
      </c>
      <c r="NFK6" s="366">
        <f>'SAISIE HOTEL RESTAURANT'!NFU5</f>
        <v>0</v>
      </c>
      <c r="NFL6" s="366">
        <f>'SAISIE HOTEL RESTAURANT'!NFV5</f>
        <v>0</v>
      </c>
      <c r="NFM6" s="366">
        <f>'SAISIE HOTEL RESTAURANT'!NFW5</f>
        <v>0</v>
      </c>
      <c r="NFN6" s="366">
        <f>'SAISIE HOTEL RESTAURANT'!NFX5</f>
        <v>0</v>
      </c>
      <c r="NFO6" s="366">
        <f>'SAISIE HOTEL RESTAURANT'!NFY5</f>
        <v>0</v>
      </c>
      <c r="NFP6" s="366">
        <f>'SAISIE HOTEL RESTAURANT'!NFZ5</f>
        <v>0</v>
      </c>
      <c r="NFQ6" s="366">
        <f>'SAISIE HOTEL RESTAURANT'!NGA5</f>
        <v>0</v>
      </c>
      <c r="NFR6" s="366">
        <f>'SAISIE HOTEL RESTAURANT'!NGB5</f>
        <v>0</v>
      </c>
      <c r="NFS6" s="366">
        <f>'SAISIE HOTEL RESTAURANT'!NGC5</f>
        <v>0</v>
      </c>
      <c r="NFT6" s="366">
        <f>'SAISIE HOTEL RESTAURANT'!NGD5</f>
        <v>0</v>
      </c>
      <c r="NFU6" s="366">
        <f>'SAISIE HOTEL RESTAURANT'!NGE5</f>
        <v>0</v>
      </c>
      <c r="NFV6" s="366">
        <f>'SAISIE HOTEL RESTAURANT'!NGF5</f>
        <v>0</v>
      </c>
      <c r="NFW6" s="366">
        <f>'SAISIE HOTEL RESTAURANT'!NGG5</f>
        <v>0</v>
      </c>
      <c r="NFX6" s="366">
        <f>'SAISIE HOTEL RESTAURANT'!NGH5</f>
        <v>0</v>
      </c>
      <c r="NFY6" s="366">
        <f>'SAISIE HOTEL RESTAURANT'!NGI5</f>
        <v>0</v>
      </c>
      <c r="NFZ6" s="366">
        <f>'SAISIE HOTEL RESTAURANT'!NGJ5</f>
        <v>0</v>
      </c>
      <c r="NGA6" s="366">
        <f>'SAISIE HOTEL RESTAURANT'!NGK5</f>
        <v>0</v>
      </c>
      <c r="NGB6" s="366">
        <f>'SAISIE HOTEL RESTAURANT'!NGL5</f>
        <v>0</v>
      </c>
      <c r="NGC6" s="366">
        <f>'SAISIE HOTEL RESTAURANT'!NGM5</f>
        <v>0</v>
      </c>
      <c r="NGD6" s="366">
        <f>'SAISIE HOTEL RESTAURANT'!NGN5</f>
        <v>0</v>
      </c>
      <c r="NGE6" s="366">
        <f>'SAISIE HOTEL RESTAURANT'!NGO5</f>
        <v>0</v>
      </c>
      <c r="NGF6" s="366">
        <f>'SAISIE HOTEL RESTAURANT'!NGP5</f>
        <v>0</v>
      </c>
      <c r="NGG6" s="366">
        <f>'SAISIE HOTEL RESTAURANT'!NGQ5</f>
        <v>0</v>
      </c>
      <c r="NGH6" s="366">
        <f>'SAISIE HOTEL RESTAURANT'!NGR5</f>
        <v>0</v>
      </c>
      <c r="NGI6" s="366">
        <f>'SAISIE HOTEL RESTAURANT'!NGS5</f>
        <v>0</v>
      </c>
      <c r="NGJ6" s="366">
        <f>'SAISIE HOTEL RESTAURANT'!NGT5</f>
        <v>0</v>
      </c>
      <c r="NGK6" s="366">
        <f>'SAISIE HOTEL RESTAURANT'!NGU5</f>
        <v>0</v>
      </c>
      <c r="NGL6" s="366">
        <f>'SAISIE HOTEL RESTAURANT'!NGV5</f>
        <v>0</v>
      </c>
      <c r="NGM6" s="366">
        <f>'SAISIE HOTEL RESTAURANT'!NGW5</f>
        <v>0</v>
      </c>
      <c r="NGN6" s="366">
        <f>'SAISIE HOTEL RESTAURANT'!NGX5</f>
        <v>0</v>
      </c>
      <c r="NGO6" s="366">
        <f>'SAISIE HOTEL RESTAURANT'!NGY5</f>
        <v>0</v>
      </c>
      <c r="NGP6" s="366">
        <f>'SAISIE HOTEL RESTAURANT'!NGZ5</f>
        <v>0</v>
      </c>
      <c r="NGQ6" s="366">
        <f>'SAISIE HOTEL RESTAURANT'!NHA5</f>
        <v>0</v>
      </c>
      <c r="NGR6" s="366">
        <f>'SAISIE HOTEL RESTAURANT'!NHB5</f>
        <v>0</v>
      </c>
      <c r="NGS6" s="366">
        <f>'SAISIE HOTEL RESTAURANT'!NHC5</f>
        <v>0</v>
      </c>
      <c r="NGT6" s="366">
        <f>'SAISIE HOTEL RESTAURANT'!NHD5</f>
        <v>0</v>
      </c>
      <c r="NGU6" s="366">
        <f>'SAISIE HOTEL RESTAURANT'!NHE5</f>
        <v>0</v>
      </c>
      <c r="NGV6" s="366">
        <f>'SAISIE HOTEL RESTAURANT'!NHF5</f>
        <v>0</v>
      </c>
      <c r="NGW6" s="366">
        <f>'SAISIE HOTEL RESTAURANT'!NHG5</f>
        <v>0</v>
      </c>
      <c r="NGX6" s="366">
        <f>'SAISIE HOTEL RESTAURANT'!NHH5</f>
        <v>0</v>
      </c>
      <c r="NGY6" s="366">
        <f>'SAISIE HOTEL RESTAURANT'!NHI5</f>
        <v>0</v>
      </c>
      <c r="NGZ6" s="366">
        <f>'SAISIE HOTEL RESTAURANT'!NHJ5</f>
        <v>0</v>
      </c>
      <c r="NHA6" s="366">
        <f>'SAISIE HOTEL RESTAURANT'!NHK5</f>
        <v>0</v>
      </c>
      <c r="NHB6" s="366">
        <f>'SAISIE HOTEL RESTAURANT'!NHL5</f>
        <v>0</v>
      </c>
      <c r="NHC6" s="366">
        <f>'SAISIE HOTEL RESTAURANT'!NHM5</f>
        <v>0</v>
      </c>
      <c r="NHD6" s="366">
        <f>'SAISIE HOTEL RESTAURANT'!NHN5</f>
        <v>0</v>
      </c>
      <c r="NHE6" s="366">
        <f>'SAISIE HOTEL RESTAURANT'!NHO5</f>
        <v>0</v>
      </c>
      <c r="NHF6" s="366">
        <f>'SAISIE HOTEL RESTAURANT'!NHP5</f>
        <v>0</v>
      </c>
      <c r="NHG6" s="366">
        <f>'SAISIE HOTEL RESTAURANT'!NHQ5</f>
        <v>0</v>
      </c>
      <c r="NHH6" s="366">
        <f>'SAISIE HOTEL RESTAURANT'!NHR5</f>
        <v>0</v>
      </c>
      <c r="NHI6" s="366">
        <f>'SAISIE HOTEL RESTAURANT'!NHS5</f>
        <v>0</v>
      </c>
      <c r="NHJ6" s="366">
        <f>'SAISIE HOTEL RESTAURANT'!NHT5</f>
        <v>0</v>
      </c>
      <c r="NHK6" s="366">
        <f>'SAISIE HOTEL RESTAURANT'!NHU5</f>
        <v>0</v>
      </c>
      <c r="NHL6" s="366">
        <f>'SAISIE HOTEL RESTAURANT'!NHV5</f>
        <v>0</v>
      </c>
      <c r="NHM6" s="366">
        <f>'SAISIE HOTEL RESTAURANT'!NHW5</f>
        <v>0</v>
      </c>
      <c r="NHN6" s="366">
        <f>'SAISIE HOTEL RESTAURANT'!NHX5</f>
        <v>0</v>
      </c>
      <c r="NHO6" s="366">
        <f>'SAISIE HOTEL RESTAURANT'!NHY5</f>
        <v>0</v>
      </c>
      <c r="NHP6" s="366">
        <f>'SAISIE HOTEL RESTAURANT'!NHZ5</f>
        <v>0</v>
      </c>
      <c r="NHQ6" s="366">
        <f>'SAISIE HOTEL RESTAURANT'!NIA5</f>
        <v>0</v>
      </c>
      <c r="NHR6" s="366">
        <f>'SAISIE HOTEL RESTAURANT'!NIB5</f>
        <v>0</v>
      </c>
      <c r="NHS6" s="366">
        <f>'SAISIE HOTEL RESTAURANT'!NIC5</f>
        <v>0</v>
      </c>
      <c r="NHT6" s="366">
        <f>'SAISIE HOTEL RESTAURANT'!NID5</f>
        <v>0</v>
      </c>
      <c r="NHU6" s="366">
        <f>'SAISIE HOTEL RESTAURANT'!NIE5</f>
        <v>0</v>
      </c>
      <c r="NHV6" s="366">
        <f>'SAISIE HOTEL RESTAURANT'!NIF5</f>
        <v>0</v>
      </c>
      <c r="NHW6" s="366">
        <f>'SAISIE HOTEL RESTAURANT'!NIG5</f>
        <v>0</v>
      </c>
      <c r="NHX6" s="366">
        <f>'SAISIE HOTEL RESTAURANT'!NIH5</f>
        <v>0</v>
      </c>
      <c r="NHY6" s="366">
        <f>'SAISIE HOTEL RESTAURANT'!NII5</f>
        <v>0</v>
      </c>
      <c r="NHZ6" s="366">
        <f>'SAISIE HOTEL RESTAURANT'!NIJ5</f>
        <v>0</v>
      </c>
      <c r="NIA6" s="366">
        <f>'SAISIE HOTEL RESTAURANT'!NIK5</f>
        <v>0</v>
      </c>
      <c r="NIB6" s="366">
        <f>'SAISIE HOTEL RESTAURANT'!NIL5</f>
        <v>0</v>
      </c>
      <c r="NIC6" s="366">
        <f>'SAISIE HOTEL RESTAURANT'!NIM5</f>
        <v>0</v>
      </c>
      <c r="NID6" s="366">
        <f>'SAISIE HOTEL RESTAURANT'!NIN5</f>
        <v>0</v>
      </c>
      <c r="NIE6" s="366">
        <f>'SAISIE HOTEL RESTAURANT'!NIO5</f>
        <v>0</v>
      </c>
      <c r="NIF6" s="366">
        <f>'SAISIE HOTEL RESTAURANT'!NIP5</f>
        <v>0</v>
      </c>
      <c r="NIG6" s="366">
        <f>'SAISIE HOTEL RESTAURANT'!NIQ5</f>
        <v>0</v>
      </c>
      <c r="NIH6" s="366">
        <f>'SAISIE HOTEL RESTAURANT'!NIR5</f>
        <v>0</v>
      </c>
      <c r="NII6" s="366">
        <f>'SAISIE HOTEL RESTAURANT'!NIS5</f>
        <v>0</v>
      </c>
      <c r="NIJ6" s="366">
        <f>'SAISIE HOTEL RESTAURANT'!NIT5</f>
        <v>0</v>
      </c>
      <c r="NIK6" s="366">
        <f>'SAISIE HOTEL RESTAURANT'!NIU5</f>
        <v>0</v>
      </c>
      <c r="NIL6" s="366">
        <f>'SAISIE HOTEL RESTAURANT'!NIV5</f>
        <v>0</v>
      </c>
      <c r="NIM6" s="366">
        <f>'SAISIE HOTEL RESTAURANT'!NIW5</f>
        <v>0</v>
      </c>
      <c r="NIN6" s="366">
        <f>'SAISIE HOTEL RESTAURANT'!NIX5</f>
        <v>0</v>
      </c>
      <c r="NIO6" s="366">
        <f>'SAISIE HOTEL RESTAURANT'!NIY5</f>
        <v>0</v>
      </c>
      <c r="NIP6" s="366">
        <f>'SAISIE HOTEL RESTAURANT'!NIZ5</f>
        <v>0</v>
      </c>
      <c r="NIQ6" s="366">
        <f>'SAISIE HOTEL RESTAURANT'!NJA5</f>
        <v>0</v>
      </c>
      <c r="NIR6" s="366">
        <f>'SAISIE HOTEL RESTAURANT'!NJB5</f>
        <v>0</v>
      </c>
      <c r="NIS6" s="366">
        <f>'SAISIE HOTEL RESTAURANT'!NJC5</f>
        <v>0</v>
      </c>
      <c r="NIT6" s="366">
        <f>'SAISIE HOTEL RESTAURANT'!NJD5</f>
        <v>0</v>
      </c>
      <c r="NIU6" s="366">
        <f>'SAISIE HOTEL RESTAURANT'!NJE5</f>
        <v>0</v>
      </c>
      <c r="NIV6" s="366">
        <f>'SAISIE HOTEL RESTAURANT'!NJF5</f>
        <v>0</v>
      </c>
      <c r="NIW6" s="366">
        <f>'SAISIE HOTEL RESTAURANT'!NJG5</f>
        <v>0</v>
      </c>
      <c r="NIX6" s="366">
        <f>'SAISIE HOTEL RESTAURANT'!NJH5</f>
        <v>0</v>
      </c>
      <c r="NIY6" s="366">
        <f>'SAISIE HOTEL RESTAURANT'!NJI5</f>
        <v>0</v>
      </c>
      <c r="NIZ6" s="366">
        <f>'SAISIE HOTEL RESTAURANT'!NJJ5</f>
        <v>0</v>
      </c>
      <c r="NJA6" s="366">
        <f>'SAISIE HOTEL RESTAURANT'!NJK5</f>
        <v>0</v>
      </c>
      <c r="NJB6" s="366">
        <f>'SAISIE HOTEL RESTAURANT'!NJL5</f>
        <v>0</v>
      </c>
      <c r="NJC6" s="366">
        <f>'SAISIE HOTEL RESTAURANT'!NJM5</f>
        <v>0</v>
      </c>
      <c r="NJD6" s="366">
        <f>'SAISIE HOTEL RESTAURANT'!NJN5</f>
        <v>0</v>
      </c>
      <c r="NJE6" s="366">
        <f>'SAISIE HOTEL RESTAURANT'!NJO5</f>
        <v>0</v>
      </c>
      <c r="NJF6" s="366">
        <f>'SAISIE HOTEL RESTAURANT'!NJP5</f>
        <v>0</v>
      </c>
      <c r="NJG6" s="366">
        <f>'SAISIE HOTEL RESTAURANT'!NJQ5</f>
        <v>0</v>
      </c>
      <c r="NJH6" s="366">
        <f>'SAISIE HOTEL RESTAURANT'!NJR5</f>
        <v>0</v>
      </c>
      <c r="NJI6" s="366">
        <f>'SAISIE HOTEL RESTAURANT'!NJS5</f>
        <v>0</v>
      </c>
      <c r="NJJ6" s="366">
        <f>'SAISIE HOTEL RESTAURANT'!NJT5</f>
        <v>0</v>
      </c>
      <c r="NJK6" s="366">
        <f>'SAISIE HOTEL RESTAURANT'!NJU5</f>
        <v>0</v>
      </c>
      <c r="NJL6" s="366">
        <f>'SAISIE HOTEL RESTAURANT'!NJV5</f>
        <v>0</v>
      </c>
      <c r="NJM6" s="366">
        <f>'SAISIE HOTEL RESTAURANT'!NJW5</f>
        <v>0</v>
      </c>
      <c r="NJN6" s="366">
        <f>'SAISIE HOTEL RESTAURANT'!NJX5</f>
        <v>0</v>
      </c>
      <c r="NJO6" s="366">
        <f>'SAISIE HOTEL RESTAURANT'!NJY5</f>
        <v>0</v>
      </c>
      <c r="NJP6" s="366">
        <f>'SAISIE HOTEL RESTAURANT'!NJZ5</f>
        <v>0</v>
      </c>
      <c r="NJQ6" s="366">
        <f>'SAISIE HOTEL RESTAURANT'!NKA5</f>
        <v>0</v>
      </c>
      <c r="NJR6" s="366">
        <f>'SAISIE HOTEL RESTAURANT'!NKB5</f>
        <v>0</v>
      </c>
      <c r="NJS6" s="366">
        <f>'SAISIE HOTEL RESTAURANT'!NKC5</f>
        <v>0</v>
      </c>
      <c r="NJT6" s="366">
        <f>'SAISIE HOTEL RESTAURANT'!NKD5</f>
        <v>0</v>
      </c>
      <c r="NJU6" s="366">
        <f>'SAISIE HOTEL RESTAURANT'!NKE5</f>
        <v>0</v>
      </c>
      <c r="NJV6" s="366">
        <f>'SAISIE HOTEL RESTAURANT'!NKF5</f>
        <v>0</v>
      </c>
      <c r="NJW6" s="366">
        <f>'SAISIE HOTEL RESTAURANT'!NKG5</f>
        <v>0</v>
      </c>
      <c r="NJX6" s="366">
        <f>'SAISIE HOTEL RESTAURANT'!NKH5</f>
        <v>0</v>
      </c>
      <c r="NJY6" s="366">
        <f>'SAISIE HOTEL RESTAURANT'!NKI5</f>
        <v>0</v>
      </c>
      <c r="NJZ6" s="366">
        <f>'SAISIE HOTEL RESTAURANT'!NKJ5</f>
        <v>0</v>
      </c>
      <c r="NKA6" s="366">
        <f>'SAISIE HOTEL RESTAURANT'!NKK5</f>
        <v>0</v>
      </c>
      <c r="NKB6" s="366">
        <f>'SAISIE HOTEL RESTAURANT'!NKL5</f>
        <v>0</v>
      </c>
      <c r="NKC6" s="366">
        <f>'SAISIE HOTEL RESTAURANT'!NKM5</f>
        <v>0</v>
      </c>
      <c r="NKD6" s="366">
        <f>'SAISIE HOTEL RESTAURANT'!NKN5</f>
        <v>0</v>
      </c>
      <c r="NKE6" s="366">
        <f>'SAISIE HOTEL RESTAURANT'!NKO5</f>
        <v>0</v>
      </c>
      <c r="NKF6" s="366">
        <f>'SAISIE HOTEL RESTAURANT'!NKP5</f>
        <v>0</v>
      </c>
      <c r="NKG6" s="366">
        <f>'SAISIE HOTEL RESTAURANT'!NKQ5</f>
        <v>0</v>
      </c>
      <c r="NKH6" s="366">
        <f>'SAISIE HOTEL RESTAURANT'!NKR5</f>
        <v>0</v>
      </c>
      <c r="NKI6" s="366">
        <f>'SAISIE HOTEL RESTAURANT'!NKS5</f>
        <v>0</v>
      </c>
      <c r="NKJ6" s="366">
        <f>'SAISIE HOTEL RESTAURANT'!NKT5</f>
        <v>0</v>
      </c>
      <c r="NKK6" s="366">
        <f>'SAISIE HOTEL RESTAURANT'!NKU5</f>
        <v>0</v>
      </c>
      <c r="NKL6" s="366">
        <f>'SAISIE HOTEL RESTAURANT'!NKV5</f>
        <v>0</v>
      </c>
      <c r="NKM6" s="366">
        <f>'SAISIE HOTEL RESTAURANT'!NKW5</f>
        <v>0</v>
      </c>
      <c r="NKN6" s="366">
        <f>'SAISIE HOTEL RESTAURANT'!NKX5</f>
        <v>0</v>
      </c>
      <c r="NKO6" s="366">
        <f>'SAISIE HOTEL RESTAURANT'!NKY5</f>
        <v>0</v>
      </c>
      <c r="NKP6" s="366">
        <f>'SAISIE HOTEL RESTAURANT'!NKZ5</f>
        <v>0</v>
      </c>
      <c r="NKQ6" s="366">
        <f>'SAISIE HOTEL RESTAURANT'!NLA5</f>
        <v>0</v>
      </c>
      <c r="NKR6" s="366">
        <f>'SAISIE HOTEL RESTAURANT'!NLB5</f>
        <v>0</v>
      </c>
      <c r="NKS6" s="366">
        <f>'SAISIE HOTEL RESTAURANT'!NLC5</f>
        <v>0</v>
      </c>
      <c r="NKT6" s="366">
        <f>'SAISIE HOTEL RESTAURANT'!NLD5</f>
        <v>0</v>
      </c>
      <c r="NKU6" s="366">
        <f>'SAISIE HOTEL RESTAURANT'!NLE5</f>
        <v>0</v>
      </c>
      <c r="NKV6" s="366">
        <f>'SAISIE HOTEL RESTAURANT'!NLF5</f>
        <v>0</v>
      </c>
      <c r="NKW6" s="366">
        <f>'SAISIE HOTEL RESTAURANT'!NLG5</f>
        <v>0</v>
      </c>
      <c r="NKX6" s="366">
        <f>'SAISIE HOTEL RESTAURANT'!NLH5</f>
        <v>0</v>
      </c>
      <c r="NKY6" s="366">
        <f>'SAISIE HOTEL RESTAURANT'!NLI5</f>
        <v>0</v>
      </c>
      <c r="NKZ6" s="366">
        <f>'SAISIE HOTEL RESTAURANT'!NLJ5</f>
        <v>0</v>
      </c>
      <c r="NLA6" s="366">
        <f>'SAISIE HOTEL RESTAURANT'!NLK5</f>
        <v>0</v>
      </c>
      <c r="NLB6" s="366">
        <f>'SAISIE HOTEL RESTAURANT'!NLL5</f>
        <v>0</v>
      </c>
      <c r="NLC6" s="366">
        <f>'SAISIE HOTEL RESTAURANT'!NLM5</f>
        <v>0</v>
      </c>
      <c r="NLD6" s="366">
        <f>'SAISIE HOTEL RESTAURANT'!NLN5</f>
        <v>0</v>
      </c>
      <c r="NLE6" s="366">
        <f>'SAISIE HOTEL RESTAURANT'!NLO5</f>
        <v>0</v>
      </c>
      <c r="NLF6" s="366">
        <f>'SAISIE HOTEL RESTAURANT'!NLP5</f>
        <v>0</v>
      </c>
      <c r="NLG6" s="366">
        <f>'SAISIE HOTEL RESTAURANT'!NLQ5</f>
        <v>0</v>
      </c>
      <c r="NLH6" s="366">
        <f>'SAISIE HOTEL RESTAURANT'!NLR5</f>
        <v>0</v>
      </c>
      <c r="NLI6" s="366">
        <f>'SAISIE HOTEL RESTAURANT'!NLS5</f>
        <v>0</v>
      </c>
      <c r="NLJ6" s="366">
        <f>'SAISIE HOTEL RESTAURANT'!NLT5</f>
        <v>0</v>
      </c>
      <c r="NLK6" s="366">
        <f>'SAISIE HOTEL RESTAURANT'!NLU5</f>
        <v>0</v>
      </c>
      <c r="NLL6" s="366">
        <f>'SAISIE HOTEL RESTAURANT'!NLV5</f>
        <v>0</v>
      </c>
      <c r="NLM6" s="366">
        <f>'SAISIE HOTEL RESTAURANT'!NLW5</f>
        <v>0</v>
      </c>
      <c r="NLN6" s="366">
        <f>'SAISIE HOTEL RESTAURANT'!NLX5</f>
        <v>0</v>
      </c>
      <c r="NLO6" s="366">
        <f>'SAISIE HOTEL RESTAURANT'!NLY5</f>
        <v>0</v>
      </c>
      <c r="NLP6" s="366">
        <f>'SAISIE HOTEL RESTAURANT'!NLZ5</f>
        <v>0</v>
      </c>
      <c r="NLQ6" s="366">
        <f>'SAISIE HOTEL RESTAURANT'!NMA5</f>
        <v>0</v>
      </c>
      <c r="NLR6" s="366">
        <f>'SAISIE HOTEL RESTAURANT'!NMB5</f>
        <v>0</v>
      </c>
      <c r="NLS6" s="366">
        <f>'SAISIE HOTEL RESTAURANT'!NMC5</f>
        <v>0</v>
      </c>
      <c r="NLT6" s="366">
        <f>'SAISIE HOTEL RESTAURANT'!NMD5</f>
        <v>0</v>
      </c>
      <c r="NLU6" s="366">
        <f>'SAISIE HOTEL RESTAURANT'!NME5</f>
        <v>0</v>
      </c>
      <c r="NLV6" s="366">
        <f>'SAISIE HOTEL RESTAURANT'!NMF5</f>
        <v>0</v>
      </c>
      <c r="NLW6" s="366">
        <f>'SAISIE HOTEL RESTAURANT'!NMG5</f>
        <v>0</v>
      </c>
      <c r="NLX6" s="366">
        <f>'SAISIE HOTEL RESTAURANT'!NMH5</f>
        <v>0</v>
      </c>
      <c r="NLY6" s="366">
        <f>'SAISIE HOTEL RESTAURANT'!NMI5</f>
        <v>0</v>
      </c>
      <c r="NLZ6" s="366">
        <f>'SAISIE HOTEL RESTAURANT'!NMJ5</f>
        <v>0</v>
      </c>
      <c r="NMA6" s="366">
        <f>'SAISIE HOTEL RESTAURANT'!NMK5</f>
        <v>0</v>
      </c>
      <c r="NMB6" s="366">
        <f>'SAISIE HOTEL RESTAURANT'!NML5</f>
        <v>0</v>
      </c>
      <c r="NMC6" s="366">
        <f>'SAISIE HOTEL RESTAURANT'!NMM5</f>
        <v>0</v>
      </c>
      <c r="NMD6" s="366">
        <f>'SAISIE HOTEL RESTAURANT'!NMN5</f>
        <v>0</v>
      </c>
      <c r="NME6" s="366">
        <f>'SAISIE HOTEL RESTAURANT'!NMO5</f>
        <v>0</v>
      </c>
      <c r="NMF6" s="366">
        <f>'SAISIE HOTEL RESTAURANT'!NMP5</f>
        <v>0</v>
      </c>
      <c r="NMG6" s="366">
        <f>'SAISIE HOTEL RESTAURANT'!NMQ5</f>
        <v>0</v>
      </c>
      <c r="NMH6" s="366">
        <f>'SAISIE HOTEL RESTAURANT'!NMR5</f>
        <v>0</v>
      </c>
      <c r="NMI6" s="366">
        <f>'SAISIE HOTEL RESTAURANT'!NMS5</f>
        <v>0</v>
      </c>
      <c r="NMJ6" s="366">
        <f>'SAISIE HOTEL RESTAURANT'!NMT5</f>
        <v>0</v>
      </c>
      <c r="NMK6" s="366">
        <f>'SAISIE HOTEL RESTAURANT'!NMU5</f>
        <v>0</v>
      </c>
      <c r="NML6" s="366">
        <f>'SAISIE HOTEL RESTAURANT'!NMV5</f>
        <v>0</v>
      </c>
      <c r="NMM6" s="366">
        <f>'SAISIE HOTEL RESTAURANT'!NMW5</f>
        <v>0</v>
      </c>
      <c r="NMN6" s="366">
        <f>'SAISIE HOTEL RESTAURANT'!NMX5</f>
        <v>0</v>
      </c>
      <c r="NMO6" s="366">
        <f>'SAISIE HOTEL RESTAURANT'!NMY5</f>
        <v>0</v>
      </c>
      <c r="NMP6" s="366">
        <f>'SAISIE HOTEL RESTAURANT'!NMZ5</f>
        <v>0</v>
      </c>
      <c r="NMQ6" s="366">
        <f>'SAISIE HOTEL RESTAURANT'!NNA5</f>
        <v>0</v>
      </c>
      <c r="NMR6" s="366">
        <f>'SAISIE HOTEL RESTAURANT'!NNB5</f>
        <v>0</v>
      </c>
      <c r="NMS6" s="366">
        <f>'SAISIE HOTEL RESTAURANT'!NNC5</f>
        <v>0</v>
      </c>
      <c r="NMT6" s="366">
        <f>'SAISIE HOTEL RESTAURANT'!NND5</f>
        <v>0</v>
      </c>
      <c r="NMU6" s="366">
        <f>'SAISIE HOTEL RESTAURANT'!NNE5</f>
        <v>0</v>
      </c>
      <c r="NMV6" s="366">
        <f>'SAISIE HOTEL RESTAURANT'!NNF5</f>
        <v>0</v>
      </c>
      <c r="NMW6" s="366">
        <f>'SAISIE HOTEL RESTAURANT'!NNG5</f>
        <v>0</v>
      </c>
      <c r="NMX6" s="366">
        <f>'SAISIE HOTEL RESTAURANT'!NNH5</f>
        <v>0</v>
      </c>
      <c r="NMY6" s="366">
        <f>'SAISIE HOTEL RESTAURANT'!NNI5</f>
        <v>0</v>
      </c>
      <c r="NMZ6" s="366">
        <f>'SAISIE HOTEL RESTAURANT'!NNJ5</f>
        <v>0</v>
      </c>
      <c r="NNA6" s="366">
        <f>'SAISIE HOTEL RESTAURANT'!NNK5</f>
        <v>0</v>
      </c>
      <c r="NNB6" s="366">
        <f>'SAISIE HOTEL RESTAURANT'!NNL5</f>
        <v>0</v>
      </c>
      <c r="NNC6" s="366">
        <f>'SAISIE HOTEL RESTAURANT'!NNM5</f>
        <v>0</v>
      </c>
      <c r="NND6" s="366">
        <f>'SAISIE HOTEL RESTAURANT'!NNN5</f>
        <v>0</v>
      </c>
      <c r="NNE6" s="366">
        <f>'SAISIE HOTEL RESTAURANT'!NNO5</f>
        <v>0</v>
      </c>
      <c r="NNF6" s="366">
        <f>'SAISIE HOTEL RESTAURANT'!NNP5</f>
        <v>0</v>
      </c>
      <c r="NNG6" s="366">
        <f>'SAISIE HOTEL RESTAURANT'!NNQ5</f>
        <v>0</v>
      </c>
      <c r="NNH6" s="366">
        <f>'SAISIE HOTEL RESTAURANT'!NNR5</f>
        <v>0</v>
      </c>
      <c r="NNI6" s="366">
        <f>'SAISIE HOTEL RESTAURANT'!NNS5</f>
        <v>0</v>
      </c>
      <c r="NNJ6" s="366">
        <f>'SAISIE HOTEL RESTAURANT'!NNT5</f>
        <v>0</v>
      </c>
      <c r="NNK6" s="366">
        <f>'SAISIE HOTEL RESTAURANT'!NNU5</f>
        <v>0</v>
      </c>
      <c r="NNL6" s="366">
        <f>'SAISIE HOTEL RESTAURANT'!NNV5</f>
        <v>0</v>
      </c>
      <c r="NNM6" s="366">
        <f>'SAISIE HOTEL RESTAURANT'!NNW5</f>
        <v>0</v>
      </c>
      <c r="NNN6" s="366">
        <f>'SAISIE HOTEL RESTAURANT'!NNX5</f>
        <v>0</v>
      </c>
      <c r="NNO6" s="366">
        <f>'SAISIE HOTEL RESTAURANT'!NNY5</f>
        <v>0</v>
      </c>
      <c r="NNP6" s="366">
        <f>'SAISIE HOTEL RESTAURANT'!NNZ5</f>
        <v>0</v>
      </c>
      <c r="NNQ6" s="366">
        <f>'SAISIE HOTEL RESTAURANT'!NOA5</f>
        <v>0</v>
      </c>
      <c r="NNR6" s="366">
        <f>'SAISIE HOTEL RESTAURANT'!NOB5</f>
        <v>0</v>
      </c>
      <c r="NNS6" s="366">
        <f>'SAISIE HOTEL RESTAURANT'!NOC5</f>
        <v>0</v>
      </c>
      <c r="NNT6" s="366">
        <f>'SAISIE HOTEL RESTAURANT'!NOD5</f>
        <v>0</v>
      </c>
      <c r="NNU6" s="366">
        <f>'SAISIE HOTEL RESTAURANT'!NOE5</f>
        <v>0</v>
      </c>
      <c r="NNV6" s="366">
        <f>'SAISIE HOTEL RESTAURANT'!NOF5</f>
        <v>0</v>
      </c>
      <c r="NNW6" s="366">
        <f>'SAISIE HOTEL RESTAURANT'!NOG5</f>
        <v>0</v>
      </c>
      <c r="NNX6" s="366">
        <f>'SAISIE HOTEL RESTAURANT'!NOH5</f>
        <v>0</v>
      </c>
      <c r="NNY6" s="366">
        <f>'SAISIE HOTEL RESTAURANT'!NOI5</f>
        <v>0</v>
      </c>
      <c r="NNZ6" s="366">
        <f>'SAISIE HOTEL RESTAURANT'!NOJ5</f>
        <v>0</v>
      </c>
      <c r="NOA6" s="366">
        <f>'SAISIE HOTEL RESTAURANT'!NOK5</f>
        <v>0</v>
      </c>
      <c r="NOB6" s="366">
        <f>'SAISIE HOTEL RESTAURANT'!NOL5</f>
        <v>0</v>
      </c>
      <c r="NOC6" s="366">
        <f>'SAISIE HOTEL RESTAURANT'!NOM5</f>
        <v>0</v>
      </c>
      <c r="NOD6" s="366">
        <f>'SAISIE HOTEL RESTAURANT'!NON5</f>
        <v>0</v>
      </c>
      <c r="NOE6" s="366">
        <f>'SAISIE HOTEL RESTAURANT'!NOO5</f>
        <v>0</v>
      </c>
      <c r="NOF6" s="366">
        <f>'SAISIE HOTEL RESTAURANT'!NOP5</f>
        <v>0</v>
      </c>
      <c r="NOG6" s="366">
        <f>'SAISIE HOTEL RESTAURANT'!NOQ5</f>
        <v>0</v>
      </c>
      <c r="NOH6" s="366">
        <f>'SAISIE HOTEL RESTAURANT'!NOR5</f>
        <v>0</v>
      </c>
      <c r="NOI6" s="366">
        <f>'SAISIE HOTEL RESTAURANT'!NOS5</f>
        <v>0</v>
      </c>
      <c r="NOJ6" s="366">
        <f>'SAISIE HOTEL RESTAURANT'!NOT5</f>
        <v>0</v>
      </c>
      <c r="NOK6" s="366">
        <f>'SAISIE HOTEL RESTAURANT'!NOU5</f>
        <v>0</v>
      </c>
      <c r="NOL6" s="366">
        <f>'SAISIE HOTEL RESTAURANT'!NOV5</f>
        <v>0</v>
      </c>
      <c r="NOM6" s="366">
        <f>'SAISIE HOTEL RESTAURANT'!NOW5</f>
        <v>0</v>
      </c>
      <c r="NON6" s="366">
        <f>'SAISIE HOTEL RESTAURANT'!NOX5</f>
        <v>0</v>
      </c>
      <c r="NOO6" s="366">
        <f>'SAISIE HOTEL RESTAURANT'!NOY5</f>
        <v>0</v>
      </c>
      <c r="NOP6" s="366">
        <f>'SAISIE HOTEL RESTAURANT'!NOZ5</f>
        <v>0</v>
      </c>
      <c r="NOQ6" s="366">
        <f>'SAISIE HOTEL RESTAURANT'!NPA5</f>
        <v>0</v>
      </c>
      <c r="NOR6" s="366">
        <f>'SAISIE HOTEL RESTAURANT'!NPB5</f>
        <v>0</v>
      </c>
      <c r="NOS6" s="366">
        <f>'SAISIE HOTEL RESTAURANT'!NPC5</f>
        <v>0</v>
      </c>
      <c r="NOT6" s="366">
        <f>'SAISIE HOTEL RESTAURANT'!NPD5</f>
        <v>0</v>
      </c>
      <c r="NOU6" s="366">
        <f>'SAISIE HOTEL RESTAURANT'!NPE5</f>
        <v>0</v>
      </c>
      <c r="NOV6" s="366">
        <f>'SAISIE HOTEL RESTAURANT'!NPF5</f>
        <v>0</v>
      </c>
      <c r="NOW6" s="366">
        <f>'SAISIE HOTEL RESTAURANT'!NPG5</f>
        <v>0</v>
      </c>
      <c r="NOX6" s="366">
        <f>'SAISIE HOTEL RESTAURANT'!NPH5</f>
        <v>0</v>
      </c>
      <c r="NOY6" s="366">
        <f>'SAISIE HOTEL RESTAURANT'!NPI5</f>
        <v>0</v>
      </c>
      <c r="NOZ6" s="366">
        <f>'SAISIE HOTEL RESTAURANT'!NPJ5</f>
        <v>0</v>
      </c>
      <c r="NPA6" s="366">
        <f>'SAISIE HOTEL RESTAURANT'!NPK5</f>
        <v>0</v>
      </c>
      <c r="NPB6" s="366">
        <f>'SAISIE HOTEL RESTAURANT'!NPL5</f>
        <v>0</v>
      </c>
      <c r="NPC6" s="366">
        <f>'SAISIE HOTEL RESTAURANT'!NPM5</f>
        <v>0</v>
      </c>
      <c r="NPD6" s="366">
        <f>'SAISIE HOTEL RESTAURANT'!NPN5</f>
        <v>0</v>
      </c>
      <c r="NPE6" s="366">
        <f>'SAISIE HOTEL RESTAURANT'!NPO5</f>
        <v>0</v>
      </c>
      <c r="NPF6" s="366">
        <f>'SAISIE HOTEL RESTAURANT'!NPP5</f>
        <v>0</v>
      </c>
      <c r="NPG6" s="366">
        <f>'SAISIE HOTEL RESTAURANT'!NPQ5</f>
        <v>0</v>
      </c>
      <c r="NPH6" s="366">
        <f>'SAISIE HOTEL RESTAURANT'!NPR5</f>
        <v>0</v>
      </c>
      <c r="NPI6" s="366">
        <f>'SAISIE HOTEL RESTAURANT'!NPS5</f>
        <v>0</v>
      </c>
      <c r="NPJ6" s="366">
        <f>'SAISIE HOTEL RESTAURANT'!NPT5</f>
        <v>0</v>
      </c>
      <c r="NPK6" s="366">
        <f>'SAISIE HOTEL RESTAURANT'!NPU5</f>
        <v>0</v>
      </c>
      <c r="NPL6" s="366">
        <f>'SAISIE HOTEL RESTAURANT'!NPV5</f>
        <v>0</v>
      </c>
      <c r="NPM6" s="366">
        <f>'SAISIE HOTEL RESTAURANT'!NPW5</f>
        <v>0</v>
      </c>
      <c r="NPN6" s="366">
        <f>'SAISIE HOTEL RESTAURANT'!NPX5</f>
        <v>0</v>
      </c>
      <c r="NPO6" s="366">
        <f>'SAISIE HOTEL RESTAURANT'!NPY5</f>
        <v>0</v>
      </c>
      <c r="NPP6" s="366">
        <f>'SAISIE HOTEL RESTAURANT'!NPZ5</f>
        <v>0</v>
      </c>
      <c r="NPQ6" s="366">
        <f>'SAISIE HOTEL RESTAURANT'!NQA5</f>
        <v>0</v>
      </c>
      <c r="NPR6" s="366">
        <f>'SAISIE HOTEL RESTAURANT'!NQB5</f>
        <v>0</v>
      </c>
      <c r="NPS6" s="366">
        <f>'SAISIE HOTEL RESTAURANT'!NQC5</f>
        <v>0</v>
      </c>
      <c r="NPT6" s="366">
        <f>'SAISIE HOTEL RESTAURANT'!NQD5</f>
        <v>0</v>
      </c>
      <c r="NPU6" s="366">
        <f>'SAISIE HOTEL RESTAURANT'!NQE5</f>
        <v>0</v>
      </c>
      <c r="NPV6" s="366">
        <f>'SAISIE HOTEL RESTAURANT'!NQF5</f>
        <v>0</v>
      </c>
      <c r="NPW6" s="366">
        <f>'SAISIE HOTEL RESTAURANT'!NQG5</f>
        <v>0</v>
      </c>
      <c r="NPX6" s="366">
        <f>'SAISIE HOTEL RESTAURANT'!NQH5</f>
        <v>0</v>
      </c>
      <c r="NPY6" s="366">
        <f>'SAISIE HOTEL RESTAURANT'!NQI5</f>
        <v>0</v>
      </c>
      <c r="NPZ6" s="366">
        <f>'SAISIE HOTEL RESTAURANT'!NQJ5</f>
        <v>0</v>
      </c>
      <c r="NQA6" s="366">
        <f>'SAISIE HOTEL RESTAURANT'!NQK5</f>
        <v>0</v>
      </c>
      <c r="NQB6" s="366">
        <f>'SAISIE HOTEL RESTAURANT'!NQL5</f>
        <v>0</v>
      </c>
      <c r="NQC6" s="366">
        <f>'SAISIE HOTEL RESTAURANT'!NQM5</f>
        <v>0</v>
      </c>
      <c r="NQD6" s="366">
        <f>'SAISIE HOTEL RESTAURANT'!NQN5</f>
        <v>0</v>
      </c>
      <c r="NQE6" s="366">
        <f>'SAISIE HOTEL RESTAURANT'!NQO5</f>
        <v>0</v>
      </c>
      <c r="NQF6" s="366">
        <f>'SAISIE HOTEL RESTAURANT'!NQP5</f>
        <v>0</v>
      </c>
      <c r="NQG6" s="366">
        <f>'SAISIE HOTEL RESTAURANT'!NQQ5</f>
        <v>0</v>
      </c>
      <c r="NQH6" s="366">
        <f>'SAISIE HOTEL RESTAURANT'!NQR5</f>
        <v>0</v>
      </c>
      <c r="NQI6" s="366">
        <f>'SAISIE HOTEL RESTAURANT'!NQS5</f>
        <v>0</v>
      </c>
      <c r="NQJ6" s="366">
        <f>'SAISIE HOTEL RESTAURANT'!NQT5</f>
        <v>0</v>
      </c>
      <c r="NQK6" s="366">
        <f>'SAISIE HOTEL RESTAURANT'!NQU5</f>
        <v>0</v>
      </c>
      <c r="NQL6" s="366">
        <f>'SAISIE HOTEL RESTAURANT'!NQV5</f>
        <v>0</v>
      </c>
      <c r="NQM6" s="366">
        <f>'SAISIE HOTEL RESTAURANT'!NQW5</f>
        <v>0</v>
      </c>
      <c r="NQN6" s="366">
        <f>'SAISIE HOTEL RESTAURANT'!NQX5</f>
        <v>0</v>
      </c>
      <c r="NQO6" s="366">
        <f>'SAISIE HOTEL RESTAURANT'!NQY5</f>
        <v>0</v>
      </c>
      <c r="NQP6" s="366">
        <f>'SAISIE HOTEL RESTAURANT'!NQZ5</f>
        <v>0</v>
      </c>
      <c r="NQQ6" s="366">
        <f>'SAISIE HOTEL RESTAURANT'!NRA5</f>
        <v>0</v>
      </c>
      <c r="NQR6" s="366">
        <f>'SAISIE HOTEL RESTAURANT'!NRB5</f>
        <v>0</v>
      </c>
      <c r="NQS6" s="366">
        <f>'SAISIE HOTEL RESTAURANT'!NRC5</f>
        <v>0</v>
      </c>
      <c r="NQT6" s="366">
        <f>'SAISIE HOTEL RESTAURANT'!NRD5</f>
        <v>0</v>
      </c>
      <c r="NQU6" s="366">
        <f>'SAISIE HOTEL RESTAURANT'!NRE5</f>
        <v>0</v>
      </c>
      <c r="NQV6" s="366">
        <f>'SAISIE HOTEL RESTAURANT'!NRF5</f>
        <v>0</v>
      </c>
      <c r="NQW6" s="366">
        <f>'SAISIE HOTEL RESTAURANT'!NRG5</f>
        <v>0</v>
      </c>
      <c r="NQX6" s="366">
        <f>'SAISIE HOTEL RESTAURANT'!NRH5</f>
        <v>0</v>
      </c>
      <c r="NQY6" s="366">
        <f>'SAISIE HOTEL RESTAURANT'!NRI5</f>
        <v>0</v>
      </c>
      <c r="NQZ6" s="366">
        <f>'SAISIE HOTEL RESTAURANT'!NRJ5</f>
        <v>0</v>
      </c>
      <c r="NRA6" s="366">
        <f>'SAISIE HOTEL RESTAURANT'!NRK5</f>
        <v>0</v>
      </c>
      <c r="NRB6" s="366">
        <f>'SAISIE HOTEL RESTAURANT'!NRL5</f>
        <v>0</v>
      </c>
      <c r="NRC6" s="366">
        <f>'SAISIE HOTEL RESTAURANT'!NRM5</f>
        <v>0</v>
      </c>
      <c r="NRD6" s="366">
        <f>'SAISIE HOTEL RESTAURANT'!NRN5</f>
        <v>0</v>
      </c>
      <c r="NRE6" s="366">
        <f>'SAISIE HOTEL RESTAURANT'!NRO5</f>
        <v>0</v>
      </c>
      <c r="NRF6" s="366">
        <f>'SAISIE HOTEL RESTAURANT'!NRP5</f>
        <v>0</v>
      </c>
      <c r="NRG6" s="366">
        <f>'SAISIE HOTEL RESTAURANT'!NRQ5</f>
        <v>0</v>
      </c>
      <c r="NRH6" s="366">
        <f>'SAISIE HOTEL RESTAURANT'!NRR5</f>
        <v>0</v>
      </c>
      <c r="NRI6" s="366">
        <f>'SAISIE HOTEL RESTAURANT'!NRS5</f>
        <v>0</v>
      </c>
      <c r="NRJ6" s="366">
        <f>'SAISIE HOTEL RESTAURANT'!NRT5</f>
        <v>0</v>
      </c>
      <c r="NRK6" s="366">
        <f>'SAISIE HOTEL RESTAURANT'!NRU5</f>
        <v>0</v>
      </c>
      <c r="NRL6" s="366">
        <f>'SAISIE HOTEL RESTAURANT'!NRV5</f>
        <v>0</v>
      </c>
      <c r="NRM6" s="366">
        <f>'SAISIE HOTEL RESTAURANT'!NRW5</f>
        <v>0</v>
      </c>
      <c r="NRN6" s="366">
        <f>'SAISIE HOTEL RESTAURANT'!NRX5</f>
        <v>0</v>
      </c>
      <c r="NRO6" s="366">
        <f>'SAISIE HOTEL RESTAURANT'!NRY5</f>
        <v>0</v>
      </c>
      <c r="NRP6" s="366">
        <f>'SAISIE HOTEL RESTAURANT'!NRZ5</f>
        <v>0</v>
      </c>
      <c r="NRQ6" s="366">
        <f>'SAISIE HOTEL RESTAURANT'!NSA5</f>
        <v>0</v>
      </c>
      <c r="NRR6" s="366">
        <f>'SAISIE HOTEL RESTAURANT'!NSB5</f>
        <v>0</v>
      </c>
      <c r="NRS6" s="366">
        <f>'SAISIE HOTEL RESTAURANT'!NSC5</f>
        <v>0</v>
      </c>
      <c r="NRT6" s="366">
        <f>'SAISIE HOTEL RESTAURANT'!NSD5</f>
        <v>0</v>
      </c>
      <c r="NRU6" s="366">
        <f>'SAISIE HOTEL RESTAURANT'!NSE5</f>
        <v>0</v>
      </c>
      <c r="NRV6" s="366">
        <f>'SAISIE HOTEL RESTAURANT'!NSF5</f>
        <v>0</v>
      </c>
      <c r="NRW6" s="366">
        <f>'SAISIE HOTEL RESTAURANT'!NSG5</f>
        <v>0</v>
      </c>
      <c r="NRX6" s="366">
        <f>'SAISIE HOTEL RESTAURANT'!NSH5</f>
        <v>0</v>
      </c>
      <c r="NRY6" s="366">
        <f>'SAISIE HOTEL RESTAURANT'!NSI5</f>
        <v>0</v>
      </c>
      <c r="NRZ6" s="366">
        <f>'SAISIE HOTEL RESTAURANT'!NSJ5</f>
        <v>0</v>
      </c>
      <c r="NSA6" s="366">
        <f>'SAISIE HOTEL RESTAURANT'!NSK5</f>
        <v>0</v>
      </c>
      <c r="NSB6" s="366">
        <f>'SAISIE HOTEL RESTAURANT'!NSL5</f>
        <v>0</v>
      </c>
      <c r="NSC6" s="366">
        <f>'SAISIE HOTEL RESTAURANT'!NSM5</f>
        <v>0</v>
      </c>
      <c r="NSD6" s="366">
        <f>'SAISIE HOTEL RESTAURANT'!NSN5</f>
        <v>0</v>
      </c>
      <c r="NSE6" s="366">
        <f>'SAISIE HOTEL RESTAURANT'!NSO5</f>
        <v>0</v>
      </c>
      <c r="NSF6" s="366">
        <f>'SAISIE HOTEL RESTAURANT'!NSP5</f>
        <v>0</v>
      </c>
      <c r="NSG6" s="366">
        <f>'SAISIE HOTEL RESTAURANT'!NSQ5</f>
        <v>0</v>
      </c>
      <c r="NSH6" s="366">
        <f>'SAISIE HOTEL RESTAURANT'!NSR5</f>
        <v>0</v>
      </c>
      <c r="NSI6" s="366">
        <f>'SAISIE HOTEL RESTAURANT'!NSS5</f>
        <v>0</v>
      </c>
      <c r="NSJ6" s="366">
        <f>'SAISIE HOTEL RESTAURANT'!NST5</f>
        <v>0</v>
      </c>
      <c r="NSK6" s="366">
        <f>'SAISIE HOTEL RESTAURANT'!NSU5</f>
        <v>0</v>
      </c>
      <c r="NSL6" s="366">
        <f>'SAISIE HOTEL RESTAURANT'!NSV5</f>
        <v>0</v>
      </c>
      <c r="NSM6" s="366">
        <f>'SAISIE HOTEL RESTAURANT'!NSW5</f>
        <v>0</v>
      </c>
      <c r="NSN6" s="366">
        <f>'SAISIE HOTEL RESTAURANT'!NSX5</f>
        <v>0</v>
      </c>
      <c r="NSO6" s="366">
        <f>'SAISIE HOTEL RESTAURANT'!NSY5</f>
        <v>0</v>
      </c>
      <c r="NSP6" s="366">
        <f>'SAISIE HOTEL RESTAURANT'!NSZ5</f>
        <v>0</v>
      </c>
      <c r="NSQ6" s="366">
        <f>'SAISIE HOTEL RESTAURANT'!NTA5</f>
        <v>0</v>
      </c>
      <c r="NSR6" s="366">
        <f>'SAISIE HOTEL RESTAURANT'!NTB5</f>
        <v>0</v>
      </c>
      <c r="NSS6" s="366">
        <f>'SAISIE HOTEL RESTAURANT'!NTC5</f>
        <v>0</v>
      </c>
      <c r="NST6" s="366">
        <f>'SAISIE HOTEL RESTAURANT'!NTD5</f>
        <v>0</v>
      </c>
      <c r="NSU6" s="366">
        <f>'SAISIE HOTEL RESTAURANT'!NTE5</f>
        <v>0</v>
      </c>
      <c r="NSV6" s="366">
        <f>'SAISIE HOTEL RESTAURANT'!NTF5</f>
        <v>0</v>
      </c>
      <c r="NSW6" s="366">
        <f>'SAISIE HOTEL RESTAURANT'!NTG5</f>
        <v>0</v>
      </c>
      <c r="NSX6" s="366">
        <f>'SAISIE HOTEL RESTAURANT'!NTH5</f>
        <v>0</v>
      </c>
      <c r="NSY6" s="366">
        <f>'SAISIE HOTEL RESTAURANT'!NTI5</f>
        <v>0</v>
      </c>
      <c r="NSZ6" s="366">
        <f>'SAISIE HOTEL RESTAURANT'!NTJ5</f>
        <v>0</v>
      </c>
      <c r="NTA6" s="366">
        <f>'SAISIE HOTEL RESTAURANT'!NTK5</f>
        <v>0</v>
      </c>
      <c r="NTB6" s="366">
        <f>'SAISIE HOTEL RESTAURANT'!NTL5</f>
        <v>0</v>
      </c>
      <c r="NTC6" s="366">
        <f>'SAISIE HOTEL RESTAURANT'!NTM5</f>
        <v>0</v>
      </c>
      <c r="NTD6" s="366">
        <f>'SAISIE HOTEL RESTAURANT'!NTN5</f>
        <v>0</v>
      </c>
      <c r="NTE6" s="366">
        <f>'SAISIE HOTEL RESTAURANT'!NTO5</f>
        <v>0</v>
      </c>
      <c r="NTF6" s="366">
        <f>'SAISIE HOTEL RESTAURANT'!NTP5</f>
        <v>0</v>
      </c>
      <c r="NTG6" s="366">
        <f>'SAISIE HOTEL RESTAURANT'!NTQ5</f>
        <v>0</v>
      </c>
      <c r="NTH6" s="366">
        <f>'SAISIE HOTEL RESTAURANT'!NTR5</f>
        <v>0</v>
      </c>
      <c r="NTI6" s="366">
        <f>'SAISIE HOTEL RESTAURANT'!NTS5</f>
        <v>0</v>
      </c>
      <c r="NTJ6" s="366">
        <f>'SAISIE HOTEL RESTAURANT'!NTT5</f>
        <v>0</v>
      </c>
      <c r="NTK6" s="366">
        <f>'SAISIE HOTEL RESTAURANT'!NTU5</f>
        <v>0</v>
      </c>
      <c r="NTL6" s="366">
        <f>'SAISIE HOTEL RESTAURANT'!NTV5</f>
        <v>0</v>
      </c>
      <c r="NTM6" s="366">
        <f>'SAISIE HOTEL RESTAURANT'!NTW5</f>
        <v>0</v>
      </c>
      <c r="NTN6" s="366">
        <f>'SAISIE HOTEL RESTAURANT'!NTX5</f>
        <v>0</v>
      </c>
      <c r="NTO6" s="366">
        <f>'SAISIE HOTEL RESTAURANT'!NTY5</f>
        <v>0</v>
      </c>
      <c r="NTP6" s="366">
        <f>'SAISIE HOTEL RESTAURANT'!NTZ5</f>
        <v>0</v>
      </c>
      <c r="NTQ6" s="366">
        <f>'SAISIE HOTEL RESTAURANT'!NUA5</f>
        <v>0</v>
      </c>
      <c r="NTR6" s="366">
        <f>'SAISIE HOTEL RESTAURANT'!NUB5</f>
        <v>0</v>
      </c>
      <c r="NTS6" s="366">
        <f>'SAISIE HOTEL RESTAURANT'!NUC5</f>
        <v>0</v>
      </c>
      <c r="NTT6" s="366">
        <f>'SAISIE HOTEL RESTAURANT'!NUD5</f>
        <v>0</v>
      </c>
      <c r="NTU6" s="366">
        <f>'SAISIE HOTEL RESTAURANT'!NUE5</f>
        <v>0</v>
      </c>
      <c r="NTV6" s="366">
        <f>'SAISIE HOTEL RESTAURANT'!NUF5</f>
        <v>0</v>
      </c>
      <c r="NTW6" s="366">
        <f>'SAISIE HOTEL RESTAURANT'!NUG5</f>
        <v>0</v>
      </c>
      <c r="NTX6" s="366">
        <f>'SAISIE HOTEL RESTAURANT'!NUH5</f>
        <v>0</v>
      </c>
      <c r="NTY6" s="366">
        <f>'SAISIE HOTEL RESTAURANT'!NUI5</f>
        <v>0</v>
      </c>
      <c r="NTZ6" s="366">
        <f>'SAISIE HOTEL RESTAURANT'!NUJ5</f>
        <v>0</v>
      </c>
      <c r="NUA6" s="366">
        <f>'SAISIE HOTEL RESTAURANT'!NUK5</f>
        <v>0</v>
      </c>
      <c r="NUB6" s="366">
        <f>'SAISIE HOTEL RESTAURANT'!NUL5</f>
        <v>0</v>
      </c>
      <c r="NUC6" s="366">
        <f>'SAISIE HOTEL RESTAURANT'!NUM5</f>
        <v>0</v>
      </c>
      <c r="NUD6" s="366">
        <f>'SAISIE HOTEL RESTAURANT'!NUN5</f>
        <v>0</v>
      </c>
      <c r="NUE6" s="366">
        <f>'SAISIE HOTEL RESTAURANT'!NUO5</f>
        <v>0</v>
      </c>
      <c r="NUF6" s="366">
        <f>'SAISIE HOTEL RESTAURANT'!NUP5</f>
        <v>0</v>
      </c>
      <c r="NUG6" s="366">
        <f>'SAISIE HOTEL RESTAURANT'!NUQ5</f>
        <v>0</v>
      </c>
      <c r="NUH6" s="366">
        <f>'SAISIE HOTEL RESTAURANT'!NUR5</f>
        <v>0</v>
      </c>
      <c r="NUI6" s="366">
        <f>'SAISIE HOTEL RESTAURANT'!NUS5</f>
        <v>0</v>
      </c>
      <c r="NUJ6" s="366">
        <f>'SAISIE HOTEL RESTAURANT'!NUT5</f>
        <v>0</v>
      </c>
      <c r="NUK6" s="366">
        <f>'SAISIE HOTEL RESTAURANT'!NUU5</f>
        <v>0</v>
      </c>
      <c r="NUL6" s="366">
        <f>'SAISIE HOTEL RESTAURANT'!NUV5</f>
        <v>0</v>
      </c>
      <c r="NUM6" s="366">
        <f>'SAISIE HOTEL RESTAURANT'!NUW5</f>
        <v>0</v>
      </c>
      <c r="NUN6" s="366">
        <f>'SAISIE HOTEL RESTAURANT'!NUX5</f>
        <v>0</v>
      </c>
      <c r="NUO6" s="366">
        <f>'SAISIE HOTEL RESTAURANT'!NUY5</f>
        <v>0</v>
      </c>
      <c r="NUP6" s="366">
        <f>'SAISIE HOTEL RESTAURANT'!NUZ5</f>
        <v>0</v>
      </c>
      <c r="NUQ6" s="366">
        <f>'SAISIE HOTEL RESTAURANT'!NVA5</f>
        <v>0</v>
      </c>
      <c r="NUR6" s="366">
        <f>'SAISIE HOTEL RESTAURANT'!NVB5</f>
        <v>0</v>
      </c>
      <c r="NUS6" s="366">
        <f>'SAISIE HOTEL RESTAURANT'!NVC5</f>
        <v>0</v>
      </c>
      <c r="NUT6" s="366">
        <f>'SAISIE HOTEL RESTAURANT'!NVD5</f>
        <v>0</v>
      </c>
      <c r="NUU6" s="366">
        <f>'SAISIE HOTEL RESTAURANT'!NVE5</f>
        <v>0</v>
      </c>
      <c r="NUV6" s="366">
        <f>'SAISIE HOTEL RESTAURANT'!NVF5</f>
        <v>0</v>
      </c>
      <c r="NUW6" s="366">
        <f>'SAISIE HOTEL RESTAURANT'!NVG5</f>
        <v>0</v>
      </c>
      <c r="NUX6" s="366">
        <f>'SAISIE HOTEL RESTAURANT'!NVH5</f>
        <v>0</v>
      </c>
      <c r="NUY6" s="366">
        <f>'SAISIE HOTEL RESTAURANT'!NVI5</f>
        <v>0</v>
      </c>
      <c r="NUZ6" s="366">
        <f>'SAISIE HOTEL RESTAURANT'!NVJ5</f>
        <v>0</v>
      </c>
      <c r="NVA6" s="366">
        <f>'SAISIE HOTEL RESTAURANT'!NVK5</f>
        <v>0</v>
      </c>
      <c r="NVB6" s="366">
        <f>'SAISIE HOTEL RESTAURANT'!NVL5</f>
        <v>0</v>
      </c>
      <c r="NVC6" s="366">
        <f>'SAISIE HOTEL RESTAURANT'!NVM5</f>
        <v>0</v>
      </c>
      <c r="NVD6" s="366">
        <f>'SAISIE HOTEL RESTAURANT'!NVN5</f>
        <v>0</v>
      </c>
      <c r="NVE6" s="366">
        <f>'SAISIE HOTEL RESTAURANT'!NVO5</f>
        <v>0</v>
      </c>
      <c r="NVF6" s="366">
        <f>'SAISIE HOTEL RESTAURANT'!NVP5</f>
        <v>0</v>
      </c>
      <c r="NVG6" s="366">
        <f>'SAISIE HOTEL RESTAURANT'!NVQ5</f>
        <v>0</v>
      </c>
      <c r="NVH6" s="366">
        <f>'SAISIE HOTEL RESTAURANT'!NVR5</f>
        <v>0</v>
      </c>
      <c r="NVI6" s="366">
        <f>'SAISIE HOTEL RESTAURANT'!NVS5</f>
        <v>0</v>
      </c>
      <c r="NVJ6" s="366">
        <f>'SAISIE HOTEL RESTAURANT'!NVT5</f>
        <v>0</v>
      </c>
      <c r="NVK6" s="366">
        <f>'SAISIE HOTEL RESTAURANT'!NVU5</f>
        <v>0</v>
      </c>
      <c r="NVL6" s="366">
        <f>'SAISIE HOTEL RESTAURANT'!NVV5</f>
        <v>0</v>
      </c>
      <c r="NVM6" s="366">
        <f>'SAISIE HOTEL RESTAURANT'!NVW5</f>
        <v>0</v>
      </c>
      <c r="NVN6" s="366">
        <f>'SAISIE HOTEL RESTAURANT'!NVX5</f>
        <v>0</v>
      </c>
      <c r="NVO6" s="366">
        <f>'SAISIE HOTEL RESTAURANT'!NVY5</f>
        <v>0</v>
      </c>
      <c r="NVP6" s="366">
        <f>'SAISIE HOTEL RESTAURANT'!NVZ5</f>
        <v>0</v>
      </c>
      <c r="NVQ6" s="366">
        <f>'SAISIE HOTEL RESTAURANT'!NWA5</f>
        <v>0</v>
      </c>
      <c r="NVR6" s="366">
        <f>'SAISIE HOTEL RESTAURANT'!NWB5</f>
        <v>0</v>
      </c>
      <c r="NVS6" s="366">
        <f>'SAISIE HOTEL RESTAURANT'!NWC5</f>
        <v>0</v>
      </c>
      <c r="NVT6" s="366">
        <f>'SAISIE HOTEL RESTAURANT'!NWD5</f>
        <v>0</v>
      </c>
      <c r="NVU6" s="366">
        <f>'SAISIE HOTEL RESTAURANT'!NWE5</f>
        <v>0</v>
      </c>
      <c r="NVV6" s="366">
        <f>'SAISIE HOTEL RESTAURANT'!NWF5</f>
        <v>0</v>
      </c>
      <c r="NVW6" s="366">
        <f>'SAISIE HOTEL RESTAURANT'!NWG5</f>
        <v>0</v>
      </c>
      <c r="NVX6" s="366">
        <f>'SAISIE HOTEL RESTAURANT'!NWH5</f>
        <v>0</v>
      </c>
      <c r="NVY6" s="366">
        <f>'SAISIE HOTEL RESTAURANT'!NWI5</f>
        <v>0</v>
      </c>
      <c r="NVZ6" s="366">
        <f>'SAISIE HOTEL RESTAURANT'!NWJ5</f>
        <v>0</v>
      </c>
      <c r="NWA6" s="366">
        <f>'SAISIE HOTEL RESTAURANT'!NWK5</f>
        <v>0</v>
      </c>
      <c r="NWB6" s="366">
        <f>'SAISIE HOTEL RESTAURANT'!NWL5</f>
        <v>0</v>
      </c>
      <c r="NWC6" s="366">
        <f>'SAISIE HOTEL RESTAURANT'!NWM5</f>
        <v>0</v>
      </c>
      <c r="NWD6" s="366">
        <f>'SAISIE HOTEL RESTAURANT'!NWN5</f>
        <v>0</v>
      </c>
      <c r="NWE6" s="366">
        <f>'SAISIE HOTEL RESTAURANT'!NWO5</f>
        <v>0</v>
      </c>
      <c r="NWF6" s="366">
        <f>'SAISIE HOTEL RESTAURANT'!NWP5</f>
        <v>0</v>
      </c>
      <c r="NWG6" s="366">
        <f>'SAISIE HOTEL RESTAURANT'!NWQ5</f>
        <v>0</v>
      </c>
      <c r="NWH6" s="366">
        <f>'SAISIE HOTEL RESTAURANT'!NWR5</f>
        <v>0</v>
      </c>
      <c r="NWI6" s="366">
        <f>'SAISIE HOTEL RESTAURANT'!NWS5</f>
        <v>0</v>
      </c>
      <c r="NWJ6" s="366">
        <f>'SAISIE HOTEL RESTAURANT'!NWT5</f>
        <v>0</v>
      </c>
      <c r="NWK6" s="366">
        <f>'SAISIE HOTEL RESTAURANT'!NWU5</f>
        <v>0</v>
      </c>
      <c r="NWL6" s="366">
        <f>'SAISIE HOTEL RESTAURANT'!NWV5</f>
        <v>0</v>
      </c>
      <c r="NWM6" s="366">
        <f>'SAISIE HOTEL RESTAURANT'!NWW5</f>
        <v>0</v>
      </c>
      <c r="NWN6" s="366">
        <f>'SAISIE HOTEL RESTAURANT'!NWX5</f>
        <v>0</v>
      </c>
      <c r="NWO6" s="366">
        <f>'SAISIE HOTEL RESTAURANT'!NWY5</f>
        <v>0</v>
      </c>
      <c r="NWP6" s="366">
        <f>'SAISIE HOTEL RESTAURANT'!NWZ5</f>
        <v>0</v>
      </c>
      <c r="NWQ6" s="366">
        <f>'SAISIE HOTEL RESTAURANT'!NXA5</f>
        <v>0</v>
      </c>
      <c r="NWR6" s="366">
        <f>'SAISIE HOTEL RESTAURANT'!NXB5</f>
        <v>0</v>
      </c>
      <c r="NWS6" s="366">
        <f>'SAISIE HOTEL RESTAURANT'!NXC5</f>
        <v>0</v>
      </c>
      <c r="NWT6" s="366">
        <f>'SAISIE HOTEL RESTAURANT'!NXD5</f>
        <v>0</v>
      </c>
      <c r="NWU6" s="366">
        <f>'SAISIE HOTEL RESTAURANT'!NXE5</f>
        <v>0</v>
      </c>
      <c r="NWV6" s="366">
        <f>'SAISIE HOTEL RESTAURANT'!NXF5</f>
        <v>0</v>
      </c>
      <c r="NWW6" s="366">
        <f>'SAISIE HOTEL RESTAURANT'!NXG5</f>
        <v>0</v>
      </c>
      <c r="NWX6" s="366">
        <f>'SAISIE HOTEL RESTAURANT'!NXH5</f>
        <v>0</v>
      </c>
      <c r="NWY6" s="366">
        <f>'SAISIE HOTEL RESTAURANT'!NXI5</f>
        <v>0</v>
      </c>
      <c r="NWZ6" s="366">
        <f>'SAISIE HOTEL RESTAURANT'!NXJ5</f>
        <v>0</v>
      </c>
      <c r="NXA6" s="366">
        <f>'SAISIE HOTEL RESTAURANT'!NXK5</f>
        <v>0</v>
      </c>
      <c r="NXB6" s="366">
        <f>'SAISIE HOTEL RESTAURANT'!NXL5</f>
        <v>0</v>
      </c>
      <c r="NXC6" s="366">
        <f>'SAISIE HOTEL RESTAURANT'!NXM5</f>
        <v>0</v>
      </c>
      <c r="NXD6" s="366">
        <f>'SAISIE HOTEL RESTAURANT'!NXN5</f>
        <v>0</v>
      </c>
      <c r="NXE6" s="366">
        <f>'SAISIE HOTEL RESTAURANT'!NXO5</f>
        <v>0</v>
      </c>
      <c r="NXF6" s="366">
        <f>'SAISIE HOTEL RESTAURANT'!NXP5</f>
        <v>0</v>
      </c>
      <c r="NXG6" s="366">
        <f>'SAISIE HOTEL RESTAURANT'!NXQ5</f>
        <v>0</v>
      </c>
      <c r="NXH6" s="366">
        <f>'SAISIE HOTEL RESTAURANT'!NXR5</f>
        <v>0</v>
      </c>
      <c r="NXI6" s="366">
        <f>'SAISIE HOTEL RESTAURANT'!NXS5</f>
        <v>0</v>
      </c>
      <c r="NXJ6" s="366">
        <f>'SAISIE HOTEL RESTAURANT'!NXT5</f>
        <v>0</v>
      </c>
      <c r="NXK6" s="366">
        <f>'SAISIE HOTEL RESTAURANT'!NXU5</f>
        <v>0</v>
      </c>
      <c r="NXL6" s="366">
        <f>'SAISIE HOTEL RESTAURANT'!NXV5</f>
        <v>0</v>
      </c>
      <c r="NXM6" s="366">
        <f>'SAISIE HOTEL RESTAURANT'!NXW5</f>
        <v>0</v>
      </c>
      <c r="NXN6" s="366">
        <f>'SAISIE HOTEL RESTAURANT'!NXX5</f>
        <v>0</v>
      </c>
      <c r="NXO6" s="366">
        <f>'SAISIE HOTEL RESTAURANT'!NXY5</f>
        <v>0</v>
      </c>
      <c r="NXP6" s="366">
        <f>'SAISIE HOTEL RESTAURANT'!NXZ5</f>
        <v>0</v>
      </c>
      <c r="NXQ6" s="366">
        <f>'SAISIE HOTEL RESTAURANT'!NYA5</f>
        <v>0</v>
      </c>
      <c r="NXR6" s="366">
        <f>'SAISIE HOTEL RESTAURANT'!NYB5</f>
        <v>0</v>
      </c>
      <c r="NXS6" s="366">
        <f>'SAISIE HOTEL RESTAURANT'!NYC5</f>
        <v>0</v>
      </c>
      <c r="NXT6" s="366">
        <f>'SAISIE HOTEL RESTAURANT'!NYD5</f>
        <v>0</v>
      </c>
      <c r="NXU6" s="366">
        <f>'SAISIE HOTEL RESTAURANT'!NYE5</f>
        <v>0</v>
      </c>
      <c r="NXV6" s="366">
        <f>'SAISIE HOTEL RESTAURANT'!NYF5</f>
        <v>0</v>
      </c>
      <c r="NXW6" s="366">
        <f>'SAISIE HOTEL RESTAURANT'!NYG5</f>
        <v>0</v>
      </c>
      <c r="NXX6" s="366">
        <f>'SAISIE HOTEL RESTAURANT'!NYH5</f>
        <v>0</v>
      </c>
      <c r="NXY6" s="366">
        <f>'SAISIE HOTEL RESTAURANT'!NYI5</f>
        <v>0</v>
      </c>
      <c r="NXZ6" s="366">
        <f>'SAISIE HOTEL RESTAURANT'!NYJ5</f>
        <v>0</v>
      </c>
      <c r="NYA6" s="366">
        <f>'SAISIE HOTEL RESTAURANT'!NYK5</f>
        <v>0</v>
      </c>
      <c r="NYB6" s="366">
        <f>'SAISIE HOTEL RESTAURANT'!NYL5</f>
        <v>0</v>
      </c>
      <c r="NYC6" s="366">
        <f>'SAISIE HOTEL RESTAURANT'!NYM5</f>
        <v>0</v>
      </c>
      <c r="NYD6" s="366">
        <f>'SAISIE HOTEL RESTAURANT'!NYN5</f>
        <v>0</v>
      </c>
      <c r="NYE6" s="366">
        <f>'SAISIE HOTEL RESTAURANT'!NYO5</f>
        <v>0</v>
      </c>
      <c r="NYF6" s="366">
        <f>'SAISIE HOTEL RESTAURANT'!NYP5</f>
        <v>0</v>
      </c>
      <c r="NYG6" s="366">
        <f>'SAISIE HOTEL RESTAURANT'!NYQ5</f>
        <v>0</v>
      </c>
      <c r="NYH6" s="366">
        <f>'SAISIE HOTEL RESTAURANT'!NYR5</f>
        <v>0</v>
      </c>
      <c r="NYI6" s="366">
        <f>'SAISIE HOTEL RESTAURANT'!NYS5</f>
        <v>0</v>
      </c>
      <c r="NYJ6" s="366">
        <f>'SAISIE HOTEL RESTAURANT'!NYT5</f>
        <v>0</v>
      </c>
      <c r="NYK6" s="366">
        <f>'SAISIE HOTEL RESTAURANT'!NYU5</f>
        <v>0</v>
      </c>
      <c r="NYL6" s="366">
        <f>'SAISIE HOTEL RESTAURANT'!NYV5</f>
        <v>0</v>
      </c>
      <c r="NYM6" s="366">
        <f>'SAISIE HOTEL RESTAURANT'!NYW5</f>
        <v>0</v>
      </c>
      <c r="NYN6" s="366">
        <f>'SAISIE HOTEL RESTAURANT'!NYX5</f>
        <v>0</v>
      </c>
      <c r="NYO6" s="366">
        <f>'SAISIE HOTEL RESTAURANT'!NYY5</f>
        <v>0</v>
      </c>
      <c r="NYP6" s="366">
        <f>'SAISIE HOTEL RESTAURANT'!NYZ5</f>
        <v>0</v>
      </c>
      <c r="NYQ6" s="366">
        <f>'SAISIE HOTEL RESTAURANT'!NZA5</f>
        <v>0</v>
      </c>
      <c r="NYR6" s="366">
        <f>'SAISIE HOTEL RESTAURANT'!NZB5</f>
        <v>0</v>
      </c>
      <c r="NYS6" s="366">
        <f>'SAISIE HOTEL RESTAURANT'!NZC5</f>
        <v>0</v>
      </c>
      <c r="NYT6" s="366">
        <f>'SAISIE HOTEL RESTAURANT'!NZD5</f>
        <v>0</v>
      </c>
      <c r="NYU6" s="366">
        <f>'SAISIE HOTEL RESTAURANT'!NZE5</f>
        <v>0</v>
      </c>
      <c r="NYV6" s="366">
        <f>'SAISIE HOTEL RESTAURANT'!NZF5</f>
        <v>0</v>
      </c>
      <c r="NYW6" s="366">
        <f>'SAISIE HOTEL RESTAURANT'!NZG5</f>
        <v>0</v>
      </c>
      <c r="NYX6" s="366">
        <f>'SAISIE HOTEL RESTAURANT'!NZH5</f>
        <v>0</v>
      </c>
      <c r="NYY6" s="366">
        <f>'SAISIE HOTEL RESTAURANT'!NZI5</f>
        <v>0</v>
      </c>
      <c r="NYZ6" s="366">
        <f>'SAISIE HOTEL RESTAURANT'!NZJ5</f>
        <v>0</v>
      </c>
      <c r="NZA6" s="366">
        <f>'SAISIE HOTEL RESTAURANT'!NZK5</f>
        <v>0</v>
      </c>
      <c r="NZB6" s="366">
        <f>'SAISIE HOTEL RESTAURANT'!NZL5</f>
        <v>0</v>
      </c>
      <c r="NZC6" s="366">
        <f>'SAISIE HOTEL RESTAURANT'!NZM5</f>
        <v>0</v>
      </c>
      <c r="NZD6" s="366">
        <f>'SAISIE HOTEL RESTAURANT'!NZN5</f>
        <v>0</v>
      </c>
      <c r="NZE6" s="366">
        <f>'SAISIE HOTEL RESTAURANT'!NZO5</f>
        <v>0</v>
      </c>
      <c r="NZF6" s="366">
        <f>'SAISIE HOTEL RESTAURANT'!NZP5</f>
        <v>0</v>
      </c>
      <c r="NZG6" s="366">
        <f>'SAISIE HOTEL RESTAURANT'!NZQ5</f>
        <v>0</v>
      </c>
      <c r="NZH6" s="366">
        <f>'SAISIE HOTEL RESTAURANT'!NZR5</f>
        <v>0</v>
      </c>
      <c r="NZI6" s="366">
        <f>'SAISIE HOTEL RESTAURANT'!NZS5</f>
        <v>0</v>
      </c>
      <c r="NZJ6" s="366">
        <f>'SAISIE HOTEL RESTAURANT'!NZT5</f>
        <v>0</v>
      </c>
      <c r="NZK6" s="366">
        <f>'SAISIE HOTEL RESTAURANT'!NZU5</f>
        <v>0</v>
      </c>
      <c r="NZL6" s="366">
        <f>'SAISIE HOTEL RESTAURANT'!NZV5</f>
        <v>0</v>
      </c>
      <c r="NZM6" s="366">
        <f>'SAISIE HOTEL RESTAURANT'!NZW5</f>
        <v>0</v>
      </c>
      <c r="NZN6" s="366">
        <f>'SAISIE HOTEL RESTAURANT'!NZX5</f>
        <v>0</v>
      </c>
      <c r="NZO6" s="366">
        <f>'SAISIE HOTEL RESTAURANT'!NZY5</f>
        <v>0</v>
      </c>
      <c r="NZP6" s="366">
        <f>'SAISIE HOTEL RESTAURANT'!NZZ5</f>
        <v>0</v>
      </c>
      <c r="NZQ6" s="366">
        <f>'SAISIE HOTEL RESTAURANT'!OAA5</f>
        <v>0</v>
      </c>
      <c r="NZR6" s="366">
        <f>'SAISIE HOTEL RESTAURANT'!OAB5</f>
        <v>0</v>
      </c>
      <c r="NZS6" s="366">
        <f>'SAISIE HOTEL RESTAURANT'!OAC5</f>
        <v>0</v>
      </c>
      <c r="NZT6" s="366">
        <f>'SAISIE HOTEL RESTAURANT'!OAD5</f>
        <v>0</v>
      </c>
      <c r="NZU6" s="366">
        <f>'SAISIE HOTEL RESTAURANT'!OAE5</f>
        <v>0</v>
      </c>
      <c r="NZV6" s="366">
        <f>'SAISIE HOTEL RESTAURANT'!OAF5</f>
        <v>0</v>
      </c>
      <c r="NZW6" s="366">
        <f>'SAISIE HOTEL RESTAURANT'!OAG5</f>
        <v>0</v>
      </c>
      <c r="NZX6" s="366">
        <f>'SAISIE HOTEL RESTAURANT'!OAH5</f>
        <v>0</v>
      </c>
      <c r="NZY6" s="366">
        <f>'SAISIE HOTEL RESTAURANT'!OAI5</f>
        <v>0</v>
      </c>
      <c r="NZZ6" s="366">
        <f>'SAISIE HOTEL RESTAURANT'!OAJ5</f>
        <v>0</v>
      </c>
      <c r="OAA6" s="366">
        <f>'SAISIE HOTEL RESTAURANT'!OAK5</f>
        <v>0</v>
      </c>
      <c r="OAB6" s="366">
        <f>'SAISIE HOTEL RESTAURANT'!OAL5</f>
        <v>0</v>
      </c>
      <c r="OAC6" s="366">
        <f>'SAISIE HOTEL RESTAURANT'!OAM5</f>
        <v>0</v>
      </c>
      <c r="OAD6" s="366">
        <f>'SAISIE HOTEL RESTAURANT'!OAN5</f>
        <v>0</v>
      </c>
      <c r="OAE6" s="366">
        <f>'SAISIE HOTEL RESTAURANT'!OAO5</f>
        <v>0</v>
      </c>
      <c r="OAF6" s="366">
        <f>'SAISIE HOTEL RESTAURANT'!OAP5</f>
        <v>0</v>
      </c>
      <c r="OAG6" s="366">
        <f>'SAISIE HOTEL RESTAURANT'!OAQ5</f>
        <v>0</v>
      </c>
      <c r="OAH6" s="366">
        <f>'SAISIE HOTEL RESTAURANT'!OAR5</f>
        <v>0</v>
      </c>
      <c r="OAI6" s="366">
        <f>'SAISIE HOTEL RESTAURANT'!OAS5</f>
        <v>0</v>
      </c>
      <c r="OAJ6" s="366">
        <f>'SAISIE HOTEL RESTAURANT'!OAT5</f>
        <v>0</v>
      </c>
      <c r="OAK6" s="366">
        <f>'SAISIE HOTEL RESTAURANT'!OAU5</f>
        <v>0</v>
      </c>
      <c r="OAL6" s="366">
        <f>'SAISIE HOTEL RESTAURANT'!OAV5</f>
        <v>0</v>
      </c>
      <c r="OAM6" s="366">
        <f>'SAISIE HOTEL RESTAURANT'!OAW5</f>
        <v>0</v>
      </c>
      <c r="OAN6" s="366">
        <f>'SAISIE HOTEL RESTAURANT'!OAX5</f>
        <v>0</v>
      </c>
      <c r="OAO6" s="366">
        <f>'SAISIE HOTEL RESTAURANT'!OAY5</f>
        <v>0</v>
      </c>
      <c r="OAP6" s="366">
        <f>'SAISIE HOTEL RESTAURANT'!OAZ5</f>
        <v>0</v>
      </c>
      <c r="OAQ6" s="366">
        <f>'SAISIE HOTEL RESTAURANT'!OBA5</f>
        <v>0</v>
      </c>
      <c r="OAR6" s="366">
        <f>'SAISIE HOTEL RESTAURANT'!OBB5</f>
        <v>0</v>
      </c>
      <c r="OAS6" s="366">
        <f>'SAISIE HOTEL RESTAURANT'!OBC5</f>
        <v>0</v>
      </c>
      <c r="OAT6" s="366">
        <f>'SAISIE HOTEL RESTAURANT'!OBD5</f>
        <v>0</v>
      </c>
      <c r="OAU6" s="366">
        <f>'SAISIE HOTEL RESTAURANT'!OBE5</f>
        <v>0</v>
      </c>
      <c r="OAV6" s="366">
        <f>'SAISIE HOTEL RESTAURANT'!OBF5</f>
        <v>0</v>
      </c>
      <c r="OAW6" s="366">
        <f>'SAISIE HOTEL RESTAURANT'!OBG5</f>
        <v>0</v>
      </c>
      <c r="OAX6" s="366">
        <f>'SAISIE HOTEL RESTAURANT'!OBH5</f>
        <v>0</v>
      </c>
      <c r="OAY6" s="366">
        <f>'SAISIE HOTEL RESTAURANT'!OBI5</f>
        <v>0</v>
      </c>
      <c r="OAZ6" s="366">
        <f>'SAISIE HOTEL RESTAURANT'!OBJ5</f>
        <v>0</v>
      </c>
      <c r="OBA6" s="366">
        <f>'SAISIE HOTEL RESTAURANT'!OBK5</f>
        <v>0</v>
      </c>
      <c r="OBB6" s="366">
        <f>'SAISIE HOTEL RESTAURANT'!OBL5</f>
        <v>0</v>
      </c>
      <c r="OBC6" s="366">
        <f>'SAISIE HOTEL RESTAURANT'!OBM5</f>
        <v>0</v>
      </c>
      <c r="OBD6" s="366">
        <f>'SAISIE HOTEL RESTAURANT'!OBN5</f>
        <v>0</v>
      </c>
      <c r="OBE6" s="366">
        <f>'SAISIE HOTEL RESTAURANT'!OBO5</f>
        <v>0</v>
      </c>
      <c r="OBF6" s="366">
        <f>'SAISIE HOTEL RESTAURANT'!OBP5</f>
        <v>0</v>
      </c>
      <c r="OBG6" s="366">
        <f>'SAISIE HOTEL RESTAURANT'!OBQ5</f>
        <v>0</v>
      </c>
      <c r="OBH6" s="366">
        <f>'SAISIE HOTEL RESTAURANT'!OBR5</f>
        <v>0</v>
      </c>
      <c r="OBI6" s="366">
        <f>'SAISIE HOTEL RESTAURANT'!OBS5</f>
        <v>0</v>
      </c>
      <c r="OBJ6" s="366">
        <f>'SAISIE HOTEL RESTAURANT'!OBT5</f>
        <v>0</v>
      </c>
      <c r="OBK6" s="366">
        <f>'SAISIE HOTEL RESTAURANT'!OBU5</f>
        <v>0</v>
      </c>
      <c r="OBL6" s="366">
        <f>'SAISIE HOTEL RESTAURANT'!OBV5</f>
        <v>0</v>
      </c>
      <c r="OBM6" s="366">
        <f>'SAISIE HOTEL RESTAURANT'!OBW5</f>
        <v>0</v>
      </c>
      <c r="OBN6" s="366">
        <f>'SAISIE HOTEL RESTAURANT'!OBX5</f>
        <v>0</v>
      </c>
      <c r="OBO6" s="366">
        <f>'SAISIE HOTEL RESTAURANT'!OBY5</f>
        <v>0</v>
      </c>
      <c r="OBP6" s="366">
        <f>'SAISIE HOTEL RESTAURANT'!OBZ5</f>
        <v>0</v>
      </c>
      <c r="OBQ6" s="366">
        <f>'SAISIE HOTEL RESTAURANT'!OCA5</f>
        <v>0</v>
      </c>
      <c r="OBR6" s="366">
        <f>'SAISIE HOTEL RESTAURANT'!OCB5</f>
        <v>0</v>
      </c>
      <c r="OBS6" s="366">
        <f>'SAISIE HOTEL RESTAURANT'!OCC5</f>
        <v>0</v>
      </c>
      <c r="OBT6" s="366">
        <f>'SAISIE HOTEL RESTAURANT'!OCD5</f>
        <v>0</v>
      </c>
      <c r="OBU6" s="366">
        <f>'SAISIE HOTEL RESTAURANT'!OCE5</f>
        <v>0</v>
      </c>
      <c r="OBV6" s="366">
        <f>'SAISIE HOTEL RESTAURANT'!OCF5</f>
        <v>0</v>
      </c>
      <c r="OBW6" s="366">
        <f>'SAISIE HOTEL RESTAURANT'!OCG5</f>
        <v>0</v>
      </c>
      <c r="OBX6" s="366">
        <f>'SAISIE HOTEL RESTAURANT'!OCH5</f>
        <v>0</v>
      </c>
      <c r="OBY6" s="366">
        <f>'SAISIE HOTEL RESTAURANT'!OCI5</f>
        <v>0</v>
      </c>
      <c r="OBZ6" s="366">
        <f>'SAISIE HOTEL RESTAURANT'!OCJ5</f>
        <v>0</v>
      </c>
      <c r="OCA6" s="366">
        <f>'SAISIE HOTEL RESTAURANT'!OCK5</f>
        <v>0</v>
      </c>
      <c r="OCB6" s="366">
        <f>'SAISIE HOTEL RESTAURANT'!OCL5</f>
        <v>0</v>
      </c>
      <c r="OCC6" s="366">
        <f>'SAISIE HOTEL RESTAURANT'!OCM5</f>
        <v>0</v>
      </c>
      <c r="OCD6" s="366">
        <f>'SAISIE HOTEL RESTAURANT'!OCN5</f>
        <v>0</v>
      </c>
      <c r="OCE6" s="366">
        <f>'SAISIE HOTEL RESTAURANT'!OCO5</f>
        <v>0</v>
      </c>
      <c r="OCF6" s="366">
        <f>'SAISIE HOTEL RESTAURANT'!OCP5</f>
        <v>0</v>
      </c>
      <c r="OCG6" s="366">
        <f>'SAISIE HOTEL RESTAURANT'!OCQ5</f>
        <v>0</v>
      </c>
      <c r="OCH6" s="366">
        <f>'SAISIE HOTEL RESTAURANT'!OCR5</f>
        <v>0</v>
      </c>
      <c r="OCI6" s="366">
        <f>'SAISIE HOTEL RESTAURANT'!OCS5</f>
        <v>0</v>
      </c>
      <c r="OCJ6" s="366">
        <f>'SAISIE HOTEL RESTAURANT'!OCT5</f>
        <v>0</v>
      </c>
      <c r="OCK6" s="366">
        <f>'SAISIE HOTEL RESTAURANT'!OCU5</f>
        <v>0</v>
      </c>
      <c r="OCL6" s="366">
        <f>'SAISIE HOTEL RESTAURANT'!OCV5</f>
        <v>0</v>
      </c>
      <c r="OCM6" s="366">
        <f>'SAISIE HOTEL RESTAURANT'!OCW5</f>
        <v>0</v>
      </c>
      <c r="OCN6" s="366">
        <f>'SAISIE HOTEL RESTAURANT'!OCX5</f>
        <v>0</v>
      </c>
      <c r="OCO6" s="366">
        <f>'SAISIE HOTEL RESTAURANT'!OCY5</f>
        <v>0</v>
      </c>
      <c r="OCP6" s="366">
        <f>'SAISIE HOTEL RESTAURANT'!OCZ5</f>
        <v>0</v>
      </c>
      <c r="OCQ6" s="366">
        <f>'SAISIE HOTEL RESTAURANT'!ODA5</f>
        <v>0</v>
      </c>
      <c r="OCR6" s="366">
        <f>'SAISIE HOTEL RESTAURANT'!ODB5</f>
        <v>0</v>
      </c>
      <c r="OCS6" s="366">
        <f>'SAISIE HOTEL RESTAURANT'!ODC5</f>
        <v>0</v>
      </c>
      <c r="OCT6" s="366">
        <f>'SAISIE HOTEL RESTAURANT'!ODD5</f>
        <v>0</v>
      </c>
      <c r="OCU6" s="366">
        <f>'SAISIE HOTEL RESTAURANT'!ODE5</f>
        <v>0</v>
      </c>
      <c r="OCV6" s="366">
        <f>'SAISIE HOTEL RESTAURANT'!ODF5</f>
        <v>0</v>
      </c>
      <c r="OCW6" s="366">
        <f>'SAISIE HOTEL RESTAURANT'!ODG5</f>
        <v>0</v>
      </c>
      <c r="OCX6" s="366">
        <f>'SAISIE HOTEL RESTAURANT'!ODH5</f>
        <v>0</v>
      </c>
      <c r="OCY6" s="366">
        <f>'SAISIE HOTEL RESTAURANT'!ODI5</f>
        <v>0</v>
      </c>
      <c r="OCZ6" s="366">
        <f>'SAISIE HOTEL RESTAURANT'!ODJ5</f>
        <v>0</v>
      </c>
      <c r="ODA6" s="366">
        <f>'SAISIE HOTEL RESTAURANT'!ODK5</f>
        <v>0</v>
      </c>
      <c r="ODB6" s="366">
        <f>'SAISIE HOTEL RESTAURANT'!ODL5</f>
        <v>0</v>
      </c>
      <c r="ODC6" s="366">
        <f>'SAISIE HOTEL RESTAURANT'!ODM5</f>
        <v>0</v>
      </c>
      <c r="ODD6" s="366">
        <f>'SAISIE HOTEL RESTAURANT'!ODN5</f>
        <v>0</v>
      </c>
      <c r="ODE6" s="366">
        <f>'SAISIE HOTEL RESTAURANT'!ODO5</f>
        <v>0</v>
      </c>
      <c r="ODF6" s="366">
        <f>'SAISIE HOTEL RESTAURANT'!ODP5</f>
        <v>0</v>
      </c>
      <c r="ODG6" s="366">
        <f>'SAISIE HOTEL RESTAURANT'!ODQ5</f>
        <v>0</v>
      </c>
      <c r="ODH6" s="366">
        <f>'SAISIE HOTEL RESTAURANT'!ODR5</f>
        <v>0</v>
      </c>
      <c r="ODI6" s="366">
        <f>'SAISIE HOTEL RESTAURANT'!ODS5</f>
        <v>0</v>
      </c>
      <c r="ODJ6" s="366">
        <f>'SAISIE HOTEL RESTAURANT'!ODT5</f>
        <v>0</v>
      </c>
      <c r="ODK6" s="366">
        <f>'SAISIE HOTEL RESTAURANT'!ODU5</f>
        <v>0</v>
      </c>
      <c r="ODL6" s="366">
        <f>'SAISIE HOTEL RESTAURANT'!ODV5</f>
        <v>0</v>
      </c>
      <c r="ODM6" s="366">
        <f>'SAISIE HOTEL RESTAURANT'!ODW5</f>
        <v>0</v>
      </c>
      <c r="ODN6" s="366">
        <f>'SAISIE HOTEL RESTAURANT'!ODX5</f>
        <v>0</v>
      </c>
      <c r="ODO6" s="366">
        <f>'SAISIE HOTEL RESTAURANT'!ODY5</f>
        <v>0</v>
      </c>
      <c r="ODP6" s="366">
        <f>'SAISIE HOTEL RESTAURANT'!ODZ5</f>
        <v>0</v>
      </c>
      <c r="ODQ6" s="366">
        <f>'SAISIE HOTEL RESTAURANT'!OEA5</f>
        <v>0</v>
      </c>
      <c r="ODR6" s="366">
        <f>'SAISIE HOTEL RESTAURANT'!OEB5</f>
        <v>0</v>
      </c>
      <c r="ODS6" s="366">
        <f>'SAISIE HOTEL RESTAURANT'!OEC5</f>
        <v>0</v>
      </c>
      <c r="ODT6" s="366">
        <f>'SAISIE HOTEL RESTAURANT'!OED5</f>
        <v>0</v>
      </c>
      <c r="ODU6" s="366">
        <f>'SAISIE HOTEL RESTAURANT'!OEE5</f>
        <v>0</v>
      </c>
      <c r="ODV6" s="366">
        <f>'SAISIE HOTEL RESTAURANT'!OEF5</f>
        <v>0</v>
      </c>
      <c r="ODW6" s="366">
        <f>'SAISIE HOTEL RESTAURANT'!OEG5</f>
        <v>0</v>
      </c>
      <c r="ODX6" s="366">
        <f>'SAISIE HOTEL RESTAURANT'!OEH5</f>
        <v>0</v>
      </c>
      <c r="ODY6" s="366">
        <f>'SAISIE HOTEL RESTAURANT'!OEI5</f>
        <v>0</v>
      </c>
      <c r="ODZ6" s="366">
        <f>'SAISIE HOTEL RESTAURANT'!OEJ5</f>
        <v>0</v>
      </c>
      <c r="OEA6" s="366">
        <f>'SAISIE HOTEL RESTAURANT'!OEK5</f>
        <v>0</v>
      </c>
      <c r="OEB6" s="366">
        <f>'SAISIE HOTEL RESTAURANT'!OEL5</f>
        <v>0</v>
      </c>
      <c r="OEC6" s="366">
        <f>'SAISIE HOTEL RESTAURANT'!OEM5</f>
        <v>0</v>
      </c>
      <c r="OED6" s="366">
        <f>'SAISIE HOTEL RESTAURANT'!OEN5</f>
        <v>0</v>
      </c>
      <c r="OEE6" s="366">
        <f>'SAISIE HOTEL RESTAURANT'!OEO5</f>
        <v>0</v>
      </c>
      <c r="OEF6" s="366">
        <f>'SAISIE HOTEL RESTAURANT'!OEP5</f>
        <v>0</v>
      </c>
      <c r="OEG6" s="366">
        <f>'SAISIE HOTEL RESTAURANT'!OEQ5</f>
        <v>0</v>
      </c>
      <c r="OEH6" s="366">
        <f>'SAISIE HOTEL RESTAURANT'!OER5</f>
        <v>0</v>
      </c>
      <c r="OEI6" s="366">
        <f>'SAISIE HOTEL RESTAURANT'!OES5</f>
        <v>0</v>
      </c>
      <c r="OEJ6" s="366">
        <f>'SAISIE HOTEL RESTAURANT'!OET5</f>
        <v>0</v>
      </c>
      <c r="OEK6" s="366">
        <f>'SAISIE HOTEL RESTAURANT'!OEU5</f>
        <v>0</v>
      </c>
      <c r="OEL6" s="366">
        <f>'SAISIE HOTEL RESTAURANT'!OEV5</f>
        <v>0</v>
      </c>
      <c r="OEM6" s="366">
        <f>'SAISIE HOTEL RESTAURANT'!OEW5</f>
        <v>0</v>
      </c>
      <c r="OEN6" s="366">
        <f>'SAISIE HOTEL RESTAURANT'!OEX5</f>
        <v>0</v>
      </c>
      <c r="OEO6" s="366">
        <f>'SAISIE HOTEL RESTAURANT'!OEY5</f>
        <v>0</v>
      </c>
      <c r="OEP6" s="366">
        <f>'SAISIE HOTEL RESTAURANT'!OEZ5</f>
        <v>0</v>
      </c>
      <c r="OEQ6" s="366">
        <f>'SAISIE HOTEL RESTAURANT'!OFA5</f>
        <v>0</v>
      </c>
      <c r="OER6" s="366">
        <f>'SAISIE HOTEL RESTAURANT'!OFB5</f>
        <v>0</v>
      </c>
      <c r="OES6" s="366">
        <f>'SAISIE HOTEL RESTAURANT'!OFC5</f>
        <v>0</v>
      </c>
      <c r="OET6" s="366">
        <f>'SAISIE HOTEL RESTAURANT'!OFD5</f>
        <v>0</v>
      </c>
      <c r="OEU6" s="366">
        <f>'SAISIE HOTEL RESTAURANT'!OFE5</f>
        <v>0</v>
      </c>
      <c r="OEV6" s="366">
        <f>'SAISIE HOTEL RESTAURANT'!OFF5</f>
        <v>0</v>
      </c>
      <c r="OEW6" s="366">
        <f>'SAISIE HOTEL RESTAURANT'!OFG5</f>
        <v>0</v>
      </c>
      <c r="OEX6" s="366">
        <f>'SAISIE HOTEL RESTAURANT'!OFH5</f>
        <v>0</v>
      </c>
      <c r="OEY6" s="366">
        <f>'SAISIE HOTEL RESTAURANT'!OFI5</f>
        <v>0</v>
      </c>
      <c r="OEZ6" s="366">
        <f>'SAISIE HOTEL RESTAURANT'!OFJ5</f>
        <v>0</v>
      </c>
      <c r="OFA6" s="366">
        <f>'SAISIE HOTEL RESTAURANT'!OFK5</f>
        <v>0</v>
      </c>
      <c r="OFB6" s="366">
        <f>'SAISIE HOTEL RESTAURANT'!OFL5</f>
        <v>0</v>
      </c>
      <c r="OFC6" s="366">
        <f>'SAISIE HOTEL RESTAURANT'!OFM5</f>
        <v>0</v>
      </c>
      <c r="OFD6" s="366">
        <f>'SAISIE HOTEL RESTAURANT'!OFN5</f>
        <v>0</v>
      </c>
      <c r="OFE6" s="366">
        <f>'SAISIE HOTEL RESTAURANT'!OFO5</f>
        <v>0</v>
      </c>
      <c r="OFF6" s="366">
        <f>'SAISIE HOTEL RESTAURANT'!OFP5</f>
        <v>0</v>
      </c>
      <c r="OFG6" s="366">
        <f>'SAISIE HOTEL RESTAURANT'!OFQ5</f>
        <v>0</v>
      </c>
      <c r="OFH6" s="366">
        <f>'SAISIE HOTEL RESTAURANT'!OFR5</f>
        <v>0</v>
      </c>
      <c r="OFI6" s="366">
        <f>'SAISIE HOTEL RESTAURANT'!OFS5</f>
        <v>0</v>
      </c>
      <c r="OFJ6" s="366">
        <f>'SAISIE HOTEL RESTAURANT'!OFT5</f>
        <v>0</v>
      </c>
      <c r="OFK6" s="366">
        <f>'SAISIE HOTEL RESTAURANT'!OFU5</f>
        <v>0</v>
      </c>
      <c r="OFL6" s="366">
        <f>'SAISIE HOTEL RESTAURANT'!OFV5</f>
        <v>0</v>
      </c>
      <c r="OFM6" s="366">
        <f>'SAISIE HOTEL RESTAURANT'!OFW5</f>
        <v>0</v>
      </c>
      <c r="OFN6" s="366">
        <f>'SAISIE HOTEL RESTAURANT'!OFX5</f>
        <v>0</v>
      </c>
      <c r="OFO6" s="366">
        <f>'SAISIE HOTEL RESTAURANT'!OFY5</f>
        <v>0</v>
      </c>
      <c r="OFP6" s="366">
        <f>'SAISIE HOTEL RESTAURANT'!OFZ5</f>
        <v>0</v>
      </c>
      <c r="OFQ6" s="366">
        <f>'SAISIE HOTEL RESTAURANT'!OGA5</f>
        <v>0</v>
      </c>
      <c r="OFR6" s="366">
        <f>'SAISIE HOTEL RESTAURANT'!OGB5</f>
        <v>0</v>
      </c>
      <c r="OFS6" s="366">
        <f>'SAISIE HOTEL RESTAURANT'!OGC5</f>
        <v>0</v>
      </c>
      <c r="OFT6" s="366">
        <f>'SAISIE HOTEL RESTAURANT'!OGD5</f>
        <v>0</v>
      </c>
      <c r="OFU6" s="366">
        <f>'SAISIE HOTEL RESTAURANT'!OGE5</f>
        <v>0</v>
      </c>
      <c r="OFV6" s="366">
        <f>'SAISIE HOTEL RESTAURANT'!OGF5</f>
        <v>0</v>
      </c>
      <c r="OFW6" s="366">
        <f>'SAISIE HOTEL RESTAURANT'!OGG5</f>
        <v>0</v>
      </c>
      <c r="OFX6" s="366">
        <f>'SAISIE HOTEL RESTAURANT'!OGH5</f>
        <v>0</v>
      </c>
      <c r="OFY6" s="366">
        <f>'SAISIE HOTEL RESTAURANT'!OGI5</f>
        <v>0</v>
      </c>
      <c r="OFZ6" s="366">
        <f>'SAISIE HOTEL RESTAURANT'!OGJ5</f>
        <v>0</v>
      </c>
      <c r="OGA6" s="366">
        <f>'SAISIE HOTEL RESTAURANT'!OGK5</f>
        <v>0</v>
      </c>
      <c r="OGB6" s="366">
        <f>'SAISIE HOTEL RESTAURANT'!OGL5</f>
        <v>0</v>
      </c>
      <c r="OGC6" s="366">
        <f>'SAISIE HOTEL RESTAURANT'!OGM5</f>
        <v>0</v>
      </c>
      <c r="OGD6" s="366">
        <f>'SAISIE HOTEL RESTAURANT'!OGN5</f>
        <v>0</v>
      </c>
      <c r="OGE6" s="366">
        <f>'SAISIE HOTEL RESTAURANT'!OGO5</f>
        <v>0</v>
      </c>
      <c r="OGF6" s="366">
        <f>'SAISIE HOTEL RESTAURANT'!OGP5</f>
        <v>0</v>
      </c>
      <c r="OGG6" s="366">
        <f>'SAISIE HOTEL RESTAURANT'!OGQ5</f>
        <v>0</v>
      </c>
      <c r="OGH6" s="366">
        <f>'SAISIE HOTEL RESTAURANT'!OGR5</f>
        <v>0</v>
      </c>
      <c r="OGI6" s="366">
        <f>'SAISIE HOTEL RESTAURANT'!OGS5</f>
        <v>0</v>
      </c>
      <c r="OGJ6" s="366">
        <f>'SAISIE HOTEL RESTAURANT'!OGT5</f>
        <v>0</v>
      </c>
      <c r="OGK6" s="366">
        <f>'SAISIE HOTEL RESTAURANT'!OGU5</f>
        <v>0</v>
      </c>
      <c r="OGL6" s="366">
        <f>'SAISIE HOTEL RESTAURANT'!OGV5</f>
        <v>0</v>
      </c>
      <c r="OGM6" s="366">
        <f>'SAISIE HOTEL RESTAURANT'!OGW5</f>
        <v>0</v>
      </c>
      <c r="OGN6" s="366">
        <f>'SAISIE HOTEL RESTAURANT'!OGX5</f>
        <v>0</v>
      </c>
      <c r="OGO6" s="366">
        <f>'SAISIE HOTEL RESTAURANT'!OGY5</f>
        <v>0</v>
      </c>
      <c r="OGP6" s="366">
        <f>'SAISIE HOTEL RESTAURANT'!OGZ5</f>
        <v>0</v>
      </c>
      <c r="OGQ6" s="366">
        <f>'SAISIE HOTEL RESTAURANT'!OHA5</f>
        <v>0</v>
      </c>
      <c r="OGR6" s="366">
        <f>'SAISIE HOTEL RESTAURANT'!OHB5</f>
        <v>0</v>
      </c>
      <c r="OGS6" s="366">
        <f>'SAISIE HOTEL RESTAURANT'!OHC5</f>
        <v>0</v>
      </c>
      <c r="OGT6" s="366">
        <f>'SAISIE HOTEL RESTAURANT'!OHD5</f>
        <v>0</v>
      </c>
      <c r="OGU6" s="366">
        <f>'SAISIE HOTEL RESTAURANT'!OHE5</f>
        <v>0</v>
      </c>
      <c r="OGV6" s="366">
        <f>'SAISIE HOTEL RESTAURANT'!OHF5</f>
        <v>0</v>
      </c>
      <c r="OGW6" s="366">
        <f>'SAISIE HOTEL RESTAURANT'!OHG5</f>
        <v>0</v>
      </c>
      <c r="OGX6" s="366">
        <f>'SAISIE HOTEL RESTAURANT'!OHH5</f>
        <v>0</v>
      </c>
      <c r="OGY6" s="366">
        <f>'SAISIE HOTEL RESTAURANT'!OHI5</f>
        <v>0</v>
      </c>
      <c r="OGZ6" s="366">
        <f>'SAISIE HOTEL RESTAURANT'!OHJ5</f>
        <v>0</v>
      </c>
      <c r="OHA6" s="366">
        <f>'SAISIE HOTEL RESTAURANT'!OHK5</f>
        <v>0</v>
      </c>
      <c r="OHB6" s="366">
        <f>'SAISIE HOTEL RESTAURANT'!OHL5</f>
        <v>0</v>
      </c>
      <c r="OHC6" s="366">
        <f>'SAISIE HOTEL RESTAURANT'!OHM5</f>
        <v>0</v>
      </c>
      <c r="OHD6" s="366">
        <f>'SAISIE HOTEL RESTAURANT'!OHN5</f>
        <v>0</v>
      </c>
      <c r="OHE6" s="366">
        <f>'SAISIE HOTEL RESTAURANT'!OHO5</f>
        <v>0</v>
      </c>
      <c r="OHF6" s="366">
        <f>'SAISIE HOTEL RESTAURANT'!OHP5</f>
        <v>0</v>
      </c>
      <c r="OHG6" s="366">
        <f>'SAISIE HOTEL RESTAURANT'!OHQ5</f>
        <v>0</v>
      </c>
      <c r="OHH6" s="366">
        <f>'SAISIE HOTEL RESTAURANT'!OHR5</f>
        <v>0</v>
      </c>
      <c r="OHI6" s="366">
        <f>'SAISIE HOTEL RESTAURANT'!OHS5</f>
        <v>0</v>
      </c>
      <c r="OHJ6" s="366">
        <f>'SAISIE HOTEL RESTAURANT'!OHT5</f>
        <v>0</v>
      </c>
      <c r="OHK6" s="366">
        <f>'SAISIE HOTEL RESTAURANT'!OHU5</f>
        <v>0</v>
      </c>
      <c r="OHL6" s="366">
        <f>'SAISIE HOTEL RESTAURANT'!OHV5</f>
        <v>0</v>
      </c>
      <c r="OHM6" s="366">
        <f>'SAISIE HOTEL RESTAURANT'!OHW5</f>
        <v>0</v>
      </c>
      <c r="OHN6" s="366">
        <f>'SAISIE HOTEL RESTAURANT'!OHX5</f>
        <v>0</v>
      </c>
      <c r="OHO6" s="366">
        <f>'SAISIE HOTEL RESTAURANT'!OHY5</f>
        <v>0</v>
      </c>
      <c r="OHP6" s="366">
        <f>'SAISIE HOTEL RESTAURANT'!OHZ5</f>
        <v>0</v>
      </c>
      <c r="OHQ6" s="366">
        <f>'SAISIE HOTEL RESTAURANT'!OIA5</f>
        <v>0</v>
      </c>
      <c r="OHR6" s="366">
        <f>'SAISIE HOTEL RESTAURANT'!OIB5</f>
        <v>0</v>
      </c>
      <c r="OHS6" s="366">
        <f>'SAISIE HOTEL RESTAURANT'!OIC5</f>
        <v>0</v>
      </c>
      <c r="OHT6" s="366">
        <f>'SAISIE HOTEL RESTAURANT'!OID5</f>
        <v>0</v>
      </c>
      <c r="OHU6" s="366">
        <f>'SAISIE HOTEL RESTAURANT'!OIE5</f>
        <v>0</v>
      </c>
      <c r="OHV6" s="366">
        <f>'SAISIE HOTEL RESTAURANT'!OIF5</f>
        <v>0</v>
      </c>
      <c r="OHW6" s="366">
        <f>'SAISIE HOTEL RESTAURANT'!OIG5</f>
        <v>0</v>
      </c>
      <c r="OHX6" s="366">
        <f>'SAISIE HOTEL RESTAURANT'!OIH5</f>
        <v>0</v>
      </c>
      <c r="OHY6" s="366">
        <f>'SAISIE HOTEL RESTAURANT'!OII5</f>
        <v>0</v>
      </c>
      <c r="OHZ6" s="366">
        <f>'SAISIE HOTEL RESTAURANT'!OIJ5</f>
        <v>0</v>
      </c>
      <c r="OIA6" s="366">
        <f>'SAISIE HOTEL RESTAURANT'!OIK5</f>
        <v>0</v>
      </c>
      <c r="OIB6" s="366">
        <f>'SAISIE HOTEL RESTAURANT'!OIL5</f>
        <v>0</v>
      </c>
      <c r="OIC6" s="366">
        <f>'SAISIE HOTEL RESTAURANT'!OIM5</f>
        <v>0</v>
      </c>
      <c r="OID6" s="366">
        <f>'SAISIE HOTEL RESTAURANT'!OIN5</f>
        <v>0</v>
      </c>
      <c r="OIE6" s="366">
        <f>'SAISIE HOTEL RESTAURANT'!OIO5</f>
        <v>0</v>
      </c>
      <c r="OIF6" s="366">
        <f>'SAISIE HOTEL RESTAURANT'!OIP5</f>
        <v>0</v>
      </c>
      <c r="OIG6" s="366">
        <f>'SAISIE HOTEL RESTAURANT'!OIQ5</f>
        <v>0</v>
      </c>
      <c r="OIH6" s="366">
        <f>'SAISIE HOTEL RESTAURANT'!OIR5</f>
        <v>0</v>
      </c>
      <c r="OII6" s="366">
        <f>'SAISIE HOTEL RESTAURANT'!OIS5</f>
        <v>0</v>
      </c>
      <c r="OIJ6" s="366">
        <f>'SAISIE HOTEL RESTAURANT'!OIT5</f>
        <v>0</v>
      </c>
      <c r="OIK6" s="366">
        <f>'SAISIE HOTEL RESTAURANT'!OIU5</f>
        <v>0</v>
      </c>
      <c r="OIL6" s="366">
        <f>'SAISIE HOTEL RESTAURANT'!OIV5</f>
        <v>0</v>
      </c>
      <c r="OIM6" s="366">
        <f>'SAISIE HOTEL RESTAURANT'!OIW5</f>
        <v>0</v>
      </c>
      <c r="OIN6" s="366">
        <f>'SAISIE HOTEL RESTAURANT'!OIX5</f>
        <v>0</v>
      </c>
      <c r="OIO6" s="366">
        <f>'SAISIE HOTEL RESTAURANT'!OIY5</f>
        <v>0</v>
      </c>
      <c r="OIP6" s="366">
        <f>'SAISIE HOTEL RESTAURANT'!OIZ5</f>
        <v>0</v>
      </c>
      <c r="OIQ6" s="366">
        <f>'SAISIE HOTEL RESTAURANT'!OJA5</f>
        <v>0</v>
      </c>
      <c r="OIR6" s="366">
        <f>'SAISIE HOTEL RESTAURANT'!OJB5</f>
        <v>0</v>
      </c>
      <c r="OIS6" s="366">
        <f>'SAISIE HOTEL RESTAURANT'!OJC5</f>
        <v>0</v>
      </c>
      <c r="OIT6" s="366">
        <f>'SAISIE HOTEL RESTAURANT'!OJD5</f>
        <v>0</v>
      </c>
      <c r="OIU6" s="366">
        <f>'SAISIE HOTEL RESTAURANT'!OJE5</f>
        <v>0</v>
      </c>
      <c r="OIV6" s="366">
        <f>'SAISIE HOTEL RESTAURANT'!OJF5</f>
        <v>0</v>
      </c>
      <c r="OIW6" s="366">
        <f>'SAISIE HOTEL RESTAURANT'!OJG5</f>
        <v>0</v>
      </c>
      <c r="OIX6" s="366">
        <f>'SAISIE HOTEL RESTAURANT'!OJH5</f>
        <v>0</v>
      </c>
      <c r="OIY6" s="366">
        <f>'SAISIE HOTEL RESTAURANT'!OJI5</f>
        <v>0</v>
      </c>
      <c r="OIZ6" s="366">
        <f>'SAISIE HOTEL RESTAURANT'!OJJ5</f>
        <v>0</v>
      </c>
      <c r="OJA6" s="366">
        <f>'SAISIE HOTEL RESTAURANT'!OJK5</f>
        <v>0</v>
      </c>
      <c r="OJB6" s="366">
        <f>'SAISIE HOTEL RESTAURANT'!OJL5</f>
        <v>0</v>
      </c>
      <c r="OJC6" s="366">
        <f>'SAISIE HOTEL RESTAURANT'!OJM5</f>
        <v>0</v>
      </c>
      <c r="OJD6" s="366">
        <f>'SAISIE HOTEL RESTAURANT'!OJN5</f>
        <v>0</v>
      </c>
      <c r="OJE6" s="366">
        <f>'SAISIE HOTEL RESTAURANT'!OJO5</f>
        <v>0</v>
      </c>
      <c r="OJF6" s="366">
        <f>'SAISIE HOTEL RESTAURANT'!OJP5</f>
        <v>0</v>
      </c>
      <c r="OJG6" s="366">
        <f>'SAISIE HOTEL RESTAURANT'!OJQ5</f>
        <v>0</v>
      </c>
      <c r="OJH6" s="366">
        <f>'SAISIE HOTEL RESTAURANT'!OJR5</f>
        <v>0</v>
      </c>
      <c r="OJI6" s="366">
        <f>'SAISIE HOTEL RESTAURANT'!OJS5</f>
        <v>0</v>
      </c>
      <c r="OJJ6" s="366">
        <f>'SAISIE HOTEL RESTAURANT'!OJT5</f>
        <v>0</v>
      </c>
      <c r="OJK6" s="366">
        <f>'SAISIE HOTEL RESTAURANT'!OJU5</f>
        <v>0</v>
      </c>
      <c r="OJL6" s="366">
        <f>'SAISIE HOTEL RESTAURANT'!OJV5</f>
        <v>0</v>
      </c>
      <c r="OJM6" s="366">
        <f>'SAISIE HOTEL RESTAURANT'!OJW5</f>
        <v>0</v>
      </c>
      <c r="OJN6" s="366">
        <f>'SAISIE HOTEL RESTAURANT'!OJX5</f>
        <v>0</v>
      </c>
      <c r="OJO6" s="366">
        <f>'SAISIE HOTEL RESTAURANT'!OJY5</f>
        <v>0</v>
      </c>
      <c r="OJP6" s="366">
        <f>'SAISIE HOTEL RESTAURANT'!OJZ5</f>
        <v>0</v>
      </c>
      <c r="OJQ6" s="366">
        <f>'SAISIE HOTEL RESTAURANT'!OKA5</f>
        <v>0</v>
      </c>
      <c r="OJR6" s="366">
        <f>'SAISIE HOTEL RESTAURANT'!OKB5</f>
        <v>0</v>
      </c>
      <c r="OJS6" s="366">
        <f>'SAISIE HOTEL RESTAURANT'!OKC5</f>
        <v>0</v>
      </c>
      <c r="OJT6" s="366">
        <f>'SAISIE HOTEL RESTAURANT'!OKD5</f>
        <v>0</v>
      </c>
      <c r="OJU6" s="366">
        <f>'SAISIE HOTEL RESTAURANT'!OKE5</f>
        <v>0</v>
      </c>
      <c r="OJV6" s="366">
        <f>'SAISIE HOTEL RESTAURANT'!OKF5</f>
        <v>0</v>
      </c>
      <c r="OJW6" s="366">
        <f>'SAISIE HOTEL RESTAURANT'!OKG5</f>
        <v>0</v>
      </c>
      <c r="OJX6" s="366">
        <f>'SAISIE HOTEL RESTAURANT'!OKH5</f>
        <v>0</v>
      </c>
      <c r="OJY6" s="366">
        <f>'SAISIE HOTEL RESTAURANT'!OKI5</f>
        <v>0</v>
      </c>
      <c r="OJZ6" s="366">
        <f>'SAISIE HOTEL RESTAURANT'!OKJ5</f>
        <v>0</v>
      </c>
      <c r="OKA6" s="366">
        <f>'SAISIE HOTEL RESTAURANT'!OKK5</f>
        <v>0</v>
      </c>
      <c r="OKB6" s="366">
        <f>'SAISIE HOTEL RESTAURANT'!OKL5</f>
        <v>0</v>
      </c>
      <c r="OKC6" s="366">
        <f>'SAISIE HOTEL RESTAURANT'!OKM5</f>
        <v>0</v>
      </c>
      <c r="OKD6" s="366">
        <f>'SAISIE HOTEL RESTAURANT'!OKN5</f>
        <v>0</v>
      </c>
      <c r="OKE6" s="366">
        <f>'SAISIE HOTEL RESTAURANT'!OKO5</f>
        <v>0</v>
      </c>
      <c r="OKF6" s="366">
        <f>'SAISIE HOTEL RESTAURANT'!OKP5</f>
        <v>0</v>
      </c>
      <c r="OKG6" s="366">
        <f>'SAISIE HOTEL RESTAURANT'!OKQ5</f>
        <v>0</v>
      </c>
      <c r="OKH6" s="366">
        <f>'SAISIE HOTEL RESTAURANT'!OKR5</f>
        <v>0</v>
      </c>
      <c r="OKI6" s="366">
        <f>'SAISIE HOTEL RESTAURANT'!OKS5</f>
        <v>0</v>
      </c>
      <c r="OKJ6" s="366">
        <f>'SAISIE HOTEL RESTAURANT'!OKT5</f>
        <v>0</v>
      </c>
      <c r="OKK6" s="366">
        <f>'SAISIE HOTEL RESTAURANT'!OKU5</f>
        <v>0</v>
      </c>
      <c r="OKL6" s="366">
        <f>'SAISIE HOTEL RESTAURANT'!OKV5</f>
        <v>0</v>
      </c>
      <c r="OKM6" s="366">
        <f>'SAISIE HOTEL RESTAURANT'!OKW5</f>
        <v>0</v>
      </c>
      <c r="OKN6" s="366">
        <f>'SAISIE HOTEL RESTAURANT'!OKX5</f>
        <v>0</v>
      </c>
      <c r="OKO6" s="366">
        <f>'SAISIE HOTEL RESTAURANT'!OKY5</f>
        <v>0</v>
      </c>
      <c r="OKP6" s="366">
        <f>'SAISIE HOTEL RESTAURANT'!OKZ5</f>
        <v>0</v>
      </c>
      <c r="OKQ6" s="366">
        <f>'SAISIE HOTEL RESTAURANT'!OLA5</f>
        <v>0</v>
      </c>
      <c r="OKR6" s="366">
        <f>'SAISIE HOTEL RESTAURANT'!OLB5</f>
        <v>0</v>
      </c>
      <c r="OKS6" s="366">
        <f>'SAISIE HOTEL RESTAURANT'!OLC5</f>
        <v>0</v>
      </c>
      <c r="OKT6" s="366">
        <f>'SAISIE HOTEL RESTAURANT'!OLD5</f>
        <v>0</v>
      </c>
      <c r="OKU6" s="366">
        <f>'SAISIE HOTEL RESTAURANT'!OLE5</f>
        <v>0</v>
      </c>
      <c r="OKV6" s="366">
        <f>'SAISIE HOTEL RESTAURANT'!OLF5</f>
        <v>0</v>
      </c>
      <c r="OKW6" s="366">
        <f>'SAISIE HOTEL RESTAURANT'!OLG5</f>
        <v>0</v>
      </c>
      <c r="OKX6" s="366">
        <f>'SAISIE HOTEL RESTAURANT'!OLH5</f>
        <v>0</v>
      </c>
      <c r="OKY6" s="366">
        <f>'SAISIE HOTEL RESTAURANT'!OLI5</f>
        <v>0</v>
      </c>
      <c r="OKZ6" s="366">
        <f>'SAISIE HOTEL RESTAURANT'!OLJ5</f>
        <v>0</v>
      </c>
      <c r="OLA6" s="366">
        <f>'SAISIE HOTEL RESTAURANT'!OLK5</f>
        <v>0</v>
      </c>
      <c r="OLB6" s="366">
        <f>'SAISIE HOTEL RESTAURANT'!OLL5</f>
        <v>0</v>
      </c>
      <c r="OLC6" s="366">
        <f>'SAISIE HOTEL RESTAURANT'!OLM5</f>
        <v>0</v>
      </c>
      <c r="OLD6" s="366">
        <f>'SAISIE HOTEL RESTAURANT'!OLN5</f>
        <v>0</v>
      </c>
      <c r="OLE6" s="366">
        <f>'SAISIE HOTEL RESTAURANT'!OLO5</f>
        <v>0</v>
      </c>
      <c r="OLF6" s="366">
        <f>'SAISIE HOTEL RESTAURANT'!OLP5</f>
        <v>0</v>
      </c>
      <c r="OLG6" s="366">
        <f>'SAISIE HOTEL RESTAURANT'!OLQ5</f>
        <v>0</v>
      </c>
      <c r="OLH6" s="366">
        <f>'SAISIE HOTEL RESTAURANT'!OLR5</f>
        <v>0</v>
      </c>
      <c r="OLI6" s="366">
        <f>'SAISIE HOTEL RESTAURANT'!OLS5</f>
        <v>0</v>
      </c>
      <c r="OLJ6" s="366">
        <f>'SAISIE HOTEL RESTAURANT'!OLT5</f>
        <v>0</v>
      </c>
      <c r="OLK6" s="366">
        <f>'SAISIE HOTEL RESTAURANT'!OLU5</f>
        <v>0</v>
      </c>
      <c r="OLL6" s="366">
        <f>'SAISIE HOTEL RESTAURANT'!OLV5</f>
        <v>0</v>
      </c>
      <c r="OLM6" s="366">
        <f>'SAISIE HOTEL RESTAURANT'!OLW5</f>
        <v>0</v>
      </c>
      <c r="OLN6" s="366">
        <f>'SAISIE HOTEL RESTAURANT'!OLX5</f>
        <v>0</v>
      </c>
      <c r="OLO6" s="366">
        <f>'SAISIE HOTEL RESTAURANT'!OLY5</f>
        <v>0</v>
      </c>
      <c r="OLP6" s="366">
        <f>'SAISIE HOTEL RESTAURANT'!OLZ5</f>
        <v>0</v>
      </c>
      <c r="OLQ6" s="366">
        <f>'SAISIE HOTEL RESTAURANT'!OMA5</f>
        <v>0</v>
      </c>
      <c r="OLR6" s="366">
        <f>'SAISIE HOTEL RESTAURANT'!OMB5</f>
        <v>0</v>
      </c>
      <c r="OLS6" s="366">
        <f>'SAISIE HOTEL RESTAURANT'!OMC5</f>
        <v>0</v>
      </c>
      <c r="OLT6" s="366">
        <f>'SAISIE HOTEL RESTAURANT'!OMD5</f>
        <v>0</v>
      </c>
      <c r="OLU6" s="366">
        <f>'SAISIE HOTEL RESTAURANT'!OME5</f>
        <v>0</v>
      </c>
      <c r="OLV6" s="366">
        <f>'SAISIE HOTEL RESTAURANT'!OMF5</f>
        <v>0</v>
      </c>
      <c r="OLW6" s="366">
        <f>'SAISIE HOTEL RESTAURANT'!OMG5</f>
        <v>0</v>
      </c>
      <c r="OLX6" s="366">
        <f>'SAISIE HOTEL RESTAURANT'!OMH5</f>
        <v>0</v>
      </c>
      <c r="OLY6" s="366">
        <f>'SAISIE HOTEL RESTAURANT'!OMI5</f>
        <v>0</v>
      </c>
      <c r="OLZ6" s="366">
        <f>'SAISIE HOTEL RESTAURANT'!OMJ5</f>
        <v>0</v>
      </c>
      <c r="OMA6" s="366">
        <f>'SAISIE HOTEL RESTAURANT'!OMK5</f>
        <v>0</v>
      </c>
      <c r="OMB6" s="366">
        <f>'SAISIE HOTEL RESTAURANT'!OML5</f>
        <v>0</v>
      </c>
      <c r="OMC6" s="366">
        <f>'SAISIE HOTEL RESTAURANT'!OMM5</f>
        <v>0</v>
      </c>
      <c r="OMD6" s="366">
        <f>'SAISIE HOTEL RESTAURANT'!OMN5</f>
        <v>0</v>
      </c>
      <c r="OME6" s="366">
        <f>'SAISIE HOTEL RESTAURANT'!OMO5</f>
        <v>0</v>
      </c>
      <c r="OMF6" s="366">
        <f>'SAISIE HOTEL RESTAURANT'!OMP5</f>
        <v>0</v>
      </c>
      <c r="OMG6" s="366">
        <f>'SAISIE HOTEL RESTAURANT'!OMQ5</f>
        <v>0</v>
      </c>
      <c r="OMH6" s="366">
        <f>'SAISIE HOTEL RESTAURANT'!OMR5</f>
        <v>0</v>
      </c>
      <c r="OMI6" s="366">
        <f>'SAISIE HOTEL RESTAURANT'!OMS5</f>
        <v>0</v>
      </c>
      <c r="OMJ6" s="366">
        <f>'SAISIE HOTEL RESTAURANT'!OMT5</f>
        <v>0</v>
      </c>
      <c r="OMK6" s="366">
        <f>'SAISIE HOTEL RESTAURANT'!OMU5</f>
        <v>0</v>
      </c>
      <c r="OML6" s="366">
        <f>'SAISIE HOTEL RESTAURANT'!OMV5</f>
        <v>0</v>
      </c>
      <c r="OMM6" s="366">
        <f>'SAISIE HOTEL RESTAURANT'!OMW5</f>
        <v>0</v>
      </c>
      <c r="OMN6" s="366">
        <f>'SAISIE HOTEL RESTAURANT'!OMX5</f>
        <v>0</v>
      </c>
      <c r="OMO6" s="366">
        <f>'SAISIE HOTEL RESTAURANT'!OMY5</f>
        <v>0</v>
      </c>
      <c r="OMP6" s="366">
        <f>'SAISIE HOTEL RESTAURANT'!OMZ5</f>
        <v>0</v>
      </c>
      <c r="OMQ6" s="366">
        <f>'SAISIE HOTEL RESTAURANT'!ONA5</f>
        <v>0</v>
      </c>
      <c r="OMR6" s="366">
        <f>'SAISIE HOTEL RESTAURANT'!ONB5</f>
        <v>0</v>
      </c>
      <c r="OMS6" s="366">
        <f>'SAISIE HOTEL RESTAURANT'!ONC5</f>
        <v>0</v>
      </c>
      <c r="OMT6" s="366">
        <f>'SAISIE HOTEL RESTAURANT'!OND5</f>
        <v>0</v>
      </c>
      <c r="OMU6" s="366">
        <f>'SAISIE HOTEL RESTAURANT'!ONE5</f>
        <v>0</v>
      </c>
      <c r="OMV6" s="366">
        <f>'SAISIE HOTEL RESTAURANT'!ONF5</f>
        <v>0</v>
      </c>
      <c r="OMW6" s="366">
        <f>'SAISIE HOTEL RESTAURANT'!ONG5</f>
        <v>0</v>
      </c>
      <c r="OMX6" s="366">
        <f>'SAISIE HOTEL RESTAURANT'!ONH5</f>
        <v>0</v>
      </c>
      <c r="OMY6" s="366">
        <f>'SAISIE HOTEL RESTAURANT'!ONI5</f>
        <v>0</v>
      </c>
      <c r="OMZ6" s="366">
        <f>'SAISIE HOTEL RESTAURANT'!ONJ5</f>
        <v>0</v>
      </c>
      <c r="ONA6" s="366">
        <f>'SAISIE HOTEL RESTAURANT'!ONK5</f>
        <v>0</v>
      </c>
      <c r="ONB6" s="366">
        <f>'SAISIE HOTEL RESTAURANT'!ONL5</f>
        <v>0</v>
      </c>
      <c r="ONC6" s="366">
        <f>'SAISIE HOTEL RESTAURANT'!ONM5</f>
        <v>0</v>
      </c>
      <c r="OND6" s="366">
        <f>'SAISIE HOTEL RESTAURANT'!ONN5</f>
        <v>0</v>
      </c>
      <c r="ONE6" s="366">
        <f>'SAISIE HOTEL RESTAURANT'!ONO5</f>
        <v>0</v>
      </c>
      <c r="ONF6" s="366">
        <f>'SAISIE HOTEL RESTAURANT'!ONP5</f>
        <v>0</v>
      </c>
      <c r="ONG6" s="366">
        <f>'SAISIE HOTEL RESTAURANT'!ONQ5</f>
        <v>0</v>
      </c>
      <c r="ONH6" s="366">
        <f>'SAISIE HOTEL RESTAURANT'!ONR5</f>
        <v>0</v>
      </c>
      <c r="ONI6" s="366">
        <f>'SAISIE HOTEL RESTAURANT'!ONS5</f>
        <v>0</v>
      </c>
      <c r="ONJ6" s="366">
        <f>'SAISIE HOTEL RESTAURANT'!ONT5</f>
        <v>0</v>
      </c>
      <c r="ONK6" s="366">
        <f>'SAISIE HOTEL RESTAURANT'!ONU5</f>
        <v>0</v>
      </c>
      <c r="ONL6" s="366">
        <f>'SAISIE HOTEL RESTAURANT'!ONV5</f>
        <v>0</v>
      </c>
      <c r="ONM6" s="366">
        <f>'SAISIE HOTEL RESTAURANT'!ONW5</f>
        <v>0</v>
      </c>
      <c r="ONN6" s="366">
        <f>'SAISIE HOTEL RESTAURANT'!ONX5</f>
        <v>0</v>
      </c>
      <c r="ONO6" s="366">
        <f>'SAISIE HOTEL RESTAURANT'!ONY5</f>
        <v>0</v>
      </c>
      <c r="ONP6" s="366">
        <f>'SAISIE HOTEL RESTAURANT'!ONZ5</f>
        <v>0</v>
      </c>
      <c r="ONQ6" s="366">
        <f>'SAISIE HOTEL RESTAURANT'!OOA5</f>
        <v>0</v>
      </c>
      <c r="ONR6" s="366">
        <f>'SAISIE HOTEL RESTAURANT'!OOB5</f>
        <v>0</v>
      </c>
      <c r="ONS6" s="366">
        <f>'SAISIE HOTEL RESTAURANT'!OOC5</f>
        <v>0</v>
      </c>
      <c r="ONT6" s="366">
        <f>'SAISIE HOTEL RESTAURANT'!OOD5</f>
        <v>0</v>
      </c>
      <c r="ONU6" s="366">
        <f>'SAISIE HOTEL RESTAURANT'!OOE5</f>
        <v>0</v>
      </c>
      <c r="ONV6" s="366">
        <f>'SAISIE HOTEL RESTAURANT'!OOF5</f>
        <v>0</v>
      </c>
      <c r="ONW6" s="366">
        <f>'SAISIE HOTEL RESTAURANT'!OOG5</f>
        <v>0</v>
      </c>
      <c r="ONX6" s="366">
        <f>'SAISIE HOTEL RESTAURANT'!OOH5</f>
        <v>0</v>
      </c>
      <c r="ONY6" s="366">
        <f>'SAISIE HOTEL RESTAURANT'!OOI5</f>
        <v>0</v>
      </c>
      <c r="ONZ6" s="366">
        <f>'SAISIE HOTEL RESTAURANT'!OOJ5</f>
        <v>0</v>
      </c>
      <c r="OOA6" s="366">
        <f>'SAISIE HOTEL RESTAURANT'!OOK5</f>
        <v>0</v>
      </c>
      <c r="OOB6" s="366">
        <f>'SAISIE HOTEL RESTAURANT'!OOL5</f>
        <v>0</v>
      </c>
      <c r="OOC6" s="366">
        <f>'SAISIE HOTEL RESTAURANT'!OOM5</f>
        <v>0</v>
      </c>
      <c r="OOD6" s="366">
        <f>'SAISIE HOTEL RESTAURANT'!OON5</f>
        <v>0</v>
      </c>
      <c r="OOE6" s="366">
        <f>'SAISIE HOTEL RESTAURANT'!OOO5</f>
        <v>0</v>
      </c>
      <c r="OOF6" s="366">
        <f>'SAISIE HOTEL RESTAURANT'!OOP5</f>
        <v>0</v>
      </c>
      <c r="OOG6" s="366">
        <f>'SAISIE HOTEL RESTAURANT'!OOQ5</f>
        <v>0</v>
      </c>
      <c r="OOH6" s="366">
        <f>'SAISIE HOTEL RESTAURANT'!OOR5</f>
        <v>0</v>
      </c>
      <c r="OOI6" s="366">
        <f>'SAISIE HOTEL RESTAURANT'!OOS5</f>
        <v>0</v>
      </c>
      <c r="OOJ6" s="366">
        <f>'SAISIE HOTEL RESTAURANT'!OOT5</f>
        <v>0</v>
      </c>
      <c r="OOK6" s="366">
        <f>'SAISIE HOTEL RESTAURANT'!OOU5</f>
        <v>0</v>
      </c>
      <c r="OOL6" s="366">
        <f>'SAISIE HOTEL RESTAURANT'!OOV5</f>
        <v>0</v>
      </c>
      <c r="OOM6" s="366">
        <f>'SAISIE HOTEL RESTAURANT'!OOW5</f>
        <v>0</v>
      </c>
      <c r="OON6" s="366">
        <f>'SAISIE HOTEL RESTAURANT'!OOX5</f>
        <v>0</v>
      </c>
      <c r="OOO6" s="366">
        <f>'SAISIE HOTEL RESTAURANT'!OOY5</f>
        <v>0</v>
      </c>
      <c r="OOP6" s="366">
        <f>'SAISIE HOTEL RESTAURANT'!OOZ5</f>
        <v>0</v>
      </c>
      <c r="OOQ6" s="366">
        <f>'SAISIE HOTEL RESTAURANT'!OPA5</f>
        <v>0</v>
      </c>
      <c r="OOR6" s="366">
        <f>'SAISIE HOTEL RESTAURANT'!OPB5</f>
        <v>0</v>
      </c>
      <c r="OOS6" s="366">
        <f>'SAISIE HOTEL RESTAURANT'!OPC5</f>
        <v>0</v>
      </c>
      <c r="OOT6" s="366">
        <f>'SAISIE HOTEL RESTAURANT'!OPD5</f>
        <v>0</v>
      </c>
      <c r="OOU6" s="366">
        <f>'SAISIE HOTEL RESTAURANT'!OPE5</f>
        <v>0</v>
      </c>
      <c r="OOV6" s="366">
        <f>'SAISIE HOTEL RESTAURANT'!OPF5</f>
        <v>0</v>
      </c>
      <c r="OOW6" s="366">
        <f>'SAISIE HOTEL RESTAURANT'!OPG5</f>
        <v>0</v>
      </c>
      <c r="OOX6" s="366">
        <f>'SAISIE HOTEL RESTAURANT'!OPH5</f>
        <v>0</v>
      </c>
      <c r="OOY6" s="366">
        <f>'SAISIE HOTEL RESTAURANT'!OPI5</f>
        <v>0</v>
      </c>
      <c r="OOZ6" s="366">
        <f>'SAISIE HOTEL RESTAURANT'!OPJ5</f>
        <v>0</v>
      </c>
      <c r="OPA6" s="366">
        <f>'SAISIE HOTEL RESTAURANT'!OPK5</f>
        <v>0</v>
      </c>
      <c r="OPB6" s="366">
        <f>'SAISIE HOTEL RESTAURANT'!OPL5</f>
        <v>0</v>
      </c>
      <c r="OPC6" s="366">
        <f>'SAISIE HOTEL RESTAURANT'!OPM5</f>
        <v>0</v>
      </c>
      <c r="OPD6" s="366">
        <f>'SAISIE HOTEL RESTAURANT'!OPN5</f>
        <v>0</v>
      </c>
      <c r="OPE6" s="366">
        <f>'SAISIE HOTEL RESTAURANT'!OPO5</f>
        <v>0</v>
      </c>
      <c r="OPF6" s="366">
        <f>'SAISIE HOTEL RESTAURANT'!OPP5</f>
        <v>0</v>
      </c>
      <c r="OPG6" s="366">
        <f>'SAISIE HOTEL RESTAURANT'!OPQ5</f>
        <v>0</v>
      </c>
      <c r="OPH6" s="366">
        <f>'SAISIE HOTEL RESTAURANT'!OPR5</f>
        <v>0</v>
      </c>
      <c r="OPI6" s="366">
        <f>'SAISIE HOTEL RESTAURANT'!OPS5</f>
        <v>0</v>
      </c>
      <c r="OPJ6" s="366">
        <f>'SAISIE HOTEL RESTAURANT'!OPT5</f>
        <v>0</v>
      </c>
      <c r="OPK6" s="366">
        <f>'SAISIE HOTEL RESTAURANT'!OPU5</f>
        <v>0</v>
      </c>
      <c r="OPL6" s="366">
        <f>'SAISIE HOTEL RESTAURANT'!OPV5</f>
        <v>0</v>
      </c>
      <c r="OPM6" s="366">
        <f>'SAISIE HOTEL RESTAURANT'!OPW5</f>
        <v>0</v>
      </c>
      <c r="OPN6" s="366">
        <f>'SAISIE HOTEL RESTAURANT'!OPX5</f>
        <v>0</v>
      </c>
      <c r="OPO6" s="366">
        <f>'SAISIE HOTEL RESTAURANT'!OPY5</f>
        <v>0</v>
      </c>
      <c r="OPP6" s="366">
        <f>'SAISIE HOTEL RESTAURANT'!OPZ5</f>
        <v>0</v>
      </c>
      <c r="OPQ6" s="366">
        <f>'SAISIE HOTEL RESTAURANT'!OQA5</f>
        <v>0</v>
      </c>
      <c r="OPR6" s="366">
        <f>'SAISIE HOTEL RESTAURANT'!OQB5</f>
        <v>0</v>
      </c>
      <c r="OPS6" s="366">
        <f>'SAISIE HOTEL RESTAURANT'!OQC5</f>
        <v>0</v>
      </c>
      <c r="OPT6" s="366">
        <f>'SAISIE HOTEL RESTAURANT'!OQD5</f>
        <v>0</v>
      </c>
      <c r="OPU6" s="366">
        <f>'SAISIE HOTEL RESTAURANT'!OQE5</f>
        <v>0</v>
      </c>
      <c r="OPV6" s="366">
        <f>'SAISIE HOTEL RESTAURANT'!OQF5</f>
        <v>0</v>
      </c>
      <c r="OPW6" s="366">
        <f>'SAISIE HOTEL RESTAURANT'!OQG5</f>
        <v>0</v>
      </c>
      <c r="OPX6" s="366">
        <f>'SAISIE HOTEL RESTAURANT'!OQH5</f>
        <v>0</v>
      </c>
      <c r="OPY6" s="366">
        <f>'SAISIE HOTEL RESTAURANT'!OQI5</f>
        <v>0</v>
      </c>
      <c r="OPZ6" s="366">
        <f>'SAISIE HOTEL RESTAURANT'!OQJ5</f>
        <v>0</v>
      </c>
      <c r="OQA6" s="366">
        <f>'SAISIE HOTEL RESTAURANT'!OQK5</f>
        <v>0</v>
      </c>
      <c r="OQB6" s="366">
        <f>'SAISIE HOTEL RESTAURANT'!OQL5</f>
        <v>0</v>
      </c>
      <c r="OQC6" s="366">
        <f>'SAISIE HOTEL RESTAURANT'!OQM5</f>
        <v>0</v>
      </c>
      <c r="OQD6" s="366">
        <f>'SAISIE HOTEL RESTAURANT'!OQN5</f>
        <v>0</v>
      </c>
      <c r="OQE6" s="366">
        <f>'SAISIE HOTEL RESTAURANT'!OQO5</f>
        <v>0</v>
      </c>
      <c r="OQF6" s="366">
        <f>'SAISIE HOTEL RESTAURANT'!OQP5</f>
        <v>0</v>
      </c>
      <c r="OQG6" s="366">
        <f>'SAISIE HOTEL RESTAURANT'!OQQ5</f>
        <v>0</v>
      </c>
      <c r="OQH6" s="366">
        <f>'SAISIE HOTEL RESTAURANT'!OQR5</f>
        <v>0</v>
      </c>
      <c r="OQI6" s="366">
        <f>'SAISIE HOTEL RESTAURANT'!OQS5</f>
        <v>0</v>
      </c>
      <c r="OQJ6" s="366">
        <f>'SAISIE HOTEL RESTAURANT'!OQT5</f>
        <v>0</v>
      </c>
      <c r="OQK6" s="366">
        <f>'SAISIE HOTEL RESTAURANT'!OQU5</f>
        <v>0</v>
      </c>
      <c r="OQL6" s="366">
        <f>'SAISIE HOTEL RESTAURANT'!OQV5</f>
        <v>0</v>
      </c>
      <c r="OQM6" s="366">
        <f>'SAISIE HOTEL RESTAURANT'!OQW5</f>
        <v>0</v>
      </c>
      <c r="OQN6" s="366">
        <f>'SAISIE HOTEL RESTAURANT'!OQX5</f>
        <v>0</v>
      </c>
      <c r="OQO6" s="366">
        <f>'SAISIE HOTEL RESTAURANT'!OQY5</f>
        <v>0</v>
      </c>
      <c r="OQP6" s="366">
        <f>'SAISIE HOTEL RESTAURANT'!OQZ5</f>
        <v>0</v>
      </c>
      <c r="OQQ6" s="366">
        <f>'SAISIE HOTEL RESTAURANT'!ORA5</f>
        <v>0</v>
      </c>
      <c r="OQR6" s="366">
        <f>'SAISIE HOTEL RESTAURANT'!ORB5</f>
        <v>0</v>
      </c>
      <c r="OQS6" s="366">
        <f>'SAISIE HOTEL RESTAURANT'!ORC5</f>
        <v>0</v>
      </c>
      <c r="OQT6" s="366">
        <f>'SAISIE HOTEL RESTAURANT'!ORD5</f>
        <v>0</v>
      </c>
      <c r="OQU6" s="366">
        <f>'SAISIE HOTEL RESTAURANT'!ORE5</f>
        <v>0</v>
      </c>
      <c r="OQV6" s="366">
        <f>'SAISIE HOTEL RESTAURANT'!ORF5</f>
        <v>0</v>
      </c>
      <c r="OQW6" s="366">
        <f>'SAISIE HOTEL RESTAURANT'!ORG5</f>
        <v>0</v>
      </c>
      <c r="OQX6" s="366">
        <f>'SAISIE HOTEL RESTAURANT'!ORH5</f>
        <v>0</v>
      </c>
      <c r="OQY6" s="366">
        <f>'SAISIE HOTEL RESTAURANT'!ORI5</f>
        <v>0</v>
      </c>
      <c r="OQZ6" s="366">
        <f>'SAISIE HOTEL RESTAURANT'!ORJ5</f>
        <v>0</v>
      </c>
      <c r="ORA6" s="366">
        <f>'SAISIE HOTEL RESTAURANT'!ORK5</f>
        <v>0</v>
      </c>
      <c r="ORB6" s="366">
        <f>'SAISIE HOTEL RESTAURANT'!ORL5</f>
        <v>0</v>
      </c>
      <c r="ORC6" s="366">
        <f>'SAISIE HOTEL RESTAURANT'!ORM5</f>
        <v>0</v>
      </c>
      <c r="ORD6" s="366">
        <f>'SAISIE HOTEL RESTAURANT'!ORN5</f>
        <v>0</v>
      </c>
      <c r="ORE6" s="366">
        <f>'SAISIE HOTEL RESTAURANT'!ORO5</f>
        <v>0</v>
      </c>
      <c r="ORF6" s="366">
        <f>'SAISIE HOTEL RESTAURANT'!ORP5</f>
        <v>0</v>
      </c>
      <c r="ORG6" s="366">
        <f>'SAISIE HOTEL RESTAURANT'!ORQ5</f>
        <v>0</v>
      </c>
      <c r="ORH6" s="366">
        <f>'SAISIE HOTEL RESTAURANT'!ORR5</f>
        <v>0</v>
      </c>
      <c r="ORI6" s="366">
        <f>'SAISIE HOTEL RESTAURANT'!ORS5</f>
        <v>0</v>
      </c>
      <c r="ORJ6" s="366">
        <f>'SAISIE HOTEL RESTAURANT'!ORT5</f>
        <v>0</v>
      </c>
      <c r="ORK6" s="366">
        <f>'SAISIE HOTEL RESTAURANT'!ORU5</f>
        <v>0</v>
      </c>
      <c r="ORL6" s="366">
        <f>'SAISIE HOTEL RESTAURANT'!ORV5</f>
        <v>0</v>
      </c>
      <c r="ORM6" s="366">
        <f>'SAISIE HOTEL RESTAURANT'!ORW5</f>
        <v>0</v>
      </c>
      <c r="ORN6" s="366">
        <f>'SAISIE HOTEL RESTAURANT'!ORX5</f>
        <v>0</v>
      </c>
      <c r="ORO6" s="366">
        <f>'SAISIE HOTEL RESTAURANT'!ORY5</f>
        <v>0</v>
      </c>
      <c r="ORP6" s="366">
        <f>'SAISIE HOTEL RESTAURANT'!ORZ5</f>
        <v>0</v>
      </c>
      <c r="ORQ6" s="366">
        <f>'SAISIE HOTEL RESTAURANT'!OSA5</f>
        <v>0</v>
      </c>
      <c r="ORR6" s="366">
        <f>'SAISIE HOTEL RESTAURANT'!OSB5</f>
        <v>0</v>
      </c>
      <c r="ORS6" s="366">
        <f>'SAISIE HOTEL RESTAURANT'!OSC5</f>
        <v>0</v>
      </c>
      <c r="ORT6" s="366">
        <f>'SAISIE HOTEL RESTAURANT'!OSD5</f>
        <v>0</v>
      </c>
      <c r="ORU6" s="366">
        <f>'SAISIE HOTEL RESTAURANT'!OSE5</f>
        <v>0</v>
      </c>
      <c r="ORV6" s="366">
        <f>'SAISIE HOTEL RESTAURANT'!OSF5</f>
        <v>0</v>
      </c>
      <c r="ORW6" s="366">
        <f>'SAISIE HOTEL RESTAURANT'!OSG5</f>
        <v>0</v>
      </c>
      <c r="ORX6" s="366">
        <f>'SAISIE HOTEL RESTAURANT'!OSH5</f>
        <v>0</v>
      </c>
      <c r="ORY6" s="366">
        <f>'SAISIE HOTEL RESTAURANT'!OSI5</f>
        <v>0</v>
      </c>
      <c r="ORZ6" s="366">
        <f>'SAISIE HOTEL RESTAURANT'!OSJ5</f>
        <v>0</v>
      </c>
      <c r="OSA6" s="366">
        <f>'SAISIE HOTEL RESTAURANT'!OSK5</f>
        <v>0</v>
      </c>
      <c r="OSB6" s="366">
        <f>'SAISIE HOTEL RESTAURANT'!OSL5</f>
        <v>0</v>
      </c>
      <c r="OSC6" s="366">
        <f>'SAISIE HOTEL RESTAURANT'!OSM5</f>
        <v>0</v>
      </c>
      <c r="OSD6" s="366">
        <f>'SAISIE HOTEL RESTAURANT'!OSN5</f>
        <v>0</v>
      </c>
      <c r="OSE6" s="366">
        <f>'SAISIE HOTEL RESTAURANT'!OSO5</f>
        <v>0</v>
      </c>
      <c r="OSF6" s="366">
        <f>'SAISIE HOTEL RESTAURANT'!OSP5</f>
        <v>0</v>
      </c>
      <c r="OSG6" s="366">
        <f>'SAISIE HOTEL RESTAURANT'!OSQ5</f>
        <v>0</v>
      </c>
      <c r="OSH6" s="366">
        <f>'SAISIE HOTEL RESTAURANT'!OSR5</f>
        <v>0</v>
      </c>
      <c r="OSI6" s="366">
        <f>'SAISIE HOTEL RESTAURANT'!OSS5</f>
        <v>0</v>
      </c>
      <c r="OSJ6" s="366">
        <f>'SAISIE HOTEL RESTAURANT'!OST5</f>
        <v>0</v>
      </c>
      <c r="OSK6" s="366">
        <f>'SAISIE HOTEL RESTAURANT'!OSU5</f>
        <v>0</v>
      </c>
      <c r="OSL6" s="366">
        <f>'SAISIE HOTEL RESTAURANT'!OSV5</f>
        <v>0</v>
      </c>
      <c r="OSM6" s="366">
        <f>'SAISIE HOTEL RESTAURANT'!OSW5</f>
        <v>0</v>
      </c>
      <c r="OSN6" s="366">
        <f>'SAISIE HOTEL RESTAURANT'!OSX5</f>
        <v>0</v>
      </c>
      <c r="OSO6" s="366">
        <f>'SAISIE HOTEL RESTAURANT'!OSY5</f>
        <v>0</v>
      </c>
      <c r="OSP6" s="366">
        <f>'SAISIE HOTEL RESTAURANT'!OSZ5</f>
        <v>0</v>
      </c>
      <c r="OSQ6" s="366">
        <f>'SAISIE HOTEL RESTAURANT'!OTA5</f>
        <v>0</v>
      </c>
      <c r="OSR6" s="366">
        <f>'SAISIE HOTEL RESTAURANT'!OTB5</f>
        <v>0</v>
      </c>
      <c r="OSS6" s="366">
        <f>'SAISIE HOTEL RESTAURANT'!OTC5</f>
        <v>0</v>
      </c>
      <c r="OST6" s="366">
        <f>'SAISIE HOTEL RESTAURANT'!OTD5</f>
        <v>0</v>
      </c>
      <c r="OSU6" s="366">
        <f>'SAISIE HOTEL RESTAURANT'!OTE5</f>
        <v>0</v>
      </c>
      <c r="OSV6" s="366">
        <f>'SAISIE HOTEL RESTAURANT'!OTF5</f>
        <v>0</v>
      </c>
      <c r="OSW6" s="366">
        <f>'SAISIE HOTEL RESTAURANT'!OTG5</f>
        <v>0</v>
      </c>
      <c r="OSX6" s="366">
        <f>'SAISIE HOTEL RESTAURANT'!OTH5</f>
        <v>0</v>
      </c>
      <c r="OSY6" s="366">
        <f>'SAISIE HOTEL RESTAURANT'!OTI5</f>
        <v>0</v>
      </c>
      <c r="OSZ6" s="366">
        <f>'SAISIE HOTEL RESTAURANT'!OTJ5</f>
        <v>0</v>
      </c>
      <c r="OTA6" s="366">
        <f>'SAISIE HOTEL RESTAURANT'!OTK5</f>
        <v>0</v>
      </c>
      <c r="OTB6" s="366">
        <f>'SAISIE HOTEL RESTAURANT'!OTL5</f>
        <v>0</v>
      </c>
      <c r="OTC6" s="366">
        <f>'SAISIE HOTEL RESTAURANT'!OTM5</f>
        <v>0</v>
      </c>
      <c r="OTD6" s="366">
        <f>'SAISIE HOTEL RESTAURANT'!OTN5</f>
        <v>0</v>
      </c>
      <c r="OTE6" s="366">
        <f>'SAISIE HOTEL RESTAURANT'!OTO5</f>
        <v>0</v>
      </c>
      <c r="OTF6" s="366">
        <f>'SAISIE HOTEL RESTAURANT'!OTP5</f>
        <v>0</v>
      </c>
      <c r="OTG6" s="366">
        <f>'SAISIE HOTEL RESTAURANT'!OTQ5</f>
        <v>0</v>
      </c>
      <c r="OTH6" s="366">
        <f>'SAISIE HOTEL RESTAURANT'!OTR5</f>
        <v>0</v>
      </c>
      <c r="OTI6" s="366">
        <f>'SAISIE HOTEL RESTAURANT'!OTS5</f>
        <v>0</v>
      </c>
      <c r="OTJ6" s="366">
        <f>'SAISIE HOTEL RESTAURANT'!OTT5</f>
        <v>0</v>
      </c>
      <c r="OTK6" s="366">
        <f>'SAISIE HOTEL RESTAURANT'!OTU5</f>
        <v>0</v>
      </c>
      <c r="OTL6" s="366">
        <f>'SAISIE HOTEL RESTAURANT'!OTV5</f>
        <v>0</v>
      </c>
      <c r="OTM6" s="366">
        <f>'SAISIE HOTEL RESTAURANT'!OTW5</f>
        <v>0</v>
      </c>
      <c r="OTN6" s="366">
        <f>'SAISIE HOTEL RESTAURANT'!OTX5</f>
        <v>0</v>
      </c>
      <c r="OTO6" s="366">
        <f>'SAISIE HOTEL RESTAURANT'!OTY5</f>
        <v>0</v>
      </c>
      <c r="OTP6" s="366">
        <f>'SAISIE HOTEL RESTAURANT'!OTZ5</f>
        <v>0</v>
      </c>
      <c r="OTQ6" s="366">
        <f>'SAISIE HOTEL RESTAURANT'!OUA5</f>
        <v>0</v>
      </c>
      <c r="OTR6" s="366">
        <f>'SAISIE HOTEL RESTAURANT'!OUB5</f>
        <v>0</v>
      </c>
      <c r="OTS6" s="366">
        <f>'SAISIE HOTEL RESTAURANT'!OUC5</f>
        <v>0</v>
      </c>
      <c r="OTT6" s="366">
        <f>'SAISIE HOTEL RESTAURANT'!OUD5</f>
        <v>0</v>
      </c>
      <c r="OTU6" s="366">
        <f>'SAISIE HOTEL RESTAURANT'!OUE5</f>
        <v>0</v>
      </c>
      <c r="OTV6" s="366">
        <f>'SAISIE HOTEL RESTAURANT'!OUF5</f>
        <v>0</v>
      </c>
      <c r="OTW6" s="366">
        <f>'SAISIE HOTEL RESTAURANT'!OUG5</f>
        <v>0</v>
      </c>
      <c r="OTX6" s="366">
        <f>'SAISIE HOTEL RESTAURANT'!OUH5</f>
        <v>0</v>
      </c>
      <c r="OTY6" s="366">
        <f>'SAISIE HOTEL RESTAURANT'!OUI5</f>
        <v>0</v>
      </c>
      <c r="OTZ6" s="366">
        <f>'SAISIE HOTEL RESTAURANT'!OUJ5</f>
        <v>0</v>
      </c>
      <c r="OUA6" s="366">
        <f>'SAISIE HOTEL RESTAURANT'!OUK5</f>
        <v>0</v>
      </c>
      <c r="OUB6" s="366">
        <f>'SAISIE HOTEL RESTAURANT'!OUL5</f>
        <v>0</v>
      </c>
      <c r="OUC6" s="366">
        <f>'SAISIE HOTEL RESTAURANT'!OUM5</f>
        <v>0</v>
      </c>
      <c r="OUD6" s="366">
        <f>'SAISIE HOTEL RESTAURANT'!OUN5</f>
        <v>0</v>
      </c>
      <c r="OUE6" s="366">
        <f>'SAISIE HOTEL RESTAURANT'!OUO5</f>
        <v>0</v>
      </c>
      <c r="OUF6" s="366">
        <f>'SAISIE HOTEL RESTAURANT'!OUP5</f>
        <v>0</v>
      </c>
      <c r="OUG6" s="366">
        <f>'SAISIE HOTEL RESTAURANT'!OUQ5</f>
        <v>0</v>
      </c>
      <c r="OUH6" s="366">
        <f>'SAISIE HOTEL RESTAURANT'!OUR5</f>
        <v>0</v>
      </c>
      <c r="OUI6" s="366">
        <f>'SAISIE HOTEL RESTAURANT'!OUS5</f>
        <v>0</v>
      </c>
      <c r="OUJ6" s="366">
        <f>'SAISIE HOTEL RESTAURANT'!OUT5</f>
        <v>0</v>
      </c>
      <c r="OUK6" s="366">
        <f>'SAISIE HOTEL RESTAURANT'!OUU5</f>
        <v>0</v>
      </c>
      <c r="OUL6" s="366">
        <f>'SAISIE HOTEL RESTAURANT'!OUV5</f>
        <v>0</v>
      </c>
      <c r="OUM6" s="366">
        <f>'SAISIE HOTEL RESTAURANT'!OUW5</f>
        <v>0</v>
      </c>
      <c r="OUN6" s="366">
        <f>'SAISIE HOTEL RESTAURANT'!OUX5</f>
        <v>0</v>
      </c>
      <c r="OUO6" s="366">
        <f>'SAISIE HOTEL RESTAURANT'!OUY5</f>
        <v>0</v>
      </c>
      <c r="OUP6" s="366">
        <f>'SAISIE HOTEL RESTAURANT'!OUZ5</f>
        <v>0</v>
      </c>
      <c r="OUQ6" s="366">
        <f>'SAISIE HOTEL RESTAURANT'!OVA5</f>
        <v>0</v>
      </c>
      <c r="OUR6" s="366">
        <f>'SAISIE HOTEL RESTAURANT'!OVB5</f>
        <v>0</v>
      </c>
      <c r="OUS6" s="366">
        <f>'SAISIE HOTEL RESTAURANT'!OVC5</f>
        <v>0</v>
      </c>
      <c r="OUT6" s="366">
        <f>'SAISIE HOTEL RESTAURANT'!OVD5</f>
        <v>0</v>
      </c>
      <c r="OUU6" s="366">
        <f>'SAISIE HOTEL RESTAURANT'!OVE5</f>
        <v>0</v>
      </c>
      <c r="OUV6" s="366">
        <f>'SAISIE HOTEL RESTAURANT'!OVF5</f>
        <v>0</v>
      </c>
      <c r="OUW6" s="366">
        <f>'SAISIE HOTEL RESTAURANT'!OVG5</f>
        <v>0</v>
      </c>
      <c r="OUX6" s="366">
        <f>'SAISIE HOTEL RESTAURANT'!OVH5</f>
        <v>0</v>
      </c>
      <c r="OUY6" s="366">
        <f>'SAISIE HOTEL RESTAURANT'!OVI5</f>
        <v>0</v>
      </c>
      <c r="OUZ6" s="366">
        <f>'SAISIE HOTEL RESTAURANT'!OVJ5</f>
        <v>0</v>
      </c>
      <c r="OVA6" s="366">
        <f>'SAISIE HOTEL RESTAURANT'!OVK5</f>
        <v>0</v>
      </c>
      <c r="OVB6" s="366">
        <f>'SAISIE HOTEL RESTAURANT'!OVL5</f>
        <v>0</v>
      </c>
      <c r="OVC6" s="366">
        <f>'SAISIE HOTEL RESTAURANT'!OVM5</f>
        <v>0</v>
      </c>
      <c r="OVD6" s="366">
        <f>'SAISIE HOTEL RESTAURANT'!OVN5</f>
        <v>0</v>
      </c>
      <c r="OVE6" s="366">
        <f>'SAISIE HOTEL RESTAURANT'!OVO5</f>
        <v>0</v>
      </c>
      <c r="OVF6" s="366">
        <f>'SAISIE HOTEL RESTAURANT'!OVP5</f>
        <v>0</v>
      </c>
      <c r="OVG6" s="366">
        <f>'SAISIE HOTEL RESTAURANT'!OVQ5</f>
        <v>0</v>
      </c>
      <c r="OVH6" s="366">
        <f>'SAISIE HOTEL RESTAURANT'!OVR5</f>
        <v>0</v>
      </c>
      <c r="OVI6" s="366">
        <f>'SAISIE HOTEL RESTAURANT'!OVS5</f>
        <v>0</v>
      </c>
      <c r="OVJ6" s="366">
        <f>'SAISIE HOTEL RESTAURANT'!OVT5</f>
        <v>0</v>
      </c>
      <c r="OVK6" s="366">
        <f>'SAISIE HOTEL RESTAURANT'!OVU5</f>
        <v>0</v>
      </c>
      <c r="OVL6" s="366">
        <f>'SAISIE HOTEL RESTAURANT'!OVV5</f>
        <v>0</v>
      </c>
      <c r="OVM6" s="366">
        <f>'SAISIE HOTEL RESTAURANT'!OVW5</f>
        <v>0</v>
      </c>
      <c r="OVN6" s="366">
        <f>'SAISIE HOTEL RESTAURANT'!OVX5</f>
        <v>0</v>
      </c>
      <c r="OVO6" s="366">
        <f>'SAISIE HOTEL RESTAURANT'!OVY5</f>
        <v>0</v>
      </c>
      <c r="OVP6" s="366">
        <f>'SAISIE HOTEL RESTAURANT'!OVZ5</f>
        <v>0</v>
      </c>
      <c r="OVQ6" s="366">
        <f>'SAISIE HOTEL RESTAURANT'!OWA5</f>
        <v>0</v>
      </c>
      <c r="OVR6" s="366">
        <f>'SAISIE HOTEL RESTAURANT'!OWB5</f>
        <v>0</v>
      </c>
      <c r="OVS6" s="366">
        <f>'SAISIE HOTEL RESTAURANT'!OWC5</f>
        <v>0</v>
      </c>
      <c r="OVT6" s="366">
        <f>'SAISIE HOTEL RESTAURANT'!OWD5</f>
        <v>0</v>
      </c>
      <c r="OVU6" s="366">
        <f>'SAISIE HOTEL RESTAURANT'!OWE5</f>
        <v>0</v>
      </c>
      <c r="OVV6" s="366">
        <f>'SAISIE HOTEL RESTAURANT'!OWF5</f>
        <v>0</v>
      </c>
      <c r="OVW6" s="366">
        <f>'SAISIE HOTEL RESTAURANT'!OWG5</f>
        <v>0</v>
      </c>
      <c r="OVX6" s="366">
        <f>'SAISIE HOTEL RESTAURANT'!OWH5</f>
        <v>0</v>
      </c>
      <c r="OVY6" s="366">
        <f>'SAISIE HOTEL RESTAURANT'!OWI5</f>
        <v>0</v>
      </c>
      <c r="OVZ6" s="366">
        <f>'SAISIE HOTEL RESTAURANT'!OWJ5</f>
        <v>0</v>
      </c>
      <c r="OWA6" s="366">
        <f>'SAISIE HOTEL RESTAURANT'!OWK5</f>
        <v>0</v>
      </c>
      <c r="OWB6" s="366">
        <f>'SAISIE HOTEL RESTAURANT'!OWL5</f>
        <v>0</v>
      </c>
      <c r="OWC6" s="366">
        <f>'SAISIE HOTEL RESTAURANT'!OWM5</f>
        <v>0</v>
      </c>
      <c r="OWD6" s="366">
        <f>'SAISIE HOTEL RESTAURANT'!OWN5</f>
        <v>0</v>
      </c>
      <c r="OWE6" s="366">
        <f>'SAISIE HOTEL RESTAURANT'!OWO5</f>
        <v>0</v>
      </c>
      <c r="OWF6" s="366">
        <f>'SAISIE HOTEL RESTAURANT'!OWP5</f>
        <v>0</v>
      </c>
      <c r="OWG6" s="366">
        <f>'SAISIE HOTEL RESTAURANT'!OWQ5</f>
        <v>0</v>
      </c>
      <c r="OWH6" s="366">
        <f>'SAISIE HOTEL RESTAURANT'!OWR5</f>
        <v>0</v>
      </c>
      <c r="OWI6" s="366">
        <f>'SAISIE HOTEL RESTAURANT'!OWS5</f>
        <v>0</v>
      </c>
      <c r="OWJ6" s="366">
        <f>'SAISIE HOTEL RESTAURANT'!OWT5</f>
        <v>0</v>
      </c>
      <c r="OWK6" s="366">
        <f>'SAISIE HOTEL RESTAURANT'!OWU5</f>
        <v>0</v>
      </c>
      <c r="OWL6" s="366">
        <f>'SAISIE HOTEL RESTAURANT'!OWV5</f>
        <v>0</v>
      </c>
      <c r="OWM6" s="366">
        <f>'SAISIE HOTEL RESTAURANT'!OWW5</f>
        <v>0</v>
      </c>
      <c r="OWN6" s="366">
        <f>'SAISIE HOTEL RESTAURANT'!OWX5</f>
        <v>0</v>
      </c>
      <c r="OWO6" s="366">
        <f>'SAISIE HOTEL RESTAURANT'!OWY5</f>
        <v>0</v>
      </c>
      <c r="OWP6" s="366">
        <f>'SAISIE HOTEL RESTAURANT'!OWZ5</f>
        <v>0</v>
      </c>
      <c r="OWQ6" s="366">
        <f>'SAISIE HOTEL RESTAURANT'!OXA5</f>
        <v>0</v>
      </c>
      <c r="OWR6" s="366">
        <f>'SAISIE HOTEL RESTAURANT'!OXB5</f>
        <v>0</v>
      </c>
      <c r="OWS6" s="366">
        <f>'SAISIE HOTEL RESTAURANT'!OXC5</f>
        <v>0</v>
      </c>
      <c r="OWT6" s="366">
        <f>'SAISIE HOTEL RESTAURANT'!OXD5</f>
        <v>0</v>
      </c>
      <c r="OWU6" s="366">
        <f>'SAISIE HOTEL RESTAURANT'!OXE5</f>
        <v>0</v>
      </c>
      <c r="OWV6" s="366">
        <f>'SAISIE HOTEL RESTAURANT'!OXF5</f>
        <v>0</v>
      </c>
      <c r="OWW6" s="366">
        <f>'SAISIE HOTEL RESTAURANT'!OXG5</f>
        <v>0</v>
      </c>
      <c r="OWX6" s="366">
        <f>'SAISIE HOTEL RESTAURANT'!OXH5</f>
        <v>0</v>
      </c>
      <c r="OWY6" s="366">
        <f>'SAISIE HOTEL RESTAURANT'!OXI5</f>
        <v>0</v>
      </c>
      <c r="OWZ6" s="366">
        <f>'SAISIE HOTEL RESTAURANT'!OXJ5</f>
        <v>0</v>
      </c>
      <c r="OXA6" s="366">
        <f>'SAISIE HOTEL RESTAURANT'!OXK5</f>
        <v>0</v>
      </c>
      <c r="OXB6" s="366">
        <f>'SAISIE HOTEL RESTAURANT'!OXL5</f>
        <v>0</v>
      </c>
      <c r="OXC6" s="366">
        <f>'SAISIE HOTEL RESTAURANT'!OXM5</f>
        <v>0</v>
      </c>
      <c r="OXD6" s="366">
        <f>'SAISIE HOTEL RESTAURANT'!OXN5</f>
        <v>0</v>
      </c>
      <c r="OXE6" s="366">
        <f>'SAISIE HOTEL RESTAURANT'!OXO5</f>
        <v>0</v>
      </c>
      <c r="OXF6" s="366">
        <f>'SAISIE HOTEL RESTAURANT'!OXP5</f>
        <v>0</v>
      </c>
      <c r="OXG6" s="366">
        <f>'SAISIE HOTEL RESTAURANT'!OXQ5</f>
        <v>0</v>
      </c>
      <c r="OXH6" s="366">
        <f>'SAISIE HOTEL RESTAURANT'!OXR5</f>
        <v>0</v>
      </c>
      <c r="OXI6" s="366">
        <f>'SAISIE HOTEL RESTAURANT'!OXS5</f>
        <v>0</v>
      </c>
      <c r="OXJ6" s="366">
        <f>'SAISIE HOTEL RESTAURANT'!OXT5</f>
        <v>0</v>
      </c>
      <c r="OXK6" s="366">
        <f>'SAISIE HOTEL RESTAURANT'!OXU5</f>
        <v>0</v>
      </c>
      <c r="OXL6" s="366">
        <f>'SAISIE HOTEL RESTAURANT'!OXV5</f>
        <v>0</v>
      </c>
      <c r="OXM6" s="366">
        <f>'SAISIE HOTEL RESTAURANT'!OXW5</f>
        <v>0</v>
      </c>
      <c r="OXN6" s="366">
        <f>'SAISIE HOTEL RESTAURANT'!OXX5</f>
        <v>0</v>
      </c>
      <c r="OXO6" s="366">
        <f>'SAISIE HOTEL RESTAURANT'!OXY5</f>
        <v>0</v>
      </c>
      <c r="OXP6" s="366">
        <f>'SAISIE HOTEL RESTAURANT'!OXZ5</f>
        <v>0</v>
      </c>
      <c r="OXQ6" s="366">
        <f>'SAISIE HOTEL RESTAURANT'!OYA5</f>
        <v>0</v>
      </c>
      <c r="OXR6" s="366">
        <f>'SAISIE HOTEL RESTAURANT'!OYB5</f>
        <v>0</v>
      </c>
      <c r="OXS6" s="366">
        <f>'SAISIE HOTEL RESTAURANT'!OYC5</f>
        <v>0</v>
      </c>
      <c r="OXT6" s="366">
        <f>'SAISIE HOTEL RESTAURANT'!OYD5</f>
        <v>0</v>
      </c>
      <c r="OXU6" s="366">
        <f>'SAISIE HOTEL RESTAURANT'!OYE5</f>
        <v>0</v>
      </c>
      <c r="OXV6" s="366">
        <f>'SAISIE HOTEL RESTAURANT'!OYF5</f>
        <v>0</v>
      </c>
      <c r="OXW6" s="366">
        <f>'SAISIE HOTEL RESTAURANT'!OYG5</f>
        <v>0</v>
      </c>
      <c r="OXX6" s="366">
        <f>'SAISIE HOTEL RESTAURANT'!OYH5</f>
        <v>0</v>
      </c>
      <c r="OXY6" s="366">
        <f>'SAISIE HOTEL RESTAURANT'!OYI5</f>
        <v>0</v>
      </c>
      <c r="OXZ6" s="366">
        <f>'SAISIE HOTEL RESTAURANT'!OYJ5</f>
        <v>0</v>
      </c>
      <c r="OYA6" s="366">
        <f>'SAISIE HOTEL RESTAURANT'!OYK5</f>
        <v>0</v>
      </c>
      <c r="OYB6" s="366">
        <f>'SAISIE HOTEL RESTAURANT'!OYL5</f>
        <v>0</v>
      </c>
      <c r="OYC6" s="366">
        <f>'SAISIE HOTEL RESTAURANT'!OYM5</f>
        <v>0</v>
      </c>
      <c r="OYD6" s="366">
        <f>'SAISIE HOTEL RESTAURANT'!OYN5</f>
        <v>0</v>
      </c>
      <c r="OYE6" s="366">
        <f>'SAISIE HOTEL RESTAURANT'!OYO5</f>
        <v>0</v>
      </c>
      <c r="OYF6" s="366">
        <f>'SAISIE HOTEL RESTAURANT'!OYP5</f>
        <v>0</v>
      </c>
      <c r="OYG6" s="366">
        <f>'SAISIE HOTEL RESTAURANT'!OYQ5</f>
        <v>0</v>
      </c>
      <c r="OYH6" s="366">
        <f>'SAISIE HOTEL RESTAURANT'!OYR5</f>
        <v>0</v>
      </c>
      <c r="OYI6" s="366">
        <f>'SAISIE HOTEL RESTAURANT'!OYS5</f>
        <v>0</v>
      </c>
      <c r="OYJ6" s="366">
        <f>'SAISIE HOTEL RESTAURANT'!OYT5</f>
        <v>0</v>
      </c>
      <c r="OYK6" s="366">
        <f>'SAISIE HOTEL RESTAURANT'!OYU5</f>
        <v>0</v>
      </c>
      <c r="OYL6" s="366">
        <f>'SAISIE HOTEL RESTAURANT'!OYV5</f>
        <v>0</v>
      </c>
      <c r="OYM6" s="366">
        <f>'SAISIE HOTEL RESTAURANT'!OYW5</f>
        <v>0</v>
      </c>
      <c r="OYN6" s="366">
        <f>'SAISIE HOTEL RESTAURANT'!OYX5</f>
        <v>0</v>
      </c>
      <c r="OYO6" s="366">
        <f>'SAISIE HOTEL RESTAURANT'!OYY5</f>
        <v>0</v>
      </c>
      <c r="OYP6" s="366">
        <f>'SAISIE HOTEL RESTAURANT'!OYZ5</f>
        <v>0</v>
      </c>
      <c r="OYQ6" s="366">
        <f>'SAISIE HOTEL RESTAURANT'!OZA5</f>
        <v>0</v>
      </c>
      <c r="OYR6" s="366">
        <f>'SAISIE HOTEL RESTAURANT'!OZB5</f>
        <v>0</v>
      </c>
      <c r="OYS6" s="366">
        <f>'SAISIE HOTEL RESTAURANT'!OZC5</f>
        <v>0</v>
      </c>
      <c r="OYT6" s="366">
        <f>'SAISIE HOTEL RESTAURANT'!OZD5</f>
        <v>0</v>
      </c>
      <c r="OYU6" s="366">
        <f>'SAISIE HOTEL RESTAURANT'!OZE5</f>
        <v>0</v>
      </c>
      <c r="OYV6" s="366">
        <f>'SAISIE HOTEL RESTAURANT'!OZF5</f>
        <v>0</v>
      </c>
      <c r="OYW6" s="366">
        <f>'SAISIE HOTEL RESTAURANT'!OZG5</f>
        <v>0</v>
      </c>
      <c r="OYX6" s="366">
        <f>'SAISIE HOTEL RESTAURANT'!OZH5</f>
        <v>0</v>
      </c>
      <c r="OYY6" s="366">
        <f>'SAISIE HOTEL RESTAURANT'!OZI5</f>
        <v>0</v>
      </c>
      <c r="OYZ6" s="366">
        <f>'SAISIE HOTEL RESTAURANT'!OZJ5</f>
        <v>0</v>
      </c>
      <c r="OZA6" s="366">
        <f>'SAISIE HOTEL RESTAURANT'!OZK5</f>
        <v>0</v>
      </c>
      <c r="OZB6" s="366">
        <f>'SAISIE HOTEL RESTAURANT'!OZL5</f>
        <v>0</v>
      </c>
      <c r="OZC6" s="366">
        <f>'SAISIE HOTEL RESTAURANT'!OZM5</f>
        <v>0</v>
      </c>
      <c r="OZD6" s="366">
        <f>'SAISIE HOTEL RESTAURANT'!OZN5</f>
        <v>0</v>
      </c>
      <c r="OZE6" s="366">
        <f>'SAISIE HOTEL RESTAURANT'!OZO5</f>
        <v>0</v>
      </c>
      <c r="OZF6" s="366">
        <f>'SAISIE HOTEL RESTAURANT'!OZP5</f>
        <v>0</v>
      </c>
      <c r="OZG6" s="366">
        <f>'SAISIE HOTEL RESTAURANT'!OZQ5</f>
        <v>0</v>
      </c>
      <c r="OZH6" s="366">
        <f>'SAISIE HOTEL RESTAURANT'!OZR5</f>
        <v>0</v>
      </c>
      <c r="OZI6" s="366">
        <f>'SAISIE HOTEL RESTAURANT'!OZS5</f>
        <v>0</v>
      </c>
      <c r="OZJ6" s="366">
        <f>'SAISIE HOTEL RESTAURANT'!OZT5</f>
        <v>0</v>
      </c>
      <c r="OZK6" s="366">
        <f>'SAISIE HOTEL RESTAURANT'!OZU5</f>
        <v>0</v>
      </c>
      <c r="OZL6" s="366">
        <f>'SAISIE HOTEL RESTAURANT'!OZV5</f>
        <v>0</v>
      </c>
      <c r="OZM6" s="366">
        <f>'SAISIE HOTEL RESTAURANT'!OZW5</f>
        <v>0</v>
      </c>
      <c r="OZN6" s="366">
        <f>'SAISIE HOTEL RESTAURANT'!OZX5</f>
        <v>0</v>
      </c>
      <c r="OZO6" s="366">
        <f>'SAISIE HOTEL RESTAURANT'!OZY5</f>
        <v>0</v>
      </c>
      <c r="OZP6" s="366">
        <f>'SAISIE HOTEL RESTAURANT'!OZZ5</f>
        <v>0</v>
      </c>
      <c r="OZQ6" s="366">
        <f>'SAISIE HOTEL RESTAURANT'!PAA5</f>
        <v>0</v>
      </c>
      <c r="OZR6" s="366">
        <f>'SAISIE HOTEL RESTAURANT'!PAB5</f>
        <v>0</v>
      </c>
      <c r="OZS6" s="366">
        <f>'SAISIE HOTEL RESTAURANT'!PAC5</f>
        <v>0</v>
      </c>
      <c r="OZT6" s="366">
        <f>'SAISIE HOTEL RESTAURANT'!PAD5</f>
        <v>0</v>
      </c>
      <c r="OZU6" s="366">
        <f>'SAISIE HOTEL RESTAURANT'!PAE5</f>
        <v>0</v>
      </c>
      <c r="OZV6" s="366">
        <f>'SAISIE HOTEL RESTAURANT'!PAF5</f>
        <v>0</v>
      </c>
      <c r="OZW6" s="366">
        <f>'SAISIE HOTEL RESTAURANT'!PAG5</f>
        <v>0</v>
      </c>
      <c r="OZX6" s="366">
        <f>'SAISIE HOTEL RESTAURANT'!PAH5</f>
        <v>0</v>
      </c>
      <c r="OZY6" s="366">
        <f>'SAISIE HOTEL RESTAURANT'!PAI5</f>
        <v>0</v>
      </c>
      <c r="OZZ6" s="366">
        <f>'SAISIE HOTEL RESTAURANT'!PAJ5</f>
        <v>0</v>
      </c>
      <c r="PAA6" s="366">
        <f>'SAISIE HOTEL RESTAURANT'!PAK5</f>
        <v>0</v>
      </c>
      <c r="PAB6" s="366">
        <f>'SAISIE HOTEL RESTAURANT'!PAL5</f>
        <v>0</v>
      </c>
      <c r="PAC6" s="366">
        <f>'SAISIE HOTEL RESTAURANT'!PAM5</f>
        <v>0</v>
      </c>
      <c r="PAD6" s="366">
        <f>'SAISIE HOTEL RESTAURANT'!PAN5</f>
        <v>0</v>
      </c>
      <c r="PAE6" s="366">
        <f>'SAISIE HOTEL RESTAURANT'!PAO5</f>
        <v>0</v>
      </c>
      <c r="PAF6" s="366">
        <f>'SAISIE HOTEL RESTAURANT'!PAP5</f>
        <v>0</v>
      </c>
      <c r="PAG6" s="366">
        <f>'SAISIE HOTEL RESTAURANT'!PAQ5</f>
        <v>0</v>
      </c>
      <c r="PAH6" s="366">
        <f>'SAISIE HOTEL RESTAURANT'!PAR5</f>
        <v>0</v>
      </c>
      <c r="PAI6" s="366">
        <f>'SAISIE HOTEL RESTAURANT'!PAS5</f>
        <v>0</v>
      </c>
      <c r="PAJ6" s="366">
        <f>'SAISIE HOTEL RESTAURANT'!PAT5</f>
        <v>0</v>
      </c>
      <c r="PAK6" s="366">
        <f>'SAISIE HOTEL RESTAURANT'!PAU5</f>
        <v>0</v>
      </c>
      <c r="PAL6" s="366">
        <f>'SAISIE HOTEL RESTAURANT'!PAV5</f>
        <v>0</v>
      </c>
      <c r="PAM6" s="366">
        <f>'SAISIE HOTEL RESTAURANT'!PAW5</f>
        <v>0</v>
      </c>
      <c r="PAN6" s="366">
        <f>'SAISIE HOTEL RESTAURANT'!PAX5</f>
        <v>0</v>
      </c>
      <c r="PAO6" s="366">
        <f>'SAISIE HOTEL RESTAURANT'!PAY5</f>
        <v>0</v>
      </c>
      <c r="PAP6" s="366">
        <f>'SAISIE HOTEL RESTAURANT'!PAZ5</f>
        <v>0</v>
      </c>
      <c r="PAQ6" s="366">
        <f>'SAISIE HOTEL RESTAURANT'!PBA5</f>
        <v>0</v>
      </c>
      <c r="PAR6" s="366">
        <f>'SAISIE HOTEL RESTAURANT'!PBB5</f>
        <v>0</v>
      </c>
      <c r="PAS6" s="366">
        <f>'SAISIE HOTEL RESTAURANT'!PBC5</f>
        <v>0</v>
      </c>
      <c r="PAT6" s="366">
        <f>'SAISIE HOTEL RESTAURANT'!PBD5</f>
        <v>0</v>
      </c>
      <c r="PAU6" s="366">
        <f>'SAISIE HOTEL RESTAURANT'!PBE5</f>
        <v>0</v>
      </c>
      <c r="PAV6" s="366">
        <f>'SAISIE HOTEL RESTAURANT'!PBF5</f>
        <v>0</v>
      </c>
      <c r="PAW6" s="366">
        <f>'SAISIE HOTEL RESTAURANT'!PBG5</f>
        <v>0</v>
      </c>
      <c r="PAX6" s="366">
        <f>'SAISIE HOTEL RESTAURANT'!PBH5</f>
        <v>0</v>
      </c>
      <c r="PAY6" s="366">
        <f>'SAISIE HOTEL RESTAURANT'!PBI5</f>
        <v>0</v>
      </c>
      <c r="PAZ6" s="366">
        <f>'SAISIE HOTEL RESTAURANT'!PBJ5</f>
        <v>0</v>
      </c>
      <c r="PBA6" s="366">
        <f>'SAISIE HOTEL RESTAURANT'!PBK5</f>
        <v>0</v>
      </c>
      <c r="PBB6" s="366">
        <f>'SAISIE HOTEL RESTAURANT'!PBL5</f>
        <v>0</v>
      </c>
      <c r="PBC6" s="366">
        <f>'SAISIE HOTEL RESTAURANT'!PBM5</f>
        <v>0</v>
      </c>
      <c r="PBD6" s="366">
        <f>'SAISIE HOTEL RESTAURANT'!PBN5</f>
        <v>0</v>
      </c>
      <c r="PBE6" s="366">
        <f>'SAISIE HOTEL RESTAURANT'!PBO5</f>
        <v>0</v>
      </c>
      <c r="PBF6" s="366">
        <f>'SAISIE HOTEL RESTAURANT'!PBP5</f>
        <v>0</v>
      </c>
      <c r="PBG6" s="366">
        <f>'SAISIE HOTEL RESTAURANT'!PBQ5</f>
        <v>0</v>
      </c>
      <c r="PBH6" s="366">
        <f>'SAISIE HOTEL RESTAURANT'!PBR5</f>
        <v>0</v>
      </c>
      <c r="PBI6" s="366">
        <f>'SAISIE HOTEL RESTAURANT'!PBS5</f>
        <v>0</v>
      </c>
      <c r="PBJ6" s="366">
        <f>'SAISIE HOTEL RESTAURANT'!PBT5</f>
        <v>0</v>
      </c>
      <c r="PBK6" s="366">
        <f>'SAISIE HOTEL RESTAURANT'!PBU5</f>
        <v>0</v>
      </c>
      <c r="PBL6" s="366">
        <f>'SAISIE HOTEL RESTAURANT'!PBV5</f>
        <v>0</v>
      </c>
      <c r="PBM6" s="366">
        <f>'SAISIE HOTEL RESTAURANT'!PBW5</f>
        <v>0</v>
      </c>
      <c r="PBN6" s="366">
        <f>'SAISIE HOTEL RESTAURANT'!PBX5</f>
        <v>0</v>
      </c>
      <c r="PBO6" s="366">
        <f>'SAISIE HOTEL RESTAURANT'!PBY5</f>
        <v>0</v>
      </c>
      <c r="PBP6" s="366">
        <f>'SAISIE HOTEL RESTAURANT'!PBZ5</f>
        <v>0</v>
      </c>
      <c r="PBQ6" s="366">
        <f>'SAISIE HOTEL RESTAURANT'!PCA5</f>
        <v>0</v>
      </c>
      <c r="PBR6" s="366">
        <f>'SAISIE HOTEL RESTAURANT'!PCB5</f>
        <v>0</v>
      </c>
      <c r="PBS6" s="366">
        <f>'SAISIE HOTEL RESTAURANT'!PCC5</f>
        <v>0</v>
      </c>
      <c r="PBT6" s="366">
        <f>'SAISIE HOTEL RESTAURANT'!PCD5</f>
        <v>0</v>
      </c>
      <c r="PBU6" s="366">
        <f>'SAISIE HOTEL RESTAURANT'!PCE5</f>
        <v>0</v>
      </c>
      <c r="PBV6" s="366">
        <f>'SAISIE HOTEL RESTAURANT'!PCF5</f>
        <v>0</v>
      </c>
      <c r="PBW6" s="366">
        <f>'SAISIE HOTEL RESTAURANT'!PCG5</f>
        <v>0</v>
      </c>
      <c r="PBX6" s="366">
        <f>'SAISIE HOTEL RESTAURANT'!PCH5</f>
        <v>0</v>
      </c>
      <c r="PBY6" s="366">
        <f>'SAISIE HOTEL RESTAURANT'!PCI5</f>
        <v>0</v>
      </c>
      <c r="PBZ6" s="366">
        <f>'SAISIE HOTEL RESTAURANT'!PCJ5</f>
        <v>0</v>
      </c>
      <c r="PCA6" s="366">
        <f>'SAISIE HOTEL RESTAURANT'!PCK5</f>
        <v>0</v>
      </c>
      <c r="PCB6" s="366">
        <f>'SAISIE HOTEL RESTAURANT'!PCL5</f>
        <v>0</v>
      </c>
      <c r="PCC6" s="366">
        <f>'SAISIE HOTEL RESTAURANT'!PCM5</f>
        <v>0</v>
      </c>
      <c r="PCD6" s="366">
        <f>'SAISIE HOTEL RESTAURANT'!PCN5</f>
        <v>0</v>
      </c>
      <c r="PCE6" s="366">
        <f>'SAISIE HOTEL RESTAURANT'!PCO5</f>
        <v>0</v>
      </c>
      <c r="PCF6" s="366">
        <f>'SAISIE HOTEL RESTAURANT'!PCP5</f>
        <v>0</v>
      </c>
      <c r="PCG6" s="366">
        <f>'SAISIE HOTEL RESTAURANT'!PCQ5</f>
        <v>0</v>
      </c>
      <c r="PCH6" s="366">
        <f>'SAISIE HOTEL RESTAURANT'!PCR5</f>
        <v>0</v>
      </c>
      <c r="PCI6" s="366">
        <f>'SAISIE HOTEL RESTAURANT'!PCS5</f>
        <v>0</v>
      </c>
      <c r="PCJ6" s="366">
        <f>'SAISIE HOTEL RESTAURANT'!PCT5</f>
        <v>0</v>
      </c>
      <c r="PCK6" s="366">
        <f>'SAISIE HOTEL RESTAURANT'!PCU5</f>
        <v>0</v>
      </c>
      <c r="PCL6" s="366">
        <f>'SAISIE HOTEL RESTAURANT'!PCV5</f>
        <v>0</v>
      </c>
      <c r="PCM6" s="366">
        <f>'SAISIE HOTEL RESTAURANT'!PCW5</f>
        <v>0</v>
      </c>
      <c r="PCN6" s="366">
        <f>'SAISIE HOTEL RESTAURANT'!PCX5</f>
        <v>0</v>
      </c>
      <c r="PCO6" s="366">
        <f>'SAISIE HOTEL RESTAURANT'!PCY5</f>
        <v>0</v>
      </c>
      <c r="PCP6" s="366">
        <f>'SAISIE HOTEL RESTAURANT'!PCZ5</f>
        <v>0</v>
      </c>
      <c r="PCQ6" s="366">
        <f>'SAISIE HOTEL RESTAURANT'!PDA5</f>
        <v>0</v>
      </c>
      <c r="PCR6" s="366">
        <f>'SAISIE HOTEL RESTAURANT'!PDB5</f>
        <v>0</v>
      </c>
      <c r="PCS6" s="366">
        <f>'SAISIE HOTEL RESTAURANT'!PDC5</f>
        <v>0</v>
      </c>
      <c r="PCT6" s="366">
        <f>'SAISIE HOTEL RESTAURANT'!PDD5</f>
        <v>0</v>
      </c>
      <c r="PCU6" s="366">
        <f>'SAISIE HOTEL RESTAURANT'!PDE5</f>
        <v>0</v>
      </c>
      <c r="PCV6" s="366">
        <f>'SAISIE HOTEL RESTAURANT'!PDF5</f>
        <v>0</v>
      </c>
      <c r="PCW6" s="366">
        <f>'SAISIE HOTEL RESTAURANT'!PDG5</f>
        <v>0</v>
      </c>
      <c r="PCX6" s="366">
        <f>'SAISIE HOTEL RESTAURANT'!PDH5</f>
        <v>0</v>
      </c>
      <c r="PCY6" s="366">
        <f>'SAISIE HOTEL RESTAURANT'!PDI5</f>
        <v>0</v>
      </c>
      <c r="PCZ6" s="366">
        <f>'SAISIE HOTEL RESTAURANT'!PDJ5</f>
        <v>0</v>
      </c>
      <c r="PDA6" s="366">
        <f>'SAISIE HOTEL RESTAURANT'!PDK5</f>
        <v>0</v>
      </c>
      <c r="PDB6" s="366">
        <f>'SAISIE HOTEL RESTAURANT'!PDL5</f>
        <v>0</v>
      </c>
      <c r="PDC6" s="366">
        <f>'SAISIE HOTEL RESTAURANT'!PDM5</f>
        <v>0</v>
      </c>
      <c r="PDD6" s="366">
        <f>'SAISIE HOTEL RESTAURANT'!PDN5</f>
        <v>0</v>
      </c>
      <c r="PDE6" s="366">
        <f>'SAISIE HOTEL RESTAURANT'!PDO5</f>
        <v>0</v>
      </c>
      <c r="PDF6" s="366">
        <f>'SAISIE HOTEL RESTAURANT'!PDP5</f>
        <v>0</v>
      </c>
      <c r="PDG6" s="366">
        <f>'SAISIE HOTEL RESTAURANT'!PDQ5</f>
        <v>0</v>
      </c>
      <c r="PDH6" s="366">
        <f>'SAISIE HOTEL RESTAURANT'!PDR5</f>
        <v>0</v>
      </c>
      <c r="PDI6" s="366">
        <f>'SAISIE HOTEL RESTAURANT'!PDS5</f>
        <v>0</v>
      </c>
      <c r="PDJ6" s="366">
        <f>'SAISIE HOTEL RESTAURANT'!PDT5</f>
        <v>0</v>
      </c>
      <c r="PDK6" s="366">
        <f>'SAISIE HOTEL RESTAURANT'!PDU5</f>
        <v>0</v>
      </c>
      <c r="PDL6" s="366">
        <f>'SAISIE HOTEL RESTAURANT'!PDV5</f>
        <v>0</v>
      </c>
      <c r="PDM6" s="366">
        <f>'SAISIE HOTEL RESTAURANT'!PDW5</f>
        <v>0</v>
      </c>
      <c r="PDN6" s="366">
        <f>'SAISIE HOTEL RESTAURANT'!PDX5</f>
        <v>0</v>
      </c>
      <c r="PDO6" s="366">
        <f>'SAISIE HOTEL RESTAURANT'!PDY5</f>
        <v>0</v>
      </c>
      <c r="PDP6" s="366">
        <f>'SAISIE HOTEL RESTAURANT'!PDZ5</f>
        <v>0</v>
      </c>
      <c r="PDQ6" s="366">
        <f>'SAISIE HOTEL RESTAURANT'!PEA5</f>
        <v>0</v>
      </c>
      <c r="PDR6" s="366">
        <f>'SAISIE HOTEL RESTAURANT'!PEB5</f>
        <v>0</v>
      </c>
      <c r="PDS6" s="366">
        <f>'SAISIE HOTEL RESTAURANT'!PEC5</f>
        <v>0</v>
      </c>
      <c r="PDT6" s="366">
        <f>'SAISIE HOTEL RESTAURANT'!PED5</f>
        <v>0</v>
      </c>
      <c r="PDU6" s="366">
        <f>'SAISIE HOTEL RESTAURANT'!PEE5</f>
        <v>0</v>
      </c>
      <c r="PDV6" s="366">
        <f>'SAISIE HOTEL RESTAURANT'!PEF5</f>
        <v>0</v>
      </c>
      <c r="PDW6" s="366">
        <f>'SAISIE HOTEL RESTAURANT'!PEG5</f>
        <v>0</v>
      </c>
      <c r="PDX6" s="366">
        <f>'SAISIE HOTEL RESTAURANT'!PEH5</f>
        <v>0</v>
      </c>
      <c r="PDY6" s="366">
        <f>'SAISIE HOTEL RESTAURANT'!PEI5</f>
        <v>0</v>
      </c>
      <c r="PDZ6" s="366">
        <f>'SAISIE HOTEL RESTAURANT'!PEJ5</f>
        <v>0</v>
      </c>
      <c r="PEA6" s="366">
        <f>'SAISIE HOTEL RESTAURANT'!PEK5</f>
        <v>0</v>
      </c>
      <c r="PEB6" s="366">
        <f>'SAISIE HOTEL RESTAURANT'!PEL5</f>
        <v>0</v>
      </c>
      <c r="PEC6" s="366">
        <f>'SAISIE HOTEL RESTAURANT'!PEM5</f>
        <v>0</v>
      </c>
      <c r="PED6" s="366">
        <f>'SAISIE HOTEL RESTAURANT'!PEN5</f>
        <v>0</v>
      </c>
      <c r="PEE6" s="366">
        <f>'SAISIE HOTEL RESTAURANT'!PEO5</f>
        <v>0</v>
      </c>
      <c r="PEF6" s="366">
        <f>'SAISIE HOTEL RESTAURANT'!PEP5</f>
        <v>0</v>
      </c>
      <c r="PEG6" s="366">
        <f>'SAISIE HOTEL RESTAURANT'!PEQ5</f>
        <v>0</v>
      </c>
      <c r="PEH6" s="366">
        <f>'SAISIE HOTEL RESTAURANT'!PER5</f>
        <v>0</v>
      </c>
      <c r="PEI6" s="366">
        <f>'SAISIE HOTEL RESTAURANT'!PES5</f>
        <v>0</v>
      </c>
      <c r="PEJ6" s="366">
        <f>'SAISIE HOTEL RESTAURANT'!PET5</f>
        <v>0</v>
      </c>
      <c r="PEK6" s="366">
        <f>'SAISIE HOTEL RESTAURANT'!PEU5</f>
        <v>0</v>
      </c>
      <c r="PEL6" s="366">
        <f>'SAISIE HOTEL RESTAURANT'!PEV5</f>
        <v>0</v>
      </c>
      <c r="PEM6" s="366">
        <f>'SAISIE HOTEL RESTAURANT'!PEW5</f>
        <v>0</v>
      </c>
      <c r="PEN6" s="366">
        <f>'SAISIE HOTEL RESTAURANT'!PEX5</f>
        <v>0</v>
      </c>
      <c r="PEO6" s="366">
        <f>'SAISIE HOTEL RESTAURANT'!PEY5</f>
        <v>0</v>
      </c>
      <c r="PEP6" s="366">
        <f>'SAISIE HOTEL RESTAURANT'!PEZ5</f>
        <v>0</v>
      </c>
      <c r="PEQ6" s="366">
        <f>'SAISIE HOTEL RESTAURANT'!PFA5</f>
        <v>0</v>
      </c>
      <c r="PER6" s="366">
        <f>'SAISIE HOTEL RESTAURANT'!PFB5</f>
        <v>0</v>
      </c>
      <c r="PES6" s="366">
        <f>'SAISIE HOTEL RESTAURANT'!PFC5</f>
        <v>0</v>
      </c>
      <c r="PET6" s="366">
        <f>'SAISIE HOTEL RESTAURANT'!PFD5</f>
        <v>0</v>
      </c>
      <c r="PEU6" s="366">
        <f>'SAISIE HOTEL RESTAURANT'!PFE5</f>
        <v>0</v>
      </c>
      <c r="PEV6" s="366">
        <f>'SAISIE HOTEL RESTAURANT'!PFF5</f>
        <v>0</v>
      </c>
      <c r="PEW6" s="366">
        <f>'SAISIE HOTEL RESTAURANT'!PFG5</f>
        <v>0</v>
      </c>
      <c r="PEX6" s="366">
        <f>'SAISIE HOTEL RESTAURANT'!PFH5</f>
        <v>0</v>
      </c>
      <c r="PEY6" s="366">
        <f>'SAISIE HOTEL RESTAURANT'!PFI5</f>
        <v>0</v>
      </c>
      <c r="PEZ6" s="366">
        <f>'SAISIE HOTEL RESTAURANT'!PFJ5</f>
        <v>0</v>
      </c>
      <c r="PFA6" s="366">
        <f>'SAISIE HOTEL RESTAURANT'!PFK5</f>
        <v>0</v>
      </c>
      <c r="PFB6" s="366">
        <f>'SAISIE HOTEL RESTAURANT'!PFL5</f>
        <v>0</v>
      </c>
      <c r="PFC6" s="366">
        <f>'SAISIE HOTEL RESTAURANT'!PFM5</f>
        <v>0</v>
      </c>
      <c r="PFD6" s="366">
        <f>'SAISIE HOTEL RESTAURANT'!PFN5</f>
        <v>0</v>
      </c>
      <c r="PFE6" s="366">
        <f>'SAISIE HOTEL RESTAURANT'!PFO5</f>
        <v>0</v>
      </c>
      <c r="PFF6" s="366">
        <f>'SAISIE HOTEL RESTAURANT'!PFP5</f>
        <v>0</v>
      </c>
      <c r="PFG6" s="366">
        <f>'SAISIE HOTEL RESTAURANT'!PFQ5</f>
        <v>0</v>
      </c>
      <c r="PFH6" s="366">
        <f>'SAISIE HOTEL RESTAURANT'!PFR5</f>
        <v>0</v>
      </c>
      <c r="PFI6" s="366">
        <f>'SAISIE HOTEL RESTAURANT'!PFS5</f>
        <v>0</v>
      </c>
      <c r="PFJ6" s="366">
        <f>'SAISIE HOTEL RESTAURANT'!PFT5</f>
        <v>0</v>
      </c>
      <c r="PFK6" s="366">
        <f>'SAISIE HOTEL RESTAURANT'!PFU5</f>
        <v>0</v>
      </c>
      <c r="PFL6" s="366">
        <f>'SAISIE HOTEL RESTAURANT'!PFV5</f>
        <v>0</v>
      </c>
      <c r="PFM6" s="366">
        <f>'SAISIE HOTEL RESTAURANT'!PFW5</f>
        <v>0</v>
      </c>
      <c r="PFN6" s="366">
        <f>'SAISIE HOTEL RESTAURANT'!PFX5</f>
        <v>0</v>
      </c>
      <c r="PFO6" s="366">
        <f>'SAISIE HOTEL RESTAURANT'!PFY5</f>
        <v>0</v>
      </c>
      <c r="PFP6" s="366">
        <f>'SAISIE HOTEL RESTAURANT'!PFZ5</f>
        <v>0</v>
      </c>
      <c r="PFQ6" s="366">
        <f>'SAISIE HOTEL RESTAURANT'!PGA5</f>
        <v>0</v>
      </c>
      <c r="PFR6" s="366">
        <f>'SAISIE HOTEL RESTAURANT'!PGB5</f>
        <v>0</v>
      </c>
      <c r="PFS6" s="366">
        <f>'SAISIE HOTEL RESTAURANT'!PGC5</f>
        <v>0</v>
      </c>
      <c r="PFT6" s="366">
        <f>'SAISIE HOTEL RESTAURANT'!PGD5</f>
        <v>0</v>
      </c>
      <c r="PFU6" s="366">
        <f>'SAISIE HOTEL RESTAURANT'!PGE5</f>
        <v>0</v>
      </c>
      <c r="PFV6" s="366">
        <f>'SAISIE HOTEL RESTAURANT'!PGF5</f>
        <v>0</v>
      </c>
      <c r="PFW6" s="366">
        <f>'SAISIE HOTEL RESTAURANT'!PGG5</f>
        <v>0</v>
      </c>
      <c r="PFX6" s="366">
        <f>'SAISIE HOTEL RESTAURANT'!PGH5</f>
        <v>0</v>
      </c>
      <c r="PFY6" s="366">
        <f>'SAISIE HOTEL RESTAURANT'!PGI5</f>
        <v>0</v>
      </c>
      <c r="PFZ6" s="366">
        <f>'SAISIE HOTEL RESTAURANT'!PGJ5</f>
        <v>0</v>
      </c>
      <c r="PGA6" s="366">
        <f>'SAISIE HOTEL RESTAURANT'!PGK5</f>
        <v>0</v>
      </c>
      <c r="PGB6" s="366">
        <f>'SAISIE HOTEL RESTAURANT'!PGL5</f>
        <v>0</v>
      </c>
      <c r="PGC6" s="366">
        <f>'SAISIE HOTEL RESTAURANT'!PGM5</f>
        <v>0</v>
      </c>
      <c r="PGD6" s="366">
        <f>'SAISIE HOTEL RESTAURANT'!PGN5</f>
        <v>0</v>
      </c>
      <c r="PGE6" s="366">
        <f>'SAISIE HOTEL RESTAURANT'!PGO5</f>
        <v>0</v>
      </c>
      <c r="PGF6" s="366">
        <f>'SAISIE HOTEL RESTAURANT'!PGP5</f>
        <v>0</v>
      </c>
      <c r="PGG6" s="366">
        <f>'SAISIE HOTEL RESTAURANT'!PGQ5</f>
        <v>0</v>
      </c>
      <c r="PGH6" s="366">
        <f>'SAISIE HOTEL RESTAURANT'!PGR5</f>
        <v>0</v>
      </c>
      <c r="PGI6" s="366">
        <f>'SAISIE HOTEL RESTAURANT'!PGS5</f>
        <v>0</v>
      </c>
      <c r="PGJ6" s="366">
        <f>'SAISIE HOTEL RESTAURANT'!PGT5</f>
        <v>0</v>
      </c>
      <c r="PGK6" s="366">
        <f>'SAISIE HOTEL RESTAURANT'!PGU5</f>
        <v>0</v>
      </c>
      <c r="PGL6" s="366">
        <f>'SAISIE HOTEL RESTAURANT'!PGV5</f>
        <v>0</v>
      </c>
      <c r="PGM6" s="366">
        <f>'SAISIE HOTEL RESTAURANT'!PGW5</f>
        <v>0</v>
      </c>
      <c r="PGN6" s="366">
        <f>'SAISIE HOTEL RESTAURANT'!PGX5</f>
        <v>0</v>
      </c>
      <c r="PGO6" s="366">
        <f>'SAISIE HOTEL RESTAURANT'!PGY5</f>
        <v>0</v>
      </c>
      <c r="PGP6" s="366">
        <f>'SAISIE HOTEL RESTAURANT'!PGZ5</f>
        <v>0</v>
      </c>
      <c r="PGQ6" s="366">
        <f>'SAISIE HOTEL RESTAURANT'!PHA5</f>
        <v>0</v>
      </c>
      <c r="PGR6" s="366">
        <f>'SAISIE HOTEL RESTAURANT'!PHB5</f>
        <v>0</v>
      </c>
      <c r="PGS6" s="366">
        <f>'SAISIE HOTEL RESTAURANT'!PHC5</f>
        <v>0</v>
      </c>
      <c r="PGT6" s="366">
        <f>'SAISIE HOTEL RESTAURANT'!PHD5</f>
        <v>0</v>
      </c>
      <c r="PGU6" s="366">
        <f>'SAISIE HOTEL RESTAURANT'!PHE5</f>
        <v>0</v>
      </c>
      <c r="PGV6" s="366">
        <f>'SAISIE HOTEL RESTAURANT'!PHF5</f>
        <v>0</v>
      </c>
      <c r="PGW6" s="366">
        <f>'SAISIE HOTEL RESTAURANT'!PHG5</f>
        <v>0</v>
      </c>
      <c r="PGX6" s="366">
        <f>'SAISIE HOTEL RESTAURANT'!PHH5</f>
        <v>0</v>
      </c>
      <c r="PGY6" s="366">
        <f>'SAISIE HOTEL RESTAURANT'!PHI5</f>
        <v>0</v>
      </c>
      <c r="PGZ6" s="366">
        <f>'SAISIE HOTEL RESTAURANT'!PHJ5</f>
        <v>0</v>
      </c>
      <c r="PHA6" s="366">
        <f>'SAISIE HOTEL RESTAURANT'!PHK5</f>
        <v>0</v>
      </c>
      <c r="PHB6" s="366">
        <f>'SAISIE HOTEL RESTAURANT'!PHL5</f>
        <v>0</v>
      </c>
      <c r="PHC6" s="366">
        <f>'SAISIE HOTEL RESTAURANT'!PHM5</f>
        <v>0</v>
      </c>
      <c r="PHD6" s="366">
        <f>'SAISIE HOTEL RESTAURANT'!PHN5</f>
        <v>0</v>
      </c>
      <c r="PHE6" s="366">
        <f>'SAISIE HOTEL RESTAURANT'!PHO5</f>
        <v>0</v>
      </c>
      <c r="PHF6" s="366">
        <f>'SAISIE HOTEL RESTAURANT'!PHP5</f>
        <v>0</v>
      </c>
      <c r="PHG6" s="366">
        <f>'SAISIE HOTEL RESTAURANT'!PHQ5</f>
        <v>0</v>
      </c>
      <c r="PHH6" s="366">
        <f>'SAISIE HOTEL RESTAURANT'!PHR5</f>
        <v>0</v>
      </c>
      <c r="PHI6" s="366">
        <f>'SAISIE HOTEL RESTAURANT'!PHS5</f>
        <v>0</v>
      </c>
      <c r="PHJ6" s="366">
        <f>'SAISIE HOTEL RESTAURANT'!PHT5</f>
        <v>0</v>
      </c>
      <c r="PHK6" s="366">
        <f>'SAISIE HOTEL RESTAURANT'!PHU5</f>
        <v>0</v>
      </c>
      <c r="PHL6" s="366">
        <f>'SAISIE HOTEL RESTAURANT'!PHV5</f>
        <v>0</v>
      </c>
      <c r="PHM6" s="366">
        <f>'SAISIE HOTEL RESTAURANT'!PHW5</f>
        <v>0</v>
      </c>
      <c r="PHN6" s="366">
        <f>'SAISIE HOTEL RESTAURANT'!PHX5</f>
        <v>0</v>
      </c>
      <c r="PHO6" s="366">
        <f>'SAISIE HOTEL RESTAURANT'!PHY5</f>
        <v>0</v>
      </c>
      <c r="PHP6" s="366">
        <f>'SAISIE HOTEL RESTAURANT'!PHZ5</f>
        <v>0</v>
      </c>
      <c r="PHQ6" s="366">
        <f>'SAISIE HOTEL RESTAURANT'!PIA5</f>
        <v>0</v>
      </c>
      <c r="PHR6" s="366">
        <f>'SAISIE HOTEL RESTAURANT'!PIB5</f>
        <v>0</v>
      </c>
      <c r="PHS6" s="366">
        <f>'SAISIE HOTEL RESTAURANT'!PIC5</f>
        <v>0</v>
      </c>
      <c r="PHT6" s="366">
        <f>'SAISIE HOTEL RESTAURANT'!PID5</f>
        <v>0</v>
      </c>
      <c r="PHU6" s="366">
        <f>'SAISIE HOTEL RESTAURANT'!PIE5</f>
        <v>0</v>
      </c>
      <c r="PHV6" s="366">
        <f>'SAISIE HOTEL RESTAURANT'!PIF5</f>
        <v>0</v>
      </c>
      <c r="PHW6" s="366">
        <f>'SAISIE HOTEL RESTAURANT'!PIG5</f>
        <v>0</v>
      </c>
      <c r="PHX6" s="366">
        <f>'SAISIE HOTEL RESTAURANT'!PIH5</f>
        <v>0</v>
      </c>
      <c r="PHY6" s="366">
        <f>'SAISIE HOTEL RESTAURANT'!PII5</f>
        <v>0</v>
      </c>
      <c r="PHZ6" s="366">
        <f>'SAISIE HOTEL RESTAURANT'!PIJ5</f>
        <v>0</v>
      </c>
      <c r="PIA6" s="366">
        <f>'SAISIE HOTEL RESTAURANT'!PIK5</f>
        <v>0</v>
      </c>
      <c r="PIB6" s="366">
        <f>'SAISIE HOTEL RESTAURANT'!PIL5</f>
        <v>0</v>
      </c>
      <c r="PIC6" s="366">
        <f>'SAISIE HOTEL RESTAURANT'!PIM5</f>
        <v>0</v>
      </c>
      <c r="PID6" s="366">
        <f>'SAISIE HOTEL RESTAURANT'!PIN5</f>
        <v>0</v>
      </c>
      <c r="PIE6" s="366">
        <f>'SAISIE HOTEL RESTAURANT'!PIO5</f>
        <v>0</v>
      </c>
      <c r="PIF6" s="366">
        <f>'SAISIE HOTEL RESTAURANT'!PIP5</f>
        <v>0</v>
      </c>
      <c r="PIG6" s="366">
        <f>'SAISIE HOTEL RESTAURANT'!PIQ5</f>
        <v>0</v>
      </c>
      <c r="PIH6" s="366">
        <f>'SAISIE HOTEL RESTAURANT'!PIR5</f>
        <v>0</v>
      </c>
      <c r="PII6" s="366">
        <f>'SAISIE HOTEL RESTAURANT'!PIS5</f>
        <v>0</v>
      </c>
      <c r="PIJ6" s="366">
        <f>'SAISIE HOTEL RESTAURANT'!PIT5</f>
        <v>0</v>
      </c>
      <c r="PIK6" s="366">
        <f>'SAISIE HOTEL RESTAURANT'!PIU5</f>
        <v>0</v>
      </c>
      <c r="PIL6" s="366">
        <f>'SAISIE HOTEL RESTAURANT'!PIV5</f>
        <v>0</v>
      </c>
      <c r="PIM6" s="366">
        <f>'SAISIE HOTEL RESTAURANT'!PIW5</f>
        <v>0</v>
      </c>
      <c r="PIN6" s="366">
        <f>'SAISIE HOTEL RESTAURANT'!PIX5</f>
        <v>0</v>
      </c>
      <c r="PIO6" s="366">
        <f>'SAISIE HOTEL RESTAURANT'!PIY5</f>
        <v>0</v>
      </c>
      <c r="PIP6" s="366">
        <f>'SAISIE HOTEL RESTAURANT'!PIZ5</f>
        <v>0</v>
      </c>
      <c r="PIQ6" s="366">
        <f>'SAISIE HOTEL RESTAURANT'!PJA5</f>
        <v>0</v>
      </c>
      <c r="PIR6" s="366">
        <f>'SAISIE HOTEL RESTAURANT'!PJB5</f>
        <v>0</v>
      </c>
      <c r="PIS6" s="366">
        <f>'SAISIE HOTEL RESTAURANT'!PJC5</f>
        <v>0</v>
      </c>
      <c r="PIT6" s="366">
        <f>'SAISIE HOTEL RESTAURANT'!PJD5</f>
        <v>0</v>
      </c>
      <c r="PIU6" s="366">
        <f>'SAISIE HOTEL RESTAURANT'!PJE5</f>
        <v>0</v>
      </c>
      <c r="PIV6" s="366">
        <f>'SAISIE HOTEL RESTAURANT'!PJF5</f>
        <v>0</v>
      </c>
      <c r="PIW6" s="366">
        <f>'SAISIE HOTEL RESTAURANT'!PJG5</f>
        <v>0</v>
      </c>
      <c r="PIX6" s="366">
        <f>'SAISIE HOTEL RESTAURANT'!PJH5</f>
        <v>0</v>
      </c>
      <c r="PIY6" s="366">
        <f>'SAISIE HOTEL RESTAURANT'!PJI5</f>
        <v>0</v>
      </c>
      <c r="PIZ6" s="366">
        <f>'SAISIE HOTEL RESTAURANT'!PJJ5</f>
        <v>0</v>
      </c>
      <c r="PJA6" s="366">
        <f>'SAISIE HOTEL RESTAURANT'!PJK5</f>
        <v>0</v>
      </c>
      <c r="PJB6" s="366">
        <f>'SAISIE HOTEL RESTAURANT'!PJL5</f>
        <v>0</v>
      </c>
      <c r="PJC6" s="366">
        <f>'SAISIE HOTEL RESTAURANT'!PJM5</f>
        <v>0</v>
      </c>
      <c r="PJD6" s="366">
        <f>'SAISIE HOTEL RESTAURANT'!PJN5</f>
        <v>0</v>
      </c>
      <c r="PJE6" s="366">
        <f>'SAISIE HOTEL RESTAURANT'!PJO5</f>
        <v>0</v>
      </c>
      <c r="PJF6" s="366">
        <f>'SAISIE HOTEL RESTAURANT'!PJP5</f>
        <v>0</v>
      </c>
      <c r="PJG6" s="366">
        <f>'SAISIE HOTEL RESTAURANT'!PJQ5</f>
        <v>0</v>
      </c>
      <c r="PJH6" s="366">
        <f>'SAISIE HOTEL RESTAURANT'!PJR5</f>
        <v>0</v>
      </c>
      <c r="PJI6" s="366">
        <f>'SAISIE HOTEL RESTAURANT'!PJS5</f>
        <v>0</v>
      </c>
      <c r="PJJ6" s="366">
        <f>'SAISIE HOTEL RESTAURANT'!PJT5</f>
        <v>0</v>
      </c>
      <c r="PJK6" s="366">
        <f>'SAISIE HOTEL RESTAURANT'!PJU5</f>
        <v>0</v>
      </c>
      <c r="PJL6" s="366">
        <f>'SAISIE HOTEL RESTAURANT'!PJV5</f>
        <v>0</v>
      </c>
      <c r="PJM6" s="366">
        <f>'SAISIE HOTEL RESTAURANT'!PJW5</f>
        <v>0</v>
      </c>
      <c r="PJN6" s="366">
        <f>'SAISIE HOTEL RESTAURANT'!PJX5</f>
        <v>0</v>
      </c>
      <c r="PJO6" s="366">
        <f>'SAISIE HOTEL RESTAURANT'!PJY5</f>
        <v>0</v>
      </c>
      <c r="PJP6" s="366">
        <f>'SAISIE HOTEL RESTAURANT'!PJZ5</f>
        <v>0</v>
      </c>
      <c r="PJQ6" s="366">
        <f>'SAISIE HOTEL RESTAURANT'!PKA5</f>
        <v>0</v>
      </c>
      <c r="PJR6" s="366">
        <f>'SAISIE HOTEL RESTAURANT'!PKB5</f>
        <v>0</v>
      </c>
      <c r="PJS6" s="366">
        <f>'SAISIE HOTEL RESTAURANT'!PKC5</f>
        <v>0</v>
      </c>
      <c r="PJT6" s="366">
        <f>'SAISIE HOTEL RESTAURANT'!PKD5</f>
        <v>0</v>
      </c>
      <c r="PJU6" s="366">
        <f>'SAISIE HOTEL RESTAURANT'!PKE5</f>
        <v>0</v>
      </c>
      <c r="PJV6" s="366">
        <f>'SAISIE HOTEL RESTAURANT'!PKF5</f>
        <v>0</v>
      </c>
      <c r="PJW6" s="366">
        <f>'SAISIE HOTEL RESTAURANT'!PKG5</f>
        <v>0</v>
      </c>
      <c r="PJX6" s="366">
        <f>'SAISIE HOTEL RESTAURANT'!PKH5</f>
        <v>0</v>
      </c>
      <c r="PJY6" s="366">
        <f>'SAISIE HOTEL RESTAURANT'!PKI5</f>
        <v>0</v>
      </c>
      <c r="PJZ6" s="366">
        <f>'SAISIE HOTEL RESTAURANT'!PKJ5</f>
        <v>0</v>
      </c>
      <c r="PKA6" s="366">
        <f>'SAISIE HOTEL RESTAURANT'!PKK5</f>
        <v>0</v>
      </c>
      <c r="PKB6" s="366">
        <f>'SAISIE HOTEL RESTAURANT'!PKL5</f>
        <v>0</v>
      </c>
      <c r="PKC6" s="366">
        <f>'SAISIE HOTEL RESTAURANT'!PKM5</f>
        <v>0</v>
      </c>
      <c r="PKD6" s="366">
        <f>'SAISIE HOTEL RESTAURANT'!PKN5</f>
        <v>0</v>
      </c>
      <c r="PKE6" s="366">
        <f>'SAISIE HOTEL RESTAURANT'!PKO5</f>
        <v>0</v>
      </c>
      <c r="PKF6" s="366">
        <f>'SAISIE HOTEL RESTAURANT'!PKP5</f>
        <v>0</v>
      </c>
      <c r="PKG6" s="366">
        <f>'SAISIE HOTEL RESTAURANT'!PKQ5</f>
        <v>0</v>
      </c>
      <c r="PKH6" s="366">
        <f>'SAISIE HOTEL RESTAURANT'!PKR5</f>
        <v>0</v>
      </c>
      <c r="PKI6" s="366">
        <f>'SAISIE HOTEL RESTAURANT'!PKS5</f>
        <v>0</v>
      </c>
      <c r="PKJ6" s="366">
        <f>'SAISIE HOTEL RESTAURANT'!PKT5</f>
        <v>0</v>
      </c>
      <c r="PKK6" s="366">
        <f>'SAISIE HOTEL RESTAURANT'!PKU5</f>
        <v>0</v>
      </c>
      <c r="PKL6" s="366">
        <f>'SAISIE HOTEL RESTAURANT'!PKV5</f>
        <v>0</v>
      </c>
      <c r="PKM6" s="366">
        <f>'SAISIE HOTEL RESTAURANT'!PKW5</f>
        <v>0</v>
      </c>
      <c r="PKN6" s="366">
        <f>'SAISIE HOTEL RESTAURANT'!PKX5</f>
        <v>0</v>
      </c>
      <c r="PKO6" s="366">
        <f>'SAISIE HOTEL RESTAURANT'!PKY5</f>
        <v>0</v>
      </c>
      <c r="PKP6" s="366">
        <f>'SAISIE HOTEL RESTAURANT'!PKZ5</f>
        <v>0</v>
      </c>
      <c r="PKQ6" s="366">
        <f>'SAISIE HOTEL RESTAURANT'!PLA5</f>
        <v>0</v>
      </c>
      <c r="PKR6" s="366">
        <f>'SAISIE HOTEL RESTAURANT'!PLB5</f>
        <v>0</v>
      </c>
      <c r="PKS6" s="366">
        <f>'SAISIE HOTEL RESTAURANT'!PLC5</f>
        <v>0</v>
      </c>
      <c r="PKT6" s="366">
        <f>'SAISIE HOTEL RESTAURANT'!PLD5</f>
        <v>0</v>
      </c>
      <c r="PKU6" s="366">
        <f>'SAISIE HOTEL RESTAURANT'!PLE5</f>
        <v>0</v>
      </c>
      <c r="PKV6" s="366">
        <f>'SAISIE HOTEL RESTAURANT'!PLF5</f>
        <v>0</v>
      </c>
      <c r="PKW6" s="366">
        <f>'SAISIE HOTEL RESTAURANT'!PLG5</f>
        <v>0</v>
      </c>
      <c r="PKX6" s="366">
        <f>'SAISIE HOTEL RESTAURANT'!PLH5</f>
        <v>0</v>
      </c>
      <c r="PKY6" s="366">
        <f>'SAISIE HOTEL RESTAURANT'!PLI5</f>
        <v>0</v>
      </c>
      <c r="PKZ6" s="366">
        <f>'SAISIE HOTEL RESTAURANT'!PLJ5</f>
        <v>0</v>
      </c>
      <c r="PLA6" s="366">
        <f>'SAISIE HOTEL RESTAURANT'!PLK5</f>
        <v>0</v>
      </c>
      <c r="PLB6" s="366">
        <f>'SAISIE HOTEL RESTAURANT'!PLL5</f>
        <v>0</v>
      </c>
      <c r="PLC6" s="366">
        <f>'SAISIE HOTEL RESTAURANT'!PLM5</f>
        <v>0</v>
      </c>
      <c r="PLD6" s="366">
        <f>'SAISIE HOTEL RESTAURANT'!PLN5</f>
        <v>0</v>
      </c>
      <c r="PLE6" s="366">
        <f>'SAISIE HOTEL RESTAURANT'!PLO5</f>
        <v>0</v>
      </c>
      <c r="PLF6" s="366">
        <f>'SAISIE HOTEL RESTAURANT'!PLP5</f>
        <v>0</v>
      </c>
      <c r="PLG6" s="366">
        <f>'SAISIE HOTEL RESTAURANT'!PLQ5</f>
        <v>0</v>
      </c>
      <c r="PLH6" s="366">
        <f>'SAISIE HOTEL RESTAURANT'!PLR5</f>
        <v>0</v>
      </c>
      <c r="PLI6" s="366">
        <f>'SAISIE HOTEL RESTAURANT'!PLS5</f>
        <v>0</v>
      </c>
      <c r="PLJ6" s="366">
        <f>'SAISIE HOTEL RESTAURANT'!PLT5</f>
        <v>0</v>
      </c>
      <c r="PLK6" s="366">
        <f>'SAISIE HOTEL RESTAURANT'!PLU5</f>
        <v>0</v>
      </c>
      <c r="PLL6" s="366">
        <f>'SAISIE HOTEL RESTAURANT'!PLV5</f>
        <v>0</v>
      </c>
      <c r="PLM6" s="366">
        <f>'SAISIE HOTEL RESTAURANT'!PLW5</f>
        <v>0</v>
      </c>
      <c r="PLN6" s="366">
        <f>'SAISIE HOTEL RESTAURANT'!PLX5</f>
        <v>0</v>
      </c>
      <c r="PLO6" s="366">
        <f>'SAISIE HOTEL RESTAURANT'!PLY5</f>
        <v>0</v>
      </c>
      <c r="PLP6" s="366">
        <f>'SAISIE HOTEL RESTAURANT'!PLZ5</f>
        <v>0</v>
      </c>
      <c r="PLQ6" s="366">
        <f>'SAISIE HOTEL RESTAURANT'!PMA5</f>
        <v>0</v>
      </c>
      <c r="PLR6" s="366">
        <f>'SAISIE HOTEL RESTAURANT'!PMB5</f>
        <v>0</v>
      </c>
      <c r="PLS6" s="366">
        <f>'SAISIE HOTEL RESTAURANT'!PMC5</f>
        <v>0</v>
      </c>
      <c r="PLT6" s="366">
        <f>'SAISIE HOTEL RESTAURANT'!PMD5</f>
        <v>0</v>
      </c>
      <c r="PLU6" s="366">
        <f>'SAISIE HOTEL RESTAURANT'!PME5</f>
        <v>0</v>
      </c>
      <c r="PLV6" s="366">
        <f>'SAISIE HOTEL RESTAURANT'!PMF5</f>
        <v>0</v>
      </c>
      <c r="PLW6" s="366">
        <f>'SAISIE HOTEL RESTAURANT'!PMG5</f>
        <v>0</v>
      </c>
      <c r="PLX6" s="366">
        <f>'SAISIE HOTEL RESTAURANT'!PMH5</f>
        <v>0</v>
      </c>
      <c r="PLY6" s="366">
        <f>'SAISIE HOTEL RESTAURANT'!PMI5</f>
        <v>0</v>
      </c>
      <c r="PLZ6" s="366">
        <f>'SAISIE HOTEL RESTAURANT'!PMJ5</f>
        <v>0</v>
      </c>
      <c r="PMA6" s="366">
        <f>'SAISIE HOTEL RESTAURANT'!PMK5</f>
        <v>0</v>
      </c>
      <c r="PMB6" s="366">
        <f>'SAISIE HOTEL RESTAURANT'!PML5</f>
        <v>0</v>
      </c>
      <c r="PMC6" s="366">
        <f>'SAISIE HOTEL RESTAURANT'!PMM5</f>
        <v>0</v>
      </c>
      <c r="PMD6" s="366">
        <f>'SAISIE HOTEL RESTAURANT'!PMN5</f>
        <v>0</v>
      </c>
      <c r="PME6" s="366">
        <f>'SAISIE HOTEL RESTAURANT'!PMO5</f>
        <v>0</v>
      </c>
      <c r="PMF6" s="366">
        <f>'SAISIE HOTEL RESTAURANT'!PMP5</f>
        <v>0</v>
      </c>
      <c r="PMG6" s="366">
        <f>'SAISIE HOTEL RESTAURANT'!PMQ5</f>
        <v>0</v>
      </c>
      <c r="PMH6" s="366">
        <f>'SAISIE HOTEL RESTAURANT'!PMR5</f>
        <v>0</v>
      </c>
      <c r="PMI6" s="366">
        <f>'SAISIE HOTEL RESTAURANT'!PMS5</f>
        <v>0</v>
      </c>
      <c r="PMJ6" s="366">
        <f>'SAISIE HOTEL RESTAURANT'!PMT5</f>
        <v>0</v>
      </c>
      <c r="PMK6" s="366">
        <f>'SAISIE HOTEL RESTAURANT'!PMU5</f>
        <v>0</v>
      </c>
      <c r="PML6" s="366">
        <f>'SAISIE HOTEL RESTAURANT'!PMV5</f>
        <v>0</v>
      </c>
      <c r="PMM6" s="366">
        <f>'SAISIE HOTEL RESTAURANT'!PMW5</f>
        <v>0</v>
      </c>
      <c r="PMN6" s="366">
        <f>'SAISIE HOTEL RESTAURANT'!PMX5</f>
        <v>0</v>
      </c>
      <c r="PMO6" s="366">
        <f>'SAISIE HOTEL RESTAURANT'!PMY5</f>
        <v>0</v>
      </c>
      <c r="PMP6" s="366">
        <f>'SAISIE HOTEL RESTAURANT'!PMZ5</f>
        <v>0</v>
      </c>
      <c r="PMQ6" s="366">
        <f>'SAISIE HOTEL RESTAURANT'!PNA5</f>
        <v>0</v>
      </c>
      <c r="PMR6" s="366">
        <f>'SAISIE HOTEL RESTAURANT'!PNB5</f>
        <v>0</v>
      </c>
      <c r="PMS6" s="366">
        <f>'SAISIE HOTEL RESTAURANT'!PNC5</f>
        <v>0</v>
      </c>
      <c r="PMT6" s="366">
        <f>'SAISIE HOTEL RESTAURANT'!PND5</f>
        <v>0</v>
      </c>
      <c r="PMU6" s="366">
        <f>'SAISIE HOTEL RESTAURANT'!PNE5</f>
        <v>0</v>
      </c>
      <c r="PMV6" s="366">
        <f>'SAISIE HOTEL RESTAURANT'!PNF5</f>
        <v>0</v>
      </c>
      <c r="PMW6" s="366">
        <f>'SAISIE HOTEL RESTAURANT'!PNG5</f>
        <v>0</v>
      </c>
      <c r="PMX6" s="366">
        <f>'SAISIE HOTEL RESTAURANT'!PNH5</f>
        <v>0</v>
      </c>
      <c r="PMY6" s="366">
        <f>'SAISIE HOTEL RESTAURANT'!PNI5</f>
        <v>0</v>
      </c>
      <c r="PMZ6" s="366">
        <f>'SAISIE HOTEL RESTAURANT'!PNJ5</f>
        <v>0</v>
      </c>
      <c r="PNA6" s="366">
        <f>'SAISIE HOTEL RESTAURANT'!PNK5</f>
        <v>0</v>
      </c>
      <c r="PNB6" s="366">
        <f>'SAISIE HOTEL RESTAURANT'!PNL5</f>
        <v>0</v>
      </c>
      <c r="PNC6" s="366">
        <f>'SAISIE HOTEL RESTAURANT'!PNM5</f>
        <v>0</v>
      </c>
      <c r="PND6" s="366">
        <f>'SAISIE HOTEL RESTAURANT'!PNN5</f>
        <v>0</v>
      </c>
      <c r="PNE6" s="366">
        <f>'SAISIE HOTEL RESTAURANT'!PNO5</f>
        <v>0</v>
      </c>
      <c r="PNF6" s="366">
        <f>'SAISIE HOTEL RESTAURANT'!PNP5</f>
        <v>0</v>
      </c>
      <c r="PNG6" s="366">
        <f>'SAISIE HOTEL RESTAURANT'!PNQ5</f>
        <v>0</v>
      </c>
      <c r="PNH6" s="366">
        <f>'SAISIE HOTEL RESTAURANT'!PNR5</f>
        <v>0</v>
      </c>
      <c r="PNI6" s="366">
        <f>'SAISIE HOTEL RESTAURANT'!PNS5</f>
        <v>0</v>
      </c>
      <c r="PNJ6" s="366">
        <f>'SAISIE HOTEL RESTAURANT'!PNT5</f>
        <v>0</v>
      </c>
      <c r="PNK6" s="366">
        <f>'SAISIE HOTEL RESTAURANT'!PNU5</f>
        <v>0</v>
      </c>
      <c r="PNL6" s="366">
        <f>'SAISIE HOTEL RESTAURANT'!PNV5</f>
        <v>0</v>
      </c>
      <c r="PNM6" s="366">
        <f>'SAISIE HOTEL RESTAURANT'!PNW5</f>
        <v>0</v>
      </c>
      <c r="PNN6" s="366">
        <f>'SAISIE HOTEL RESTAURANT'!PNX5</f>
        <v>0</v>
      </c>
      <c r="PNO6" s="366">
        <f>'SAISIE HOTEL RESTAURANT'!PNY5</f>
        <v>0</v>
      </c>
      <c r="PNP6" s="366">
        <f>'SAISIE HOTEL RESTAURANT'!PNZ5</f>
        <v>0</v>
      </c>
      <c r="PNQ6" s="366">
        <f>'SAISIE HOTEL RESTAURANT'!POA5</f>
        <v>0</v>
      </c>
      <c r="PNR6" s="366">
        <f>'SAISIE HOTEL RESTAURANT'!POB5</f>
        <v>0</v>
      </c>
      <c r="PNS6" s="366">
        <f>'SAISIE HOTEL RESTAURANT'!POC5</f>
        <v>0</v>
      </c>
      <c r="PNT6" s="366">
        <f>'SAISIE HOTEL RESTAURANT'!POD5</f>
        <v>0</v>
      </c>
      <c r="PNU6" s="366">
        <f>'SAISIE HOTEL RESTAURANT'!POE5</f>
        <v>0</v>
      </c>
      <c r="PNV6" s="366">
        <f>'SAISIE HOTEL RESTAURANT'!POF5</f>
        <v>0</v>
      </c>
      <c r="PNW6" s="366">
        <f>'SAISIE HOTEL RESTAURANT'!POG5</f>
        <v>0</v>
      </c>
      <c r="PNX6" s="366">
        <f>'SAISIE HOTEL RESTAURANT'!POH5</f>
        <v>0</v>
      </c>
      <c r="PNY6" s="366">
        <f>'SAISIE HOTEL RESTAURANT'!POI5</f>
        <v>0</v>
      </c>
      <c r="PNZ6" s="366">
        <f>'SAISIE HOTEL RESTAURANT'!POJ5</f>
        <v>0</v>
      </c>
      <c r="POA6" s="366">
        <f>'SAISIE HOTEL RESTAURANT'!POK5</f>
        <v>0</v>
      </c>
      <c r="POB6" s="366">
        <f>'SAISIE HOTEL RESTAURANT'!POL5</f>
        <v>0</v>
      </c>
      <c r="POC6" s="366">
        <f>'SAISIE HOTEL RESTAURANT'!POM5</f>
        <v>0</v>
      </c>
      <c r="POD6" s="366">
        <f>'SAISIE HOTEL RESTAURANT'!PON5</f>
        <v>0</v>
      </c>
      <c r="POE6" s="366">
        <f>'SAISIE HOTEL RESTAURANT'!POO5</f>
        <v>0</v>
      </c>
      <c r="POF6" s="366">
        <f>'SAISIE HOTEL RESTAURANT'!POP5</f>
        <v>0</v>
      </c>
      <c r="POG6" s="366">
        <f>'SAISIE HOTEL RESTAURANT'!POQ5</f>
        <v>0</v>
      </c>
      <c r="POH6" s="366">
        <f>'SAISIE HOTEL RESTAURANT'!POR5</f>
        <v>0</v>
      </c>
      <c r="POI6" s="366">
        <f>'SAISIE HOTEL RESTAURANT'!POS5</f>
        <v>0</v>
      </c>
      <c r="POJ6" s="366">
        <f>'SAISIE HOTEL RESTAURANT'!POT5</f>
        <v>0</v>
      </c>
      <c r="POK6" s="366">
        <f>'SAISIE HOTEL RESTAURANT'!POU5</f>
        <v>0</v>
      </c>
      <c r="POL6" s="366">
        <f>'SAISIE HOTEL RESTAURANT'!POV5</f>
        <v>0</v>
      </c>
      <c r="POM6" s="366">
        <f>'SAISIE HOTEL RESTAURANT'!POW5</f>
        <v>0</v>
      </c>
      <c r="PON6" s="366">
        <f>'SAISIE HOTEL RESTAURANT'!POX5</f>
        <v>0</v>
      </c>
      <c r="POO6" s="366">
        <f>'SAISIE HOTEL RESTAURANT'!POY5</f>
        <v>0</v>
      </c>
      <c r="POP6" s="366">
        <f>'SAISIE HOTEL RESTAURANT'!POZ5</f>
        <v>0</v>
      </c>
      <c r="POQ6" s="366">
        <f>'SAISIE HOTEL RESTAURANT'!PPA5</f>
        <v>0</v>
      </c>
      <c r="POR6" s="366">
        <f>'SAISIE HOTEL RESTAURANT'!PPB5</f>
        <v>0</v>
      </c>
      <c r="POS6" s="366">
        <f>'SAISIE HOTEL RESTAURANT'!PPC5</f>
        <v>0</v>
      </c>
      <c r="POT6" s="366">
        <f>'SAISIE HOTEL RESTAURANT'!PPD5</f>
        <v>0</v>
      </c>
      <c r="POU6" s="366">
        <f>'SAISIE HOTEL RESTAURANT'!PPE5</f>
        <v>0</v>
      </c>
      <c r="POV6" s="366">
        <f>'SAISIE HOTEL RESTAURANT'!PPF5</f>
        <v>0</v>
      </c>
      <c r="POW6" s="366">
        <f>'SAISIE HOTEL RESTAURANT'!PPG5</f>
        <v>0</v>
      </c>
      <c r="POX6" s="366">
        <f>'SAISIE HOTEL RESTAURANT'!PPH5</f>
        <v>0</v>
      </c>
      <c r="POY6" s="366">
        <f>'SAISIE HOTEL RESTAURANT'!PPI5</f>
        <v>0</v>
      </c>
      <c r="POZ6" s="366">
        <f>'SAISIE HOTEL RESTAURANT'!PPJ5</f>
        <v>0</v>
      </c>
      <c r="PPA6" s="366">
        <f>'SAISIE HOTEL RESTAURANT'!PPK5</f>
        <v>0</v>
      </c>
      <c r="PPB6" s="366">
        <f>'SAISIE HOTEL RESTAURANT'!PPL5</f>
        <v>0</v>
      </c>
      <c r="PPC6" s="366">
        <f>'SAISIE HOTEL RESTAURANT'!PPM5</f>
        <v>0</v>
      </c>
      <c r="PPD6" s="366">
        <f>'SAISIE HOTEL RESTAURANT'!PPN5</f>
        <v>0</v>
      </c>
      <c r="PPE6" s="366">
        <f>'SAISIE HOTEL RESTAURANT'!PPO5</f>
        <v>0</v>
      </c>
      <c r="PPF6" s="366">
        <f>'SAISIE HOTEL RESTAURANT'!PPP5</f>
        <v>0</v>
      </c>
      <c r="PPG6" s="366">
        <f>'SAISIE HOTEL RESTAURANT'!PPQ5</f>
        <v>0</v>
      </c>
      <c r="PPH6" s="366">
        <f>'SAISIE HOTEL RESTAURANT'!PPR5</f>
        <v>0</v>
      </c>
      <c r="PPI6" s="366">
        <f>'SAISIE HOTEL RESTAURANT'!PPS5</f>
        <v>0</v>
      </c>
      <c r="PPJ6" s="366">
        <f>'SAISIE HOTEL RESTAURANT'!PPT5</f>
        <v>0</v>
      </c>
      <c r="PPK6" s="366">
        <f>'SAISIE HOTEL RESTAURANT'!PPU5</f>
        <v>0</v>
      </c>
      <c r="PPL6" s="366">
        <f>'SAISIE HOTEL RESTAURANT'!PPV5</f>
        <v>0</v>
      </c>
      <c r="PPM6" s="366">
        <f>'SAISIE HOTEL RESTAURANT'!PPW5</f>
        <v>0</v>
      </c>
      <c r="PPN6" s="366">
        <f>'SAISIE HOTEL RESTAURANT'!PPX5</f>
        <v>0</v>
      </c>
      <c r="PPO6" s="366">
        <f>'SAISIE HOTEL RESTAURANT'!PPY5</f>
        <v>0</v>
      </c>
      <c r="PPP6" s="366">
        <f>'SAISIE HOTEL RESTAURANT'!PPZ5</f>
        <v>0</v>
      </c>
      <c r="PPQ6" s="366">
        <f>'SAISIE HOTEL RESTAURANT'!PQA5</f>
        <v>0</v>
      </c>
      <c r="PPR6" s="366">
        <f>'SAISIE HOTEL RESTAURANT'!PQB5</f>
        <v>0</v>
      </c>
      <c r="PPS6" s="366">
        <f>'SAISIE HOTEL RESTAURANT'!PQC5</f>
        <v>0</v>
      </c>
      <c r="PPT6" s="366">
        <f>'SAISIE HOTEL RESTAURANT'!PQD5</f>
        <v>0</v>
      </c>
      <c r="PPU6" s="366">
        <f>'SAISIE HOTEL RESTAURANT'!PQE5</f>
        <v>0</v>
      </c>
      <c r="PPV6" s="366">
        <f>'SAISIE HOTEL RESTAURANT'!PQF5</f>
        <v>0</v>
      </c>
      <c r="PPW6" s="366">
        <f>'SAISIE HOTEL RESTAURANT'!PQG5</f>
        <v>0</v>
      </c>
      <c r="PPX6" s="366">
        <f>'SAISIE HOTEL RESTAURANT'!PQH5</f>
        <v>0</v>
      </c>
      <c r="PPY6" s="366">
        <f>'SAISIE HOTEL RESTAURANT'!PQI5</f>
        <v>0</v>
      </c>
      <c r="PPZ6" s="366">
        <f>'SAISIE HOTEL RESTAURANT'!PQJ5</f>
        <v>0</v>
      </c>
      <c r="PQA6" s="366">
        <f>'SAISIE HOTEL RESTAURANT'!PQK5</f>
        <v>0</v>
      </c>
      <c r="PQB6" s="366">
        <f>'SAISIE HOTEL RESTAURANT'!PQL5</f>
        <v>0</v>
      </c>
      <c r="PQC6" s="366">
        <f>'SAISIE HOTEL RESTAURANT'!PQM5</f>
        <v>0</v>
      </c>
      <c r="PQD6" s="366">
        <f>'SAISIE HOTEL RESTAURANT'!PQN5</f>
        <v>0</v>
      </c>
      <c r="PQE6" s="366">
        <f>'SAISIE HOTEL RESTAURANT'!PQO5</f>
        <v>0</v>
      </c>
      <c r="PQF6" s="366">
        <f>'SAISIE HOTEL RESTAURANT'!PQP5</f>
        <v>0</v>
      </c>
      <c r="PQG6" s="366">
        <f>'SAISIE HOTEL RESTAURANT'!PQQ5</f>
        <v>0</v>
      </c>
      <c r="PQH6" s="366">
        <f>'SAISIE HOTEL RESTAURANT'!PQR5</f>
        <v>0</v>
      </c>
      <c r="PQI6" s="366">
        <f>'SAISIE HOTEL RESTAURANT'!PQS5</f>
        <v>0</v>
      </c>
      <c r="PQJ6" s="366">
        <f>'SAISIE HOTEL RESTAURANT'!PQT5</f>
        <v>0</v>
      </c>
      <c r="PQK6" s="366">
        <f>'SAISIE HOTEL RESTAURANT'!PQU5</f>
        <v>0</v>
      </c>
      <c r="PQL6" s="366">
        <f>'SAISIE HOTEL RESTAURANT'!PQV5</f>
        <v>0</v>
      </c>
      <c r="PQM6" s="366">
        <f>'SAISIE HOTEL RESTAURANT'!PQW5</f>
        <v>0</v>
      </c>
      <c r="PQN6" s="366">
        <f>'SAISIE HOTEL RESTAURANT'!PQX5</f>
        <v>0</v>
      </c>
      <c r="PQO6" s="366">
        <f>'SAISIE HOTEL RESTAURANT'!PQY5</f>
        <v>0</v>
      </c>
      <c r="PQP6" s="366">
        <f>'SAISIE HOTEL RESTAURANT'!PQZ5</f>
        <v>0</v>
      </c>
      <c r="PQQ6" s="366">
        <f>'SAISIE HOTEL RESTAURANT'!PRA5</f>
        <v>0</v>
      </c>
      <c r="PQR6" s="366">
        <f>'SAISIE HOTEL RESTAURANT'!PRB5</f>
        <v>0</v>
      </c>
      <c r="PQS6" s="366">
        <f>'SAISIE HOTEL RESTAURANT'!PRC5</f>
        <v>0</v>
      </c>
      <c r="PQT6" s="366">
        <f>'SAISIE HOTEL RESTAURANT'!PRD5</f>
        <v>0</v>
      </c>
      <c r="PQU6" s="366">
        <f>'SAISIE HOTEL RESTAURANT'!PRE5</f>
        <v>0</v>
      </c>
      <c r="PQV6" s="366">
        <f>'SAISIE HOTEL RESTAURANT'!PRF5</f>
        <v>0</v>
      </c>
      <c r="PQW6" s="366">
        <f>'SAISIE HOTEL RESTAURANT'!PRG5</f>
        <v>0</v>
      </c>
      <c r="PQX6" s="366">
        <f>'SAISIE HOTEL RESTAURANT'!PRH5</f>
        <v>0</v>
      </c>
      <c r="PQY6" s="366">
        <f>'SAISIE HOTEL RESTAURANT'!PRI5</f>
        <v>0</v>
      </c>
      <c r="PQZ6" s="366">
        <f>'SAISIE HOTEL RESTAURANT'!PRJ5</f>
        <v>0</v>
      </c>
      <c r="PRA6" s="366">
        <f>'SAISIE HOTEL RESTAURANT'!PRK5</f>
        <v>0</v>
      </c>
      <c r="PRB6" s="366">
        <f>'SAISIE HOTEL RESTAURANT'!PRL5</f>
        <v>0</v>
      </c>
      <c r="PRC6" s="366">
        <f>'SAISIE HOTEL RESTAURANT'!PRM5</f>
        <v>0</v>
      </c>
      <c r="PRD6" s="366">
        <f>'SAISIE HOTEL RESTAURANT'!PRN5</f>
        <v>0</v>
      </c>
      <c r="PRE6" s="366">
        <f>'SAISIE HOTEL RESTAURANT'!PRO5</f>
        <v>0</v>
      </c>
      <c r="PRF6" s="366">
        <f>'SAISIE HOTEL RESTAURANT'!PRP5</f>
        <v>0</v>
      </c>
      <c r="PRG6" s="366">
        <f>'SAISIE HOTEL RESTAURANT'!PRQ5</f>
        <v>0</v>
      </c>
      <c r="PRH6" s="366">
        <f>'SAISIE HOTEL RESTAURANT'!PRR5</f>
        <v>0</v>
      </c>
      <c r="PRI6" s="366">
        <f>'SAISIE HOTEL RESTAURANT'!PRS5</f>
        <v>0</v>
      </c>
      <c r="PRJ6" s="366">
        <f>'SAISIE HOTEL RESTAURANT'!PRT5</f>
        <v>0</v>
      </c>
      <c r="PRK6" s="366">
        <f>'SAISIE HOTEL RESTAURANT'!PRU5</f>
        <v>0</v>
      </c>
      <c r="PRL6" s="366">
        <f>'SAISIE HOTEL RESTAURANT'!PRV5</f>
        <v>0</v>
      </c>
      <c r="PRM6" s="366">
        <f>'SAISIE HOTEL RESTAURANT'!PRW5</f>
        <v>0</v>
      </c>
      <c r="PRN6" s="366">
        <f>'SAISIE HOTEL RESTAURANT'!PRX5</f>
        <v>0</v>
      </c>
      <c r="PRO6" s="366">
        <f>'SAISIE HOTEL RESTAURANT'!PRY5</f>
        <v>0</v>
      </c>
      <c r="PRP6" s="366">
        <f>'SAISIE HOTEL RESTAURANT'!PRZ5</f>
        <v>0</v>
      </c>
      <c r="PRQ6" s="366">
        <f>'SAISIE HOTEL RESTAURANT'!PSA5</f>
        <v>0</v>
      </c>
      <c r="PRR6" s="366">
        <f>'SAISIE HOTEL RESTAURANT'!PSB5</f>
        <v>0</v>
      </c>
      <c r="PRS6" s="366">
        <f>'SAISIE HOTEL RESTAURANT'!PSC5</f>
        <v>0</v>
      </c>
      <c r="PRT6" s="366">
        <f>'SAISIE HOTEL RESTAURANT'!PSD5</f>
        <v>0</v>
      </c>
      <c r="PRU6" s="366">
        <f>'SAISIE HOTEL RESTAURANT'!PSE5</f>
        <v>0</v>
      </c>
      <c r="PRV6" s="366">
        <f>'SAISIE HOTEL RESTAURANT'!PSF5</f>
        <v>0</v>
      </c>
      <c r="PRW6" s="366">
        <f>'SAISIE HOTEL RESTAURANT'!PSG5</f>
        <v>0</v>
      </c>
      <c r="PRX6" s="366">
        <f>'SAISIE HOTEL RESTAURANT'!PSH5</f>
        <v>0</v>
      </c>
      <c r="PRY6" s="366">
        <f>'SAISIE HOTEL RESTAURANT'!PSI5</f>
        <v>0</v>
      </c>
      <c r="PRZ6" s="366">
        <f>'SAISIE HOTEL RESTAURANT'!PSJ5</f>
        <v>0</v>
      </c>
      <c r="PSA6" s="366">
        <f>'SAISIE HOTEL RESTAURANT'!PSK5</f>
        <v>0</v>
      </c>
      <c r="PSB6" s="366">
        <f>'SAISIE HOTEL RESTAURANT'!PSL5</f>
        <v>0</v>
      </c>
      <c r="PSC6" s="366">
        <f>'SAISIE HOTEL RESTAURANT'!PSM5</f>
        <v>0</v>
      </c>
      <c r="PSD6" s="366">
        <f>'SAISIE HOTEL RESTAURANT'!PSN5</f>
        <v>0</v>
      </c>
      <c r="PSE6" s="366">
        <f>'SAISIE HOTEL RESTAURANT'!PSO5</f>
        <v>0</v>
      </c>
      <c r="PSF6" s="366">
        <f>'SAISIE HOTEL RESTAURANT'!PSP5</f>
        <v>0</v>
      </c>
      <c r="PSG6" s="366">
        <f>'SAISIE HOTEL RESTAURANT'!PSQ5</f>
        <v>0</v>
      </c>
      <c r="PSH6" s="366">
        <f>'SAISIE HOTEL RESTAURANT'!PSR5</f>
        <v>0</v>
      </c>
      <c r="PSI6" s="366">
        <f>'SAISIE HOTEL RESTAURANT'!PSS5</f>
        <v>0</v>
      </c>
      <c r="PSJ6" s="366">
        <f>'SAISIE HOTEL RESTAURANT'!PST5</f>
        <v>0</v>
      </c>
      <c r="PSK6" s="366">
        <f>'SAISIE HOTEL RESTAURANT'!PSU5</f>
        <v>0</v>
      </c>
      <c r="PSL6" s="366">
        <f>'SAISIE HOTEL RESTAURANT'!PSV5</f>
        <v>0</v>
      </c>
      <c r="PSM6" s="366">
        <f>'SAISIE HOTEL RESTAURANT'!PSW5</f>
        <v>0</v>
      </c>
      <c r="PSN6" s="366">
        <f>'SAISIE HOTEL RESTAURANT'!PSX5</f>
        <v>0</v>
      </c>
      <c r="PSO6" s="366">
        <f>'SAISIE HOTEL RESTAURANT'!PSY5</f>
        <v>0</v>
      </c>
      <c r="PSP6" s="366">
        <f>'SAISIE HOTEL RESTAURANT'!PSZ5</f>
        <v>0</v>
      </c>
      <c r="PSQ6" s="366">
        <f>'SAISIE HOTEL RESTAURANT'!PTA5</f>
        <v>0</v>
      </c>
      <c r="PSR6" s="366">
        <f>'SAISIE HOTEL RESTAURANT'!PTB5</f>
        <v>0</v>
      </c>
      <c r="PSS6" s="366">
        <f>'SAISIE HOTEL RESTAURANT'!PTC5</f>
        <v>0</v>
      </c>
      <c r="PST6" s="366">
        <f>'SAISIE HOTEL RESTAURANT'!PTD5</f>
        <v>0</v>
      </c>
      <c r="PSU6" s="366">
        <f>'SAISIE HOTEL RESTAURANT'!PTE5</f>
        <v>0</v>
      </c>
      <c r="PSV6" s="366">
        <f>'SAISIE HOTEL RESTAURANT'!PTF5</f>
        <v>0</v>
      </c>
      <c r="PSW6" s="366">
        <f>'SAISIE HOTEL RESTAURANT'!PTG5</f>
        <v>0</v>
      </c>
      <c r="PSX6" s="366">
        <f>'SAISIE HOTEL RESTAURANT'!PTH5</f>
        <v>0</v>
      </c>
      <c r="PSY6" s="366">
        <f>'SAISIE HOTEL RESTAURANT'!PTI5</f>
        <v>0</v>
      </c>
      <c r="PSZ6" s="366">
        <f>'SAISIE HOTEL RESTAURANT'!PTJ5</f>
        <v>0</v>
      </c>
      <c r="PTA6" s="366">
        <f>'SAISIE HOTEL RESTAURANT'!PTK5</f>
        <v>0</v>
      </c>
      <c r="PTB6" s="366">
        <f>'SAISIE HOTEL RESTAURANT'!PTL5</f>
        <v>0</v>
      </c>
      <c r="PTC6" s="366">
        <f>'SAISIE HOTEL RESTAURANT'!PTM5</f>
        <v>0</v>
      </c>
      <c r="PTD6" s="366">
        <f>'SAISIE HOTEL RESTAURANT'!PTN5</f>
        <v>0</v>
      </c>
      <c r="PTE6" s="366">
        <f>'SAISIE HOTEL RESTAURANT'!PTO5</f>
        <v>0</v>
      </c>
      <c r="PTF6" s="366">
        <f>'SAISIE HOTEL RESTAURANT'!PTP5</f>
        <v>0</v>
      </c>
      <c r="PTG6" s="366">
        <f>'SAISIE HOTEL RESTAURANT'!PTQ5</f>
        <v>0</v>
      </c>
      <c r="PTH6" s="366">
        <f>'SAISIE HOTEL RESTAURANT'!PTR5</f>
        <v>0</v>
      </c>
      <c r="PTI6" s="366">
        <f>'SAISIE HOTEL RESTAURANT'!PTS5</f>
        <v>0</v>
      </c>
      <c r="PTJ6" s="366">
        <f>'SAISIE HOTEL RESTAURANT'!PTT5</f>
        <v>0</v>
      </c>
      <c r="PTK6" s="366">
        <f>'SAISIE HOTEL RESTAURANT'!PTU5</f>
        <v>0</v>
      </c>
      <c r="PTL6" s="366">
        <f>'SAISIE HOTEL RESTAURANT'!PTV5</f>
        <v>0</v>
      </c>
      <c r="PTM6" s="366">
        <f>'SAISIE HOTEL RESTAURANT'!PTW5</f>
        <v>0</v>
      </c>
      <c r="PTN6" s="366">
        <f>'SAISIE HOTEL RESTAURANT'!PTX5</f>
        <v>0</v>
      </c>
      <c r="PTO6" s="366">
        <f>'SAISIE HOTEL RESTAURANT'!PTY5</f>
        <v>0</v>
      </c>
      <c r="PTP6" s="366">
        <f>'SAISIE HOTEL RESTAURANT'!PTZ5</f>
        <v>0</v>
      </c>
      <c r="PTQ6" s="366">
        <f>'SAISIE HOTEL RESTAURANT'!PUA5</f>
        <v>0</v>
      </c>
      <c r="PTR6" s="366">
        <f>'SAISIE HOTEL RESTAURANT'!PUB5</f>
        <v>0</v>
      </c>
      <c r="PTS6" s="366">
        <f>'SAISIE HOTEL RESTAURANT'!PUC5</f>
        <v>0</v>
      </c>
      <c r="PTT6" s="366">
        <f>'SAISIE HOTEL RESTAURANT'!PUD5</f>
        <v>0</v>
      </c>
      <c r="PTU6" s="366">
        <f>'SAISIE HOTEL RESTAURANT'!PUE5</f>
        <v>0</v>
      </c>
      <c r="PTV6" s="366">
        <f>'SAISIE HOTEL RESTAURANT'!PUF5</f>
        <v>0</v>
      </c>
      <c r="PTW6" s="366">
        <f>'SAISIE HOTEL RESTAURANT'!PUG5</f>
        <v>0</v>
      </c>
      <c r="PTX6" s="366">
        <f>'SAISIE HOTEL RESTAURANT'!PUH5</f>
        <v>0</v>
      </c>
      <c r="PTY6" s="366">
        <f>'SAISIE HOTEL RESTAURANT'!PUI5</f>
        <v>0</v>
      </c>
      <c r="PTZ6" s="366">
        <f>'SAISIE HOTEL RESTAURANT'!PUJ5</f>
        <v>0</v>
      </c>
      <c r="PUA6" s="366">
        <f>'SAISIE HOTEL RESTAURANT'!PUK5</f>
        <v>0</v>
      </c>
      <c r="PUB6" s="366">
        <f>'SAISIE HOTEL RESTAURANT'!PUL5</f>
        <v>0</v>
      </c>
      <c r="PUC6" s="366">
        <f>'SAISIE HOTEL RESTAURANT'!PUM5</f>
        <v>0</v>
      </c>
      <c r="PUD6" s="366">
        <f>'SAISIE HOTEL RESTAURANT'!PUN5</f>
        <v>0</v>
      </c>
      <c r="PUE6" s="366">
        <f>'SAISIE HOTEL RESTAURANT'!PUO5</f>
        <v>0</v>
      </c>
      <c r="PUF6" s="366">
        <f>'SAISIE HOTEL RESTAURANT'!PUP5</f>
        <v>0</v>
      </c>
      <c r="PUG6" s="366">
        <f>'SAISIE HOTEL RESTAURANT'!PUQ5</f>
        <v>0</v>
      </c>
      <c r="PUH6" s="366">
        <f>'SAISIE HOTEL RESTAURANT'!PUR5</f>
        <v>0</v>
      </c>
      <c r="PUI6" s="366">
        <f>'SAISIE HOTEL RESTAURANT'!PUS5</f>
        <v>0</v>
      </c>
      <c r="PUJ6" s="366">
        <f>'SAISIE HOTEL RESTAURANT'!PUT5</f>
        <v>0</v>
      </c>
      <c r="PUK6" s="366">
        <f>'SAISIE HOTEL RESTAURANT'!PUU5</f>
        <v>0</v>
      </c>
      <c r="PUL6" s="366">
        <f>'SAISIE HOTEL RESTAURANT'!PUV5</f>
        <v>0</v>
      </c>
      <c r="PUM6" s="366">
        <f>'SAISIE HOTEL RESTAURANT'!PUW5</f>
        <v>0</v>
      </c>
      <c r="PUN6" s="366">
        <f>'SAISIE HOTEL RESTAURANT'!PUX5</f>
        <v>0</v>
      </c>
      <c r="PUO6" s="366">
        <f>'SAISIE HOTEL RESTAURANT'!PUY5</f>
        <v>0</v>
      </c>
      <c r="PUP6" s="366">
        <f>'SAISIE HOTEL RESTAURANT'!PUZ5</f>
        <v>0</v>
      </c>
      <c r="PUQ6" s="366">
        <f>'SAISIE HOTEL RESTAURANT'!PVA5</f>
        <v>0</v>
      </c>
      <c r="PUR6" s="366">
        <f>'SAISIE HOTEL RESTAURANT'!PVB5</f>
        <v>0</v>
      </c>
      <c r="PUS6" s="366">
        <f>'SAISIE HOTEL RESTAURANT'!PVC5</f>
        <v>0</v>
      </c>
      <c r="PUT6" s="366">
        <f>'SAISIE HOTEL RESTAURANT'!PVD5</f>
        <v>0</v>
      </c>
      <c r="PUU6" s="366">
        <f>'SAISIE HOTEL RESTAURANT'!PVE5</f>
        <v>0</v>
      </c>
      <c r="PUV6" s="366">
        <f>'SAISIE HOTEL RESTAURANT'!PVF5</f>
        <v>0</v>
      </c>
      <c r="PUW6" s="366">
        <f>'SAISIE HOTEL RESTAURANT'!PVG5</f>
        <v>0</v>
      </c>
      <c r="PUX6" s="366">
        <f>'SAISIE HOTEL RESTAURANT'!PVH5</f>
        <v>0</v>
      </c>
      <c r="PUY6" s="366">
        <f>'SAISIE HOTEL RESTAURANT'!PVI5</f>
        <v>0</v>
      </c>
      <c r="PUZ6" s="366">
        <f>'SAISIE HOTEL RESTAURANT'!PVJ5</f>
        <v>0</v>
      </c>
      <c r="PVA6" s="366">
        <f>'SAISIE HOTEL RESTAURANT'!PVK5</f>
        <v>0</v>
      </c>
      <c r="PVB6" s="366">
        <f>'SAISIE HOTEL RESTAURANT'!PVL5</f>
        <v>0</v>
      </c>
      <c r="PVC6" s="366">
        <f>'SAISIE HOTEL RESTAURANT'!PVM5</f>
        <v>0</v>
      </c>
      <c r="PVD6" s="366">
        <f>'SAISIE HOTEL RESTAURANT'!PVN5</f>
        <v>0</v>
      </c>
      <c r="PVE6" s="366">
        <f>'SAISIE HOTEL RESTAURANT'!PVO5</f>
        <v>0</v>
      </c>
      <c r="PVF6" s="366">
        <f>'SAISIE HOTEL RESTAURANT'!PVP5</f>
        <v>0</v>
      </c>
      <c r="PVG6" s="366">
        <f>'SAISIE HOTEL RESTAURANT'!PVQ5</f>
        <v>0</v>
      </c>
      <c r="PVH6" s="366">
        <f>'SAISIE HOTEL RESTAURANT'!PVR5</f>
        <v>0</v>
      </c>
      <c r="PVI6" s="366">
        <f>'SAISIE HOTEL RESTAURANT'!PVS5</f>
        <v>0</v>
      </c>
      <c r="PVJ6" s="366">
        <f>'SAISIE HOTEL RESTAURANT'!PVT5</f>
        <v>0</v>
      </c>
      <c r="PVK6" s="366">
        <f>'SAISIE HOTEL RESTAURANT'!PVU5</f>
        <v>0</v>
      </c>
      <c r="PVL6" s="366">
        <f>'SAISIE HOTEL RESTAURANT'!PVV5</f>
        <v>0</v>
      </c>
      <c r="PVM6" s="366">
        <f>'SAISIE HOTEL RESTAURANT'!PVW5</f>
        <v>0</v>
      </c>
      <c r="PVN6" s="366">
        <f>'SAISIE HOTEL RESTAURANT'!PVX5</f>
        <v>0</v>
      </c>
      <c r="PVO6" s="366">
        <f>'SAISIE HOTEL RESTAURANT'!PVY5</f>
        <v>0</v>
      </c>
      <c r="PVP6" s="366">
        <f>'SAISIE HOTEL RESTAURANT'!PVZ5</f>
        <v>0</v>
      </c>
      <c r="PVQ6" s="366">
        <f>'SAISIE HOTEL RESTAURANT'!PWA5</f>
        <v>0</v>
      </c>
      <c r="PVR6" s="366">
        <f>'SAISIE HOTEL RESTAURANT'!PWB5</f>
        <v>0</v>
      </c>
      <c r="PVS6" s="366">
        <f>'SAISIE HOTEL RESTAURANT'!PWC5</f>
        <v>0</v>
      </c>
      <c r="PVT6" s="366">
        <f>'SAISIE HOTEL RESTAURANT'!PWD5</f>
        <v>0</v>
      </c>
      <c r="PVU6" s="366">
        <f>'SAISIE HOTEL RESTAURANT'!PWE5</f>
        <v>0</v>
      </c>
      <c r="PVV6" s="366">
        <f>'SAISIE HOTEL RESTAURANT'!PWF5</f>
        <v>0</v>
      </c>
      <c r="PVW6" s="366">
        <f>'SAISIE HOTEL RESTAURANT'!PWG5</f>
        <v>0</v>
      </c>
      <c r="PVX6" s="366">
        <f>'SAISIE HOTEL RESTAURANT'!PWH5</f>
        <v>0</v>
      </c>
      <c r="PVY6" s="366">
        <f>'SAISIE HOTEL RESTAURANT'!PWI5</f>
        <v>0</v>
      </c>
      <c r="PVZ6" s="366">
        <f>'SAISIE HOTEL RESTAURANT'!PWJ5</f>
        <v>0</v>
      </c>
      <c r="PWA6" s="366">
        <f>'SAISIE HOTEL RESTAURANT'!PWK5</f>
        <v>0</v>
      </c>
      <c r="PWB6" s="366">
        <f>'SAISIE HOTEL RESTAURANT'!PWL5</f>
        <v>0</v>
      </c>
      <c r="PWC6" s="366">
        <f>'SAISIE HOTEL RESTAURANT'!PWM5</f>
        <v>0</v>
      </c>
      <c r="PWD6" s="366">
        <f>'SAISIE HOTEL RESTAURANT'!PWN5</f>
        <v>0</v>
      </c>
      <c r="PWE6" s="366">
        <f>'SAISIE HOTEL RESTAURANT'!PWO5</f>
        <v>0</v>
      </c>
      <c r="PWF6" s="366">
        <f>'SAISIE HOTEL RESTAURANT'!PWP5</f>
        <v>0</v>
      </c>
      <c r="PWG6" s="366">
        <f>'SAISIE HOTEL RESTAURANT'!PWQ5</f>
        <v>0</v>
      </c>
      <c r="PWH6" s="366">
        <f>'SAISIE HOTEL RESTAURANT'!PWR5</f>
        <v>0</v>
      </c>
      <c r="PWI6" s="366">
        <f>'SAISIE HOTEL RESTAURANT'!PWS5</f>
        <v>0</v>
      </c>
      <c r="PWJ6" s="366">
        <f>'SAISIE HOTEL RESTAURANT'!PWT5</f>
        <v>0</v>
      </c>
      <c r="PWK6" s="366">
        <f>'SAISIE HOTEL RESTAURANT'!PWU5</f>
        <v>0</v>
      </c>
      <c r="PWL6" s="366">
        <f>'SAISIE HOTEL RESTAURANT'!PWV5</f>
        <v>0</v>
      </c>
      <c r="PWM6" s="366">
        <f>'SAISIE HOTEL RESTAURANT'!PWW5</f>
        <v>0</v>
      </c>
      <c r="PWN6" s="366">
        <f>'SAISIE HOTEL RESTAURANT'!PWX5</f>
        <v>0</v>
      </c>
      <c r="PWO6" s="366">
        <f>'SAISIE HOTEL RESTAURANT'!PWY5</f>
        <v>0</v>
      </c>
      <c r="PWP6" s="366">
        <f>'SAISIE HOTEL RESTAURANT'!PWZ5</f>
        <v>0</v>
      </c>
      <c r="PWQ6" s="366">
        <f>'SAISIE HOTEL RESTAURANT'!PXA5</f>
        <v>0</v>
      </c>
      <c r="PWR6" s="366">
        <f>'SAISIE HOTEL RESTAURANT'!PXB5</f>
        <v>0</v>
      </c>
      <c r="PWS6" s="366">
        <f>'SAISIE HOTEL RESTAURANT'!PXC5</f>
        <v>0</v>
      </c>
      <c r="PWT6" s="366">
        <f>'SAISIE HOTEL RESTAURANT'!PXD5</f>
        <v>0</v>
      </c>
      <c r="PWU6" s="366">
        <f>'SAISIE HOTEL RESTAURANT'!PXE5</f>
        <v>0</v>
      </c>
      <c r="PWV6" s="366">
        <f>'SAISIE HOTEL RESTAURANT'!PXF5</f>
        <v>0</v>
      </c>
      <c r="PWW6" s="366">
        <f>'SAISIE HOTEL RESTAURANT'!PXG5</f>
        <v>0</v>
      </c>
      <c r="PWX6" s="366">
        <f>'SAISIE HOTEL RESTAURANT'!PXH5</f>
        <v>0</v>
      </c>
      <c r="PWY6" s="366">
        <f>'SAISIE HOTEL RESTAURANT'!PXI5</f>
        <v>0</v>
      </c>
      <c r="PWZ6" s="366">
        <f>'SAISIE HOTEL RESTAURANT'!PXJ5</f>
        <v>0</v>
      </c>
      <c r="PXA6" s="366">
        <f>'SAISIE HOTEL RESTAURANT'!PXK5</f>
        <v>0</v>
      </c>
      <c r="PXB6" s="366">
        <f>'SAISIE HOTEL RESTAURANT'!PXL5</f>
        <v>0</v>
      </c>
      <c r="PXC6" s="366">
        <f>'SAISIE HOTEL RESTAURANT'!PXM5</f>
        <v>0</v>
      </c>
      <c r="PXD6" s="366">
        <f>'SAISIE HOTEL RESTAURANT'!PXN5</f>
        <v>0</v>
      </c>
      <c r="PXE6" s="366">
        <f>'SAISIE HOTEL RESTAURANT'!PXO5</f>
        <v>0</v>
      </c>
      <c r="PXF6" s="366">
        <f>'SAISIE HOTEL RESTAURANT'!PXP5</f>
        <v>0</v>
      </c>
      <c r="PXG6" s="366">
        <f>'SAISIE HOTEL RESTAURANT'!PXQ5</f>
        <v>0</v>
      </c>
      <c r="PXH6" s="366">
        <f>'SAISIE HOTEL RESTAURANT'!PXR5</f>
        <v>0</v>
      </c>
      <c r="PXI6" s="366">
        <f>'SAISIE HOTEL RESTAURANT'!PXS5</f>
        <v>0</v>
      </c>
      <c r="PXJ6" s="366">
        <f>'SAISIE HOTEL RESTAURANT'!PXT5</f>
        <v>0</v>
      </c>
      <c r="PXK6" s="366">
        <f>'SAISIE HOTEL RESTAURANT'!PXU5</f>
        <v>0</v>
      </c>
      <c r="PXL6" s="366">
        <f>'SAISIE HOTEL RESTAURANT'!PXV5</f>
        <v>0</v>
      </c>
      <c r="PXM6" s="366">
        <f>'SAISIE HOTEL RESTAURANT'!PXW5</f>
        <v>0</v>
      </c>
      <c r="PXN6" s="366">
        <f>'SAISIE HOTEL RESTAURANT'!PXX5</f>
        <v>0</v>
      </c>
      <c r="PXO6" s="366">
        <f>'SAISIE HOTEL RESTAURANT'!PXY5</f>
        <v>0</v>
      </c>
      <c r="PXP6" s="366">
        <f>'SAISIE HOTEL RESTAURANT'!PXZ5</f>
        <v>0</v>
      </c>
      <c r="PXQ6" s="366">
        <f>'SAISIE HOTEL RESTAURANT'!PYA5</f>
        <v>0</v>
      </c>
      <c r="PXR6" s="366">
        <f>'SAISIE HOTEL RESTAURANT'!PYB5</f>
        <v>0</v>
      </c>
      <c r="PXS6" s="366">
        <f>'SAISIE HOTEL RESTAURANT'!PYC5</f>
        <v>0</v>
      </c>
      <c r="PXT6" s="366">
        <f>'SAISIE HOTEL RESTAURANT'!PYD5</f>
        <v>0</v>
      </c>
      <c r="PXU6" s="366">
        <f>'SAISIE HOTEL RESTAURANT'!PYE5</f>
        <v>0</v>
      </c>
      <c r="PXV6" s="366">
        <f>'SAISIE HOTEL RESTAURANT'!PYF5</f>
        <v>0</v>
      </c>
      <c r="PXW6" s="366">
        <f>'SAISIE HOTEL RESTAURANT'!PYG5</f>
        <v>0</v>
      </c>
      <c r="PXX6" s="366">
        <f>'SAISIE HOTEL RESTAURANT'!PYH5</f>
        <v>0</v>
      </c>
      <c r="PXY6" s="366">
        <f>'SAISIE HOTEL RESTAURANT'!PYI5</f>
        <v>0</v>
      </c>
      <c r="PXZ6" s="366">
        <f>'SAISIE HOTEL RESTAURANT'!PYJ5</f>
        <v>0</v>
      </c>
      <c r="PYA6" s="366">
        <f>'SAISIE HOTEL RESTAURANT'!PYK5</f>
        <v>0</v>
      </c>
      <c r="PYB6" s="366">
        <f>'SAISIE HOTEL RESTAURANT'!PYL5</f>
        <v>0</v>
      </c>
      <c r="PYC6" s="366">
        <f>'SAISIE HOTEL RESTAURANT'!PYM5</f>
        <v>0</v>
      </c>
      <c r="PYD6" s="366">
        <f>'SAISIE HOTEL RESTAURANT'!PYN5</f>
        <v>0</v>
      </c>
      <c r="PYE6" s="366">
        <f>'SAISIE HOTEL RESTAURANT'!PYO5</f>
        <v>0</v>
      </c>
      <c r="PYF6" s="366">
        <f>'SAISIE HOTEL RESTAURANT'!PYP5</f>
        <v>0</v>
      </c>
      <c r="PYG6" s="366">
        <f>'SAISIE HOTEL RESTAURANT'!PYQ5</f>
        <v>0</v>
      </c>
      <c r="PYH6" s="366">
        <f>'SAISIE HOTEL RESTAURANT'!PYR5</f>
        <v>0</v>
      </c>
      <c r="PYI6" s="366">
        <f>'SAISIE HOTEL RESTAURANT'!PYS5</f>
        <v>0</v>
      </c>
      <c r="PYJ6" s="366">
        <f>'SAISIE HOTEL RESTAURANT'!PYT5</f>
        <v>0</v>
      </c>
      <c r="PYK6" s="366">
        <f>'SAISIE HOTEL RESTAURANT'!PYU5</f>
        <v>0</v>
      </c>
      <c r="PYL6" s="366">
        <f>'SAISIE HOTEL RESTAURANT'!PYV5</f>
        <v>0</v>
      </c>
      <c r="PYM6" s="366">
        <f>'SAISIE HOTEL RESTAURANT'!PYW5</f>
        <v>0</v>
      </c>
      <c r="PYN6" s="366">
        <f>'SAISIE HOTEL RESTAURANT'!PYX5</f>
        <v>0</v>
      </c>
      <c r="PYO6" s="366">
        <f>'SAISIE HOTEL RESTAURANT'!PYY5</f>
        <v>0</v>
      </c>
      <c r="PYP6" s="366">
        <f>'SAISIE HOTEL RESTAURANT'!PYZ5</f>
        <v>0</v>
      </c>
      <c r="PYQ6" s="366">
        <f>'SAISIE HOTEL RESTAURANT'!PZA5</f>
        <v>0</v>
      </c>
      <c r="PYR6" s="366">
        <f>'SAISIE HOTEL RESTAURANT'!PZB5</f>
        <v>0</v>
      </c>
      <c r="PYS6" s="366">
        <f>'SAISIE HOTEL RESTAURANT'!PZC5</f>
        <v>0</v>
      </c>
      <c r="PYT6" s="366">
        <f>'SAISIE HOTEL RESTAURANT'!PZD5</f>
        <v>0</v>
      </c>
      <c r="PYU6" s="366">
        <f>'SAISIE HOTEL RESTAURANT'!PZE5</f>
        <v>0</v>
      </c>
      <c r="PYV6" s="366">
        <f>'SAISIE HOTEL RESTAURANT'!PZF5</f>
        <v>0</v>
      </c>
      <c r="PYW6" s="366">
        <f>'SAISIE HOTEL RESTAURANT'!PZG5</f>
        <v>0</v>
      </c>
      <c r="PYX6" s="366">
        <f>'SAISIE HOTEL RESTAURANT'!PZH5</f>
        <v>0</v>
      </c>
      <c r="PYY6" s="366">
        <f>'SAISIE HOTEL RESTAURANT'!PZI5</f>
        <v>0</v>
      </c>
      <c r="PYZ6" s="366">
        <f>'SAISIE HOTEL RESTAURANT'!PZJ5</f>
        <v>0</v>
      </c>
      <c r="PZA6" s="366">
        <f>'SAISIE HOTEL RESTAURANT'!PZK5</f>
        <v>0</v>
      </c>
      <c r="PZB6" s="366">
        <f>'SAISIE HOTEL RESTAURANT'!PZL5</f>
        <v>0</v>
      </c>
      <c r="PZC6" s="366">
        <f>'SAISIE HOTEL RESTAURANT'!PZM5</f>
        <v>0</v>
      </c>
      <c r="PZD6" s="366">
        <f>'SAISIE HOTEL RESTAURANT'!PZN5</f>
        <v>0</v>
      </c>
      <c r="PZE6" s="366">
        <f>'SAISIE HOTEL RESTAURANT'!PZO5</f>
        <v>0</v>
      </c>
      <c r="PZF6" s="366">
        <f>'SAISIE HOTEL RESTAURANT'!PZP5</f>
        <v>0</v>
      </c>
      <c r="PZG6" s="366">
        <f>'SAISIE HOTEL RESTAURANT'!PZQ5</f>
        <v>0</v>
      </c>
      <c r="PZH6" s="366">
        <f>'SAISIE HOTEL RESTAURANT'!PZR5</f>
        <v>0</v>
      </c>
      <c r="PZI6" s="366">
        <f>'SAISIE HOTEL RESTAURANT'!PZS5</f>
        <v>0</v>
      </c>
      <c r="PZJ6" s="366">
        <f>'SAISIE HOTEL RESTAURANT'!PZT5</f>
        <v>0</v>
      </c>
      <c r="PZK6" s="366">
        <f>'SAISIE HOTEL RESTAURANT'!PZU5</f>
        <v>0</v>
      </c>
      <c r="PZL6" s="366">
        <f>'SAISIE HOTEL RESTAURANT'!PZV5</f>
        <v>0</v>
      </c>
      <c r="PZM6" s="366">
        <f>'SAISIE HOTEL RESTAURANT'!PZW5</f>
        <v>0</v>
      </c>
      <c r="PZN6" s="366">
        <f>'SAISIE HOTEL RESTAURANT'!PZX5</f>
        <v>0</v>
      </c>
      <c r="PZO6" s="366">
        <f>'SAISIE HOTEL RESTAURANT'!PZY5</f>
        <v>0</v>
      </c>
      <c r="PZP6" s="366">
        <f>'SAISIE HOTEL RESTAURANT'!PZZ5</f>
        <v>0</v>
      </c>
      <c r="PZQ6" s="366">
        <f>'SAISIE HOTEL RESTAURANT'!QAA5</f>
        <v>0</v>
      </c>
      <c r="PZR6" s="366">
        <f>'SAISIE HOTEL RESTAURANT'!QAB5</f>
        <v>0</v>
      </c>
      <c r="PZS6" s="366">
        <f>'SAISIE HOTEL RESTAURANT'!QAC5</f>
        <v>0</v>
      </c>
      <c r="PZT6" s="366">
        <f>'SAISIE HOTEL RESTAURANT'!QAD5</f>
        <v>0</v>
      </c>
      <c r="PZU6" s="366">
        <f>'SAISIE HOTEL RESTAURANT'!QAE5</f>
        <v>0</v>
      </c>
      <c r="PZV6" s="366">
        <f>'SAISIE HOTEL RESTAURANT'!QAF5</f>
        <v>0</v>
      </c>
      <c r="PZW6" s="366">
        <f>'SAISIE HOTEL RESTAURANT'!QAG5</f>
        <v>0</v>
      </c>
      <c r="PZX6" s="366">
        <f>'SAISIE HOTEL RESTAURANT'!QAH5</f>
        <v>0</v>
      </c>
      <c r="PZY6" s="366">
        <f>'SAISIE HOTEL RESTAURANT'!QAI5</f>
        <v>0</v>
      </c>
      <c r="PZZ6" s="366">
        <f>'SAISIE HOTEL RESTAURANT'!QAJ5</f>
        <v>0</v>
      </c>
      <c r="QAA6" s="366">
        <f>'SAISIE HOTEL RESTAURANT'!QAK5</f>
        <v>0</v>
      </c>
      <c r="QAB6" s="366">
        <f>'SAISIE HOTEL RESTAURANT'!QAL5</f>
        <v>0</v>
      </c>
      <c r="QAC6" s="366">
        <f>'SAISIE HOTEL RESTAURANT'!QAM5</f>
        <v>0</v>
      </c>
      <c r="QAD6" s="366">
        <f>'SAISIE HOTEL RESTAURANT'!QAN5</f>
        <v>0</v>
      </c>
      <c r="QAE6" s="366">
        <f>'SAISIE HOTEL RESTAURANT'!QAO5</f>
        <v>0</v>
      </c>
      <c r="QAF6" s="366">
        <f>'SAISIE HOTEL RESTAURANT'!QAP5</f>
        <v>0</v>
      </c>
      <c r="QAG6" s="366">
        <f>'SAISIE HOTEL RESTAURANT'!QAQ5</f>
        <v>0</v>
      </c>
      <c r="QAH6" s="366">
        <f>'SAISIE HOTEL RESTAURANT'!QAR5</f>
        <v>0</v>
      </c>
      <c r="QAI6" s="366">
        <f>'SAISIE HOTEL RESTAURANT'!QAS5</f>
        <v>0</v>
      </c>
      <c r="QAJ6" s="366">
        <f>'SAISIE HOTEL RESTAURANT'!QAT5</f>
        <v>0</v>
      </c>
      <c r="QAK6" s="366">
        <f>'SAISIE HOTEL RESTAURANT'!QAU5</f>
        <v>0</v>
      </c>
      <c r="QAL6" s="366">
        <f>'SAISIE HOTEL RESTAURANT'!QAV5</f>
        <v>0</v>
      </c>
      <c r="QAM6" s="366">
        <f>'SAISIE HOTEL RESTAURANT'!QAW5</f>
        <v>0</v>
      </c>
      <c r="QAN6" s="366">
        <f>'SAISIE HOTEL RESTAURANT'!QAX5</f>
        <v>0</v>
      </c>
      <c r="QAO6" s="366">
        <f>'SAISIE HOTEL RESTAURANT'!QAY5</f>
        <v>0</v>
      </c>
      <c r="QAP6" s="366">
        <f>'SAISIE HOTEL RESTAURANT'!QAZ5</f>
        <v>0</v>
      </c>
      <c r="QAQ6" s="366">
        <f>'SAISIE HOTEL RESTAURANT'!QBA5</f>
        <v>0</v>
      </c>
      <c r="QAR6" s="366">
        <f>'SAISIE HOTEL RESTAURANT'!QBB5</f>
        <v>0</v>
      </c>
      <c r="QAS6" s="366">
        <f>'SAISIE HOTEL RESTAURANT'!QBC5</f>
        <v>0</v>
      </c>
      <c r="QAT6" s="366">
        <f>'SAISIE HOTEL RESTAURANT'!QBD5</f>
        <v>0</v>
      </c>
      <c r="QAU6" s="366">
        <f>'SAISIE HOTEL RESTAURANT'!QBE5</f>
        <v>0</v>
      </c>
      <c r="QAV6" s="366">
        <f>'SAISIE HOTEL RESTAURANT'!QBF5</f>
        <v>0</v>
      </c>
      <c r="QAW6" s="366">
        <f>'SAISIE HOTEL RESTAURANT'!QBG5</f>
        <v>0</v>
      </c>
      <c r="QAX6" s="366">
        <f>'SAISIE HOTEL RESTAURANT'!QBH5</f>
        <v>0</v>
      </c>
      <c r="QAY6" s="366">
        <f>'SAISIE HOTEL RESTAURANT'!QBI5</f>
        <v>0</v>
      </c>
      <c r="QAZ6" s="366">
        <f>'SAISIE HOTEL RESTAURANT'!QBJ5</f>
        <v>0</v>
      </c>
      <c r="QBA6" s="366">
        <f>'SAISIE HOTEL RESTAURANT'!QBK5</f>
        <v>0</v>
      </c>
      <c r="QBB6" s="366">
        <f>'SAISIE HOTEL RESTAURANT'!QBL5</f>
        <v>0</v>
      </c>
      <c r="QBC6" s="366">
        <f>'SAISIE HOTEL RESTAURANT'!QBM5</f>
        <v>0</v>
      </c>
      <c r="QBD6" s="366">
        <f>'SAISIE HOTEL RESTAURANT'!QBN5</f>
        <v>0</v>
      </c>
      <c r="QBE6" s="366">
        <f>'SAISIE HOTEL RESTAURANT'!QBO5</f>
        <v>0</v>
      </c>
      <c r="QBF6" s="366">
        <f>'SAISIE HOTEL RESTAURANT'!QBP5</f>
        <v>0</v>
      </c>
      <c r="QBG6" s="366">
        <f>'SAISIE HOTEL RESTAURANT'!QBQ5</f>
        <v>0</v>
      </c>
      <c r="QBH6" s="366">
        <f>'SAISIE HOTEL RESTAURANT'!QBR5</f>
        <v>0</v>
      </c>
      <c r="QBI6" s="366">
        <f>'SAISIE HOTEL RESTAURANT'!QBS5</f>
        <v>0</v>
      </c>
      <c r="QBJ6" s="366">
        <f>'SAISIE HOTEL RESTAURANT'!QBT5</f>
        <v>0</v>
      </c>
      <c r="QBK6" s="366">
        <f>'SAISIE HOTEL RESTAURANT'!QBU5</f>
        <v>0</v>
      </c>
      <c r="QBL6" s="366">
        <f>'SAISIE HOTEL RESTAURANT'!QBV5</f>
        <v>0</v>
      </c>
      <c r="QBM6" s="366">
        <f>'SAISIE HOTEL RESTAURANT'!QBW5</f>
        <v>0</v>
      </c>
      <c r="QBN6" s="366">
        <f>'SAISIE HOTEL RESTAURANT'!QBX5</f>
        <v>0</v>
      </c>
      <c r="QBO6" s="366">
        <f>'SAISIE HOTEL RESTAURANT'!QBY5</f>
        <v>0</v>
      </c>
      <c r="QBP6" s="366">
        <f>'SAISIE HOTEL RESTAURANT'!QBZ5</f>
        <v>0</v>
      </c>
      <c r="QBQ6" s="366">
        <f>'SAISIE HOTEL RESTAURANT'!QCA5</f>
        <v>0</v>
      </c>
      <c r="QBR6" s="366">
        <f>'SAISIE HOTEL RESTAURANT'!QCB5</f>
        <v>0</v>
      </c>
      <c r="QBS6" s="366">
        <f>'SAISIE HOTEL RESTAURANT'!QCC5</f>
        <v>0</v>
      </c>
      <c r="QBT6" s="366">
        <f>'SAISIE HOTEL RESTAURANT'!QCD5</f>
        <v>0</v>
      </c>
      <c r="QBU6" s="366">
        <f>'SAISIE HOTEL RESTAURANT'!QCE5</f>
        <v>0</v>
      </c>
      <c r="QBV6" s="366">
        <f>'SAISIE HOTEL RESTAURANT'!QCF5</f>
        <v>0</v>
      </c>
      <c r="QBW6" s="366">
        <f>'SAISIE HOTEL RESTAURANT'!QCG5</f>
        <v>0</v>
      </c>
      <c r="QBX6" s="366">
        <f>'SAISIE HOTEL RESTAURANT'!QCH5</f>
        <v>0</v>
      </c>
      <c r="QBY6" s="366">
        <f>'SAISIE HOTEL RESTAURANT'!QCI5</f>
        <v>0</v>
      </c>
      <c r="QBZ6" s="366">
        <f>'SAISIE HOTEL RESTAURANT'!QCJ5</f>
        <v>0</v>
      </c>
      <c r="QCA6" s="366">
        <f>'SAISIE HOTEL RESTAURANT'!QCK5</f>
        <v>0</v>
      </c>
      <c r="QCB6" s="366">
        <f>'SAISIE HOTEL RESTAURANT'!QCL5</f>
        <v>0</v>
      </c>
      <c r="QCC6" s="366">
        <f>'SAISIE HOTEL RESTAURANT'!QCM5</f>
        <v>0</v>
      </c>
      <c r="QCD6" s="366">
        <f>'SAISIE HOTEL RESTAURANT'!QCN5</f>
        <v>0</v>
      </c>
      <c r="QCE6" s="366">
        <f>'SAISIE HOTEL RESTAURANT'!QCO5</f>
        <v>0</v>
      </c>
      <c r="QCF6" s="366">
        <f>'SAISIE HOTEL RESTAURANT'!QCP5</f>
        <v>0</v>
      </c>
      <c r="QCG6" s="366">
        <f>'SAISIE HOTEL RESTAURANT'!QCQ5</f>
        <v>0</v>
      </c>
      <c r="QCH6" s="366">
        <f>'SAISIE HOTEL RESTAURANT'!QCR5</f>
        <v>0</v>
      </c>
      <c r="QCI6" s="366">
        <f>'SAISIE HOTEL RESTAURANT'!QCS5</f>
        <v>0</v>
      </c>
      <c r="QCJ6" s="366">
        <f>'SAISIE HOTEL RESTAURANT'!QCT5</f>
        <v>0</v>
      </c>
      <c r="QCK6" s="366">
        <f>'SAISIE HOTEL RESTAURANT'!QCU5</f>
        <v>0</v>
      </c>
      <c r="QCL6" s="366">
        <f>'SAISIE HOTEL RESTAURANT'!QCV5</f>
        <v>0</v>
      </c>
      <c r="QCM6" s="366">
        <f>'SAISIE HOTEL RESTAURANT'!QCW5</f>
        <v>0</v>
      </c>
      <c r="QCN6" s="366">
        <f>'SAISIE HOTEL RESTAURANT'!QCX5</f>
        <v>0</v>
      </c>
      <c r="QCO6" s="366">
        <f>'SAISIE HOTEL RESTAURANT'!QCY5</f>
        <v>0</v>
      </c>
      <c r="QCP6" s="366">
        <f>'SAISIE HOTEL RESTAURANT'!QCZ5</f>
        <v>0</v>
      </c>
      <c r="QCQ6" s="366">
        <f>'SAISIE HOTEL RESTAURANT'!QDA5</f>
        <v>0</v>
      </c>
      <c r="QCR6" s="366">
        <f>'SAISIE HOTEL RESTAURANT'!QDB5</f>
        <v>0</v>
      </c>
      <c r="QCS6" s="366">
        <f>'SAISIE HOTEL RESTAURANT'!QDC5</f>
        <v>0</v>
      </c>
      <c r="QCT6" s="366">
        <f>'SAISIE HOTEL RESTAURANT'!QDD5</f>
        <v>0</v>
      </c>
      <c r="QCU6" s="366">
        <f>'SAISIE HOTEL RESTAURANT'!QDE5</f>
        <v>0</v>
      </c>
      <c r="QCV6" s="366">
        <f>'SAISIE HOTEL RESTAURANT'!QDF5</f>
        <v>0</v>
      </c>
      <c r="QCW6" s="366">
        <f>'SAISIE HOTEL RESTAURANT'!QDG5</f>
        <v>0</v>
      </c>
      <c r="QCX6" s="366">
        <f>'SAISIE HOTEL RESTAURANT'!QDH5</f>
        <v>0</v>
      </c>
      <c r="QCY6" s="366">
        <f>'SAISIE HOTEL RESTAURANT'!QDI5</f>
        <v>0</v>
      </c>
      <c r="QCZ6" s="366">
        <f>'SAISIE HOTEL RESTAURANT'!QDJ5</f>
        <v>0</v>
      </c>
      <c r="QDA6" s="366">
        <f>'SAISIE HOTEL RESTAURANT'!QDK5</f>
        <v>0</v>
      </c>
      <c r="QDB6" s="366">
        <f>'SAISIE HOTEL RESTAURANT'!QDL5</f>
        <v>0</v>
      </c>
      <c r="QDC6" s="366">
        <f>'SAISIE HOTEL RESTAURANT'!QDM5</f>
        <v>0</v>
      </c>
      <c r="QDD6" s="366">
        <f>'SAISIE HOTEL RESTAURANT'!QDN5</f>
        <v>0</v>
      </c>
      <c r="QDE6" s="366">
        <f>'SAISIE HOTEL RESTAURANT'!QDO5</f>
        <v>0</v>
      </c>
      <c r="QDF6" s="366">
        <f>'SAISIE HOTEL RESTAURANT'!QDP5</f>
        <v>0</v>
      </c>
      <c r="QDG6" s="366">
        <f>'SAISIE HOTEL RESTAURANT'!QDQ5</f>
        <v>0</v>
      </c>
      <c r="QDH6" s="366">
        <f>'SAISIE HOTEL RESTAURANT'!QDR5</f>
        <v>0</v>
      </c>
      <c r="QDI6" s="366">
        <f>'SAISIE HOTEL RESTAURANT'!QDS5</f>
        <v>0</v>
      </c>
      <c r="QDJ6" s="366">
        <f>'SAISIE HOTEL RESTAURANT'!QDT5</f>
        <v>0</v>
      </c>
      <c r="QDK6" s="366">
        <f>'SAISIE HOTEL RESTAURANT'!QDU5</f>
        <v>0</v>
      </c>
      <c r="QDL6" s="366">
        <f>'SAISIE HOTEL RESTAURANT'!QDV5</f>
        <v>0</v>
      </c>
      <c r="QDM6" s="366">
        <f>'SAISIE HOTEL RESTAURANT'!QDW5</f>
        <v>0</v>
      </c>
      <c r="QDN6" s="366">
        <f>'SAISIE HOTEL RESTAURANT'!QDX5</f>
        <v>0</v>
      </c>
      <c r="QDO6" s="366">
        <f>'SAISIE HOTEL RESTAURANT'!QDY5</f>
        <v>0</v>
      </c>
      <c r="QDP6" s="366">
        <f>'SAISIE HOTEL RESTAURANT'!QDZ5</f>
        <v>0</v>
      </c>
      <c r="QDQ6" s="366">
        <f>'SAISIE HOTEL RESTAURANT'!QEA5</f>
        <v>0</v>
      </c>
      <c r="QDR6" s="366">
        <f>'SAISIE HOTEL RESTAURANT'!QEB5</f>
        <v>0</v>
      </c>
      <c r="QDS6" s="366">
        <f>'SAISIE HOTEL RESTAURANT'!QEC5</f>
        <v>0</v>
      </c>
      <c r="QDT6" s="366">
        <f>'SAISIE HOTEL RESTAURANT'!QED5</f>
        <v>0</v>
      </c>
      <c r="QDU6" s="366">
        <f>'SAISIE HOTEL RESTAURANT'!QEE5</f>
        <v>0</v>
      </c>
      <c r="QDV6" s="366">
        <f>'SAISIE HOTEL RESTAURANT'!QEF5</f>
        <v>0</v>
      </c>
      <c r="QDW6" s="366">
        <f>'SAISIE HOTEL RESTAURANT'!QEG5</f>
        <v>0</v>
      </c>
      <c r="QDX6" s="366">
        <f>'SAISIE HOTEL RESTAURANT'!QEH5</f>
        <v>0</v>
      </c>
      <c r="QDY6" s="366">
        <f>'SAISIE HOTEL RESTAURANT'!QEI5</f>
        <v>0</v>
      </c>
      <c r="QDZ6" s="366">
        <f>'SAISIE HOTEL RESTAURANT'!QEJ5</f>
        <v>0</v>
      </c>
      <c r="QEA6" s="366">
        <f>'SAISIE HOTEL RESTAURANT'!QEK5</f>
        <v>0</v>
      </c>
      <c r="QEB6" s="366">
        <f>'SAISIE HOTEL RESTAURANT'!QEL5</f>
        <v>0</v>
      </c>
      <c r="QEC6" s="366">
        <f>'SAISIE HOTEL RESTAURANT'!QEM5</f>
        <v>0</v>
      </c>
      <c r="QED6" s="366">
        <f>'SAISIE HOTEL RESTAURANT'!QEN5</f>
        <v>0</v>
      </c>
      <c r="QEE6" s="366">
        <f>'SAISIE HOTEL RESTAURANT'!QEO5</f>
        <v>0</v>
      </c>
      <c r="QEF6" s="366">
        <f>'SAISIE HOTEL RESTAURANT'!QEP5</f>
        <v>0</v>
      </c>
      <c r="QEG6" s="366">
        <f>'SAISIE HOTEL RESTAURANT'!QEQ5</f>
        <v>0</v>
      </c>
      <c r="QEH6" s="366">
        <f>'SAISIE HOTEL RESTAURANT'!QER5</f>
        <v>0</v>
      </c>
      <c r="QEI6" s="366">
        <f>'SAISIE HOTEL RESTAURANT'!QES5</f>
        <v>0</v>
      </c>
      <c r="QEJ6" s="366">
        <f>'SAISIE HOTEL RESTAURANT'!QET5</f>
        <v>0</v>
      </c>
      <c r="QEK6" s="366">
        <f>'SAISIE HOTEL RESTAURANT'!QEU5</f>
        <v>0</v>
      </c>
      <c r="QEL6" s="366">
        <f>'SAISIE HOTEL RESTAURANT'!QEV5</f>
        <v>0</v>
      </c>
      <c r="QEM6" s="366">
        <f>'SAISIE HOTEL RESTAURANT'!QEW5</f>
        <v>0</v>
      </c>
      <c r="QEN6" s="366">
        <f>'SAISIE HOTEL RESTAURANT'!QEX5</f>
        <v>0</v>
      </c>
      <c r="QEO6" s="366">
        <f>'SAISIE HOTEL RESTAURANT'!QEY5</f>
        <v>0</v>
      </c>
      <c r="QEP6" s="366">
        <f>'SAISIE HOTEL RESTAURANT'!QEZ5</f>
        <v>0</v>
      </c>
      <c r="QEQ6" s="366">
        <f>'SAISIE HOTEL RESTAURANT'!QFA5</f>
        <v>0</v>
      </c>
      <c r="QER6" s="366">
        <f>'SAISIE HOTEL RESTAURANT'!QFB5</f>
        <v>0</v>
      </c>
      <c r="QES6" s="366">
        <f>'SAISIE HOTEL RESTAURANT'!QFC5</f>
        <v>0</v>
      </c>
      <c r="QET6" s="366">
        <f>'SAISIE HOTEL RESTAURANT'!QFD5</f>
        <v>0</v>
      </c>
      <c r="QEU6" s="366">
        <f>'SAISIE HOTEL RESTAURANT'!QFE5</f>
        <v>0</v>
      </c>
      <c r="QEV6" s="366">
        <f>'SAISIE HOTEL RESTAURANT'!QFF5</f>
        <v>0</v>
      </c>
      <c r="QEW6" s="366">
        <f>'SAISIE HOTEL RESTAURANT'!QFG5</f>
        <v>0</v>
      </c>
      <c r="QEX6" s="366">
        <f>'SAISIE HOTEL RESTAURANT'!QFH5</f>
        <v>0</v>
      </c>
      <c r="QEY6" s="366">
        <f>'SAISIE HOTEL RESTAURANT'!QFI5</f>
        <v>0</v>
      </c>
      <c r="QEZ6" s="366">
        <f>'SAISIE HOTEL RESTAURANT'!QFJ5</f>
        <v>0</v>
      </c>
      <c r="QFA6" s="366">
        <f>'SAISIE HOTEL RESTAURANT'!QFK5</f>
        <v>0</v>
      </c>
      <c r="QFB6" s="366">
        <f>'SAISIE HOTEL RESTAURANT'!QFL5</f>
        <v>0</v>
      </c>
      <c r="QFC6" s="366">
        <f>'SAISIE HOTEL RESTAURANT'!QFM5</f>
        <v>0</v>
      </c>
      <c r="QFD6" s="366">
        <f>'SAISIE HOTEL RESTAURANT'!QFN5</f>
        <v>0</v>
      </c>
      <c r="QFE6" s="366">
        <f>'SAISIE HOTEL RESTAURANT'!QFO5</f>
        <v>0</v>
      </c>
      <c r="QFF6" s="366">
        <f>'SAISIE HOTEL RESTAURANT'!QFP5</f>
        <v>0</v>
      </c>
      <c r="QFG6" s="366">
        <f>'SAISIE HOTEL RESTAURANT'!QFQ5</f>
        <v>0</v>
      </c>
      <c r="QFH6" s="366">
        <f>'SAISIE HOTEL RESTAURANT'!QFR5</f>
        <v>0</v>
      </c>
      <c r="QFI6" s="366">
        <f>'SAISIE HOTEL RESTAURANT'!QFS5</f>
        <v>0</v>
      </c>
      <c r="QFJ6" s="366">
        <f>'SAISIE HOTEL RESTAURANT'!QFT5</f>
        <v>0</v>
      </c>
      <c r="QFK6" s="366">
        <f>'SAISIE HOTEL RESTAURANT'!QFU5</f>
        <v>0</v>
      </c>
      <c r="QFL6" s="366">
        <f>'SAISIE HOTEL RESTAURANT'!QFV5</f>
        <v>0</v>
      </c>
      <c r="QFM6" s="366">
        <f>'SAISIE HOTEL RESTAURANT'!QFW5</f>
        <v>0</v>
      </c>
      <c r="QFN6" s="366">
        <f>'SAISIE HOTEL RESTAURANT'!QFX5</f>
        <v>0</v>
      </c>
      <c r="QFO6" s="366">
        <f>'SAISIE HOTEL RESTAURANT'!QFY5</f>
        <v>0</v>
      </c>
      <c r="QFP6" s="366">
        <f>'SAISIE HOTEL RESTAURANT'!QFZ5</f>
        <v>0</v>
      </c>
      <c r="QFQ6" s="366">
        <f>'SAISIE HOTEL RESTAURANT'!QGA5</f>
        <v>0</v>
      </c>
      <c r="QFR6" s="366">
        <f>'SAISIE HOTEL RESTAURANT'!QGB5</f>
        <v>0</v>
      </c>
      <c r="QFS6" s="366">
        <f>'SAISIE HOTEL RESTAURANT'!QGC5</f>
        <v>0</v>
      </c>
      <c r="QFT6" s="366">
        <f>'SAISIE HOTEL RESTAURANT'!QGD5</f>
        <v>0</v>
      </c>
      <c r="QFU6" s="366">
        <f>'SAISIE HOTEL RESTAURANT'!QGE5</f>
        <v>0</v>
      </c>
      <c r="QFV6" s="366">
        <f>'SAISIE HOTEL RESTAURANT'!QGF5</f>
        <v>0</v>
      </c>
      <c r="QFW6" s="366">
        <f>'SAISIE HOTEL RESTAURANT'!QGG5</f>
        <v>0</v>
      </c>
      <c r="QFX6" s="366">
        <f>'SAISIE HOTEL RESTAURANT'!QGH5</f>
        <v>0</v>
      </c>
      <c r="QFY6" s="366">
        <f>'SAISIE HOTEL RESTAURANT'!QGI5</f>
        <v>0</v>
      </c>
      <c r="QFZ6" s="366">
        <f>'SAISIE HOTEL RESTAURANT'!QGJ5</f>
        <v>0</v>
      </c>
      <c r="QGA6" s="366">
        <f>'SAISIE HOTEL RESTAURANT'!QGK5</f>
        <v>0</v>
      </c>
      <c r="QGB6" s="366">
        <f>'SAISIE HOTEL RESTAURANT'!QGL5</f>
        <v>0</v>
      </c>
      <c r="QGC6" s="366">
        <f>'SAISIE HOTEL RESTAURANT'!QGM5</f>
        <v>0</v>
      </c>
      <c r="QGD6" s="366">
        <f>'SAISIE HOTEL RESTAURANT'!QGN5</f>
        <v>0</v>
      </c>
      <c r="QGE6" s="366">
        <f>'SAISIE HOTEL RESTAURANT'!QGO5</f>
        <v>0</v>
      </c>
      <c r="QGF6" s="366">
        <f>'SAISIE HOTEL RESTAURANT'!QGP5</f>
        <v>0</v>
      </c>
      <c r="QGG6" s="366">
        <f>'SAISIE HOTEL RESTAURANT'!QGQ5</f>
        <v>0</v>
      </c>
      <c r="QGH6" s="366">
        <f>'SAISIE HOTEL RESTAURANT'!QGR5</f>
        <v>0</v>
      </c>
      <c r="QGI6" s="366">
        <f>'SAISIE HOTEL RESTAURANT'!QGS5</f>
        <v>0</v>
      </c>
      <c r="QGJ6" s="366">
        <f>'SAISIE HOTEL RESTAURANT'!QGT5</f>
        <v>0</v>
      </c>
      <c r="QGK6" s="366">
        <f>'SAISIE HOTEL RESTAURANT'!QGU5</f>
        <v>0</v>
      </c>
      <c r="QGL6" s="366">
        <f>'SAISIE HOTEL RESTAURANT'!QGV5</f>
        <v>0</v>
      </c>
      <c r="QGM6" s="366">
        <f>'SAISIE HOTEL RESTAURANT'!QGW5</f>
        <v>0</v>
      </c>
      <c r="QGN6" s="366">
        <f>'SAISIE HOTEL RESTAURANT'!QGX5</f>
        <v>0</v>
      </c>
      <c r="QGO6" s="366">
        <f>'SAISIE HOTEL RESTAURANT'!QGY5</f>
        <v>0</v>
      </c>
      <c r="QGP6" s="366">
        <f>'SAISIE HOTEL RESTAURANT'!QGZ5</f>
        <v>0</v>
      </c>
      <c r="QGQ6" s="366">
        <f>'SAISIE HOTEL RESTAURANT'!QHA5</f>
        <v>0</v>
      </c>
      <c r="QGR6" s="366">
        <f>'SAISIE HOTEL RESTAURANT'!QHB5</f>
        <v>0</v>
      </c>
      <c r="QGS6" s="366">
        <f>'SAISIE HOTEL RESTAURANT'!QHC5</f>
        <v>0</v>
      </c>
      <c r="QGT6" s="366">
        <f>'SAISIE HOTEL RESTAURANT'!QHD5</f>
        <v>0</v>
      </c>
      <c r="QGU6" s="366">
        <f>'SAISIE HOTEL RESTAURANT'!QHE5</f>
        <v>0</v>
      </c>
      <c r="QGV6" s="366">
        <f>'SAISIE HOTEL RESTAURANT'!QHF5</f>
        <v>0</v>
      </c>
      <c r="QGW6" s="366">
        <f>'SAISIE HOTEL RESTAURANT'!QHG5</f>
        <v>0</v>
      </c>
      <c r="QGX6" s="366">
        <f>'SAISIE HOTEL RESTAURANT'!QHH5</f>
        <v>0</v>
      </c>
      <c r="QGY6" s="366">
        <f>'SAISIE HOTEL RESTAURANT'!QHI5</f>
        <v>0</v>
      </c>
      <c r="QGZ6" s="366">
        <f>'SAISIE HOTEL RESTAURANT'!QHJ5</f>
        <v>0</v>
      </c>
      <c r="QHA6" s="366">
        <f>'SAISIE HOTEL RESTAURANT'!QHK5</f>
        <v>0</v>
      </c>
      <c r="QHB6" s="366">
        <f>'SAISIE HOTEL RESTAURANT'!QHL5</f>
        <v>0</v>
      </c>
      <c r="QHC6" s="366">
        <f>'SAISIE HOTEL RESTAURANT'!QHM5</f>
        <v>0</v>
      </c>
      <c r="QHD6" s="366">
        <f>'SAISIE HOTEL RESTAURANT'!QHN5</f>
        <v>0</v>
      </c>
      <c r="QHE6" s="366">
        <f>'SAISIE HOTEL RESTAURANT'!QHO5</f>
        <v>0</v>
      </c>
      <c r="QHF6" s="366">
        <f>'SAISIE HOTEL RESTAURANT'!QHP5</f>
        <v>0</v>
      </c>
      <c r="QHG6" s="366">
        <f>'SAISIE HOTEL RESTAURANT'!QHQ5</f>
        <v>0</v>
      </c>
      <c r="QHH6" s="366">
        <f>'SAISIE HOTEL RESTAURANT'!QHR5</f>
        <v>0</v>
      </c>
      <c r="QHI6" s="366">
        <f>'SAISIE HOTEL RESTAURANT'!QHS5</f>
        <v>0</v>
      </c>
      <c r="QHJ6" s="366">
        <f>'SAISIE HOTEL RESTAURANT'!QHT5</f>
        <v>0</v>
      </c>
      <c r="QHK6" s="366">
        <f>'SAISIE HOTEL RESTAURANT'!QHU5</f>
        <v>0</v>
      </c>
      <c r="QHL6" s="366">
        <f>'SAISIE HOTEL RESTAURANT'!QHV5</f>
        <v>0</v>
      </c>
      <c r="QHM6" s="366">
        <f>'SAISIE HOTEL RESTAURANT'!QHW5</f>
        <v>0</v>
      </c>
      <c r="QHN6" s="366">
        <f>'SAISIE HOTEL RESTAURANT'!QHX5</f>
        <v>0</v>
      </c>
      <c r="QHO6" s="366">
        <f>'SAISIE HOTEL RESTAURANT'!QHY5</f>
        <v>0</v>
      </c>
      <c r="QHP6" s="366">
        <f>'SAISIE HOTEL RESTAURANT'!QHZ5</f>
        <v>0</v>
      </c>
      <c r="QHQ6" s="366">
        <f>'SAISIE HOTEL RESTAURANT'!QIA5</f>
        <v>0</v>
      </c>
      <c r="QHR6" s="366">
        <f>'SAISIE HOTEL RESTAURANT'!QIB5</f>
        <v>0</v>
      </c>
      <c r="QHS6" s="366">
        <f>'SAISIE HOTEL RESTAURANT'!QIC5</f>
        <v>0</v>
      </c>
      <c r="QHT6" s="366">
        <f>'SAISIE HOTEL RESTAURANT'!QID5</f>
        <v>0</v>
      </c>
      <c r="QHU6" s="366">
        <f>'SAISIE HOTEL RESTAURANT'!QIE5</f>
        <v>0</v>
      </c>
      <c r="QHV6" s="366">
        <f>'SAISIE HOTEL RESTAURANT'!QIF5</f>
        <v>0</v>
      </c>
      <c r="QHW6" s="366">
        <f>'SAISIE HOTEL RESTAURANT'!QIG5</f>
        <v>0</v>
      </c>
      <c r="QHX6" s="366">
        <f>'SAISIE HOTEL RESTAURANT'!QIH5</f>
        <v>0</v>
      </c>
      <c r="QHY6" s="366">
        <f>'SAISIE HOTEL RESTAURANT'!QII5</f>
        <v>0</v>
      </c>
      <c r="QHZ6" s="366">
        <f>'SAISIE HOTEL RESTAURANT'!QIJ5</f>
        <v>0</v>
      </c>
      <c r="QIA6" s="366">
        <f>'SAISIE HOTEL RESTAURANT'!QIK5</f>
        <v>0</v>
      </c>
      <c r="QIB6" s="366">
        <f>'SAISIE HOTEL RESTAURANT'!QIL5</f>
        <v>0</v>
      </c>
      <c r="QIC6" s="366">
        <f>'SAISIE HOTEL RESTAURANT'!QIM5</f>
        <v>0</v>
      </c>
      <c r="QID6" s="366">
        <f>'SAISIE HOTEL RESTAURANT'!QIN5</f>
        <v>0</v>
      </c>
      <c r="QIE6" s="366">
        <f>'SAISIE HOTEL RESTAURANT'!QIO5</f>
        <v>0</v>
      </c>
      <c r="QIF6" s="366">
        <f>'SAISIE HOTEL RESTAURANT'!QIP5</f>
        <v>0</v>
      </c>
      <c r="QIG6" s="366">
        <f>'SAISIE HOTEL RESTAURANT'!QIQ5</f>
        <v>0</v>
      </c>
      <c r="QIH6" s="366">
        <f>'SAISIE HOTEL RESTAURANT'!QIR5</f>
        <v>0</v>
      </c>
      <c r="QII6" s="366">
        <f>'SAISIE HOTEL RESTAURANT'!QIS5</f>
        <v>0</v>
      </c>
      <c r="QIJ6" s="366">
        <f>'SAISIE HOTEL RESTAURANT'!QIT5</f>
        <v>0</v>
      </c>
      <c r="QIK6" s="366">
        <f>'SAISIE HOTEL RESTAURANT'!QIU5</f>
        <v>0</v>
      </c>
      <c r="QIL6" s="366">
        <f>'SAISIE HOTEL RESTAURANT'!QIV5</f>
        <v>0</v>
      </c>
      <c r="QIM6" s="366">
        <f>'SAISIE HOTEL RESTAURANT'!QIW5</f>
        <v>0</v>
      </c>
      <c r="QIN6" s="366">
        <f>'SAISIE HOTEL RESTAURANT'!QIX5</f>
        <v>0</v>
      </c>
      <c r="QIO6" s="366">
        <f>'SAISIE HOTEL RESTAURANT'!QIY5</f>
        <v>0</v>
      </c>
      <c r="QIP6" s="366">
        <f>'SAISIE HOTEL RESTAURANT'!QIZ5</f>
        <v>0</v>
      </c>
      <c r="QIQ6" s="366">
        <f>'SAISIE HOTEL RESTAURANT'!QJA5</f>
        <v>0</v>
      </c>
      <c r="QIR6" s="366">
        <f>'SAISIE HOTEL RESTAURANT'!QJB5</f>
        <v>0</v>
      </c>
      <c r="QIS6" s="366">
        <f>'SAISIE HOTEL RESTAURANT'!QJC5</f>
        <v>0</v>
      </c>
      <c r="QIT6" s="366">
        <f>'SAISIE HOTEL RESTAURANT'!QJD5</f>
        <v>0</v>
      </c>
      <c r="QIU6" s="366">
        <f>'SAISIE HOTEL RESTAURANT'!QJE5</f>
        <v>0</v>
      </c>
      <c r="QIV6" s="366">
        <f>'SAISIE HOTEL RESTAURANT'!QJF5</f>
        <v>0</v>
      </c>
      <c r="QIW6" s="366">
        <f>'SAISIE HOTEL RESTAURANT'!QJG5</f>
        <v>0</v>
      </c>
      <c r="QIX6" s="366">
        <f>'SAISIE HOTEL RESTAURANT'!QJH5</f>
        <v>0</v>
      </c>
      <c r="QIY6" s="366">
        <f>'SAISIE HOTEL RESTAURANT'!QJI5</f>
        <v>0</v>
      </c>
      <c r="QIZ6" s="366">
        <f>'SAISIE HOTEL RESTAURANT'!QJJ5</f>
        <v>0</v>
      </c>
      <c r="QJA6" s="366">
        <f>'SAISIE HOTEL RESTAURANT'!QJK5</f>
        <v>0</v>
      </c>
      <c r="QJB6" s="366">
        <f>'SAISIE HOTEL RESTAURANT'!QJL5</f>
        <v>0</v>
      </c>
      <c r="QJC6" s="366">
        <f>'SAISIE HOTEL RESTAURANT'!QJM5</f>
        <v>0</v>
      </c>
      <c r="QJD6" s="366">
        <f>'SAISIE HOTEL RESTAURANT'!QJN5</f>
        <v>0</v>
      </c>
      <c r="QJE6" s="366">
        <f>'SAISIE HOTEL RESTAURANT'!QJO5</f>
        <v>0</v>
      </c>
      <c r="QJF6" s="366">
        <f>'SAISIE HOTEL RESTAURANT'!QJP5</f>
        <v>0</v>
      </c>
      <c r="QJG6" s="366">
        <f>'SAISIE HOTEL RESTAURANT'!QJQ5</f>
        <v>0</v>
      </c>
      <c r="QJH6" s="366">
        <f>'SAISIE HOTEL RESTAURANT'!QJR5</f>
        <v>0</v>
      </c>
      <c r="QJI6" s="366">
        <f>'SAISIE HOTEL RESTAURANT'!QJS5</f>
        <v>0</v>
      </c>
      <c r="QJJ6" s="366">
        <f>'SAISIE HOTEL RESTAURANT'!QJT5</f>
        <v>0</v>
      </c>
      <c r="QJK6" s="366">
        <f>'SAISIE HOTEL RESTAURANT'!QJU5</f>
        <v>0</v>
      </c>
      <c r="QJL6" s="366">
        <f>'SAISIE HOTEL RESTAURANT'!QJV5</f>
        <v>0</v>
      </c>
      <c r="QJM6" s="366">
        <f>'SAISIE HOTEL RESTAURANT'!QJW5</f>
        <v>0</v>
      </c>
      <c r="QJN6" s="366">
        <f>'SAISIE HOTEL RESTAURANT'!QJX5</f>
        <v>0</v>
      </c>
      <c r="QJO6" s="366">
        <f>'SAISIE HOTEL RESTAURANT'!QJY5</f>
        <v>0</v>
      </c>
      <c r="QJP6" s="366">
        <f>'SAISIE HOTEL RESTAURANT'!QJZ5</f>
        <v>0</v>
      </c>
      <c r="QJQ6" s="366">
        <f>'SAISIE HOTEL RESTAURANT'!QKA5</f>
        <v>0</v>
      </c>
      <c r="QJR6" s="366">
        <f>'SAISIE HOTEL RESTAURANT'!QKB5</f>
        <v>0</v>
      </c>
      <c r="QJS6" s="366">
        <f>'SAISIE HOTEL RESTAURANT'!QKC5</f>
        <v>0</v>
      </c>
      <c r="QJT6" s="366">
        <f>'SAISIE HOTEL RESTAURANT'!QKD5</f>
        <v>0</v>
      </c>
      <c r="QJU6" s="366">
        <f>'SAISIE HOTEL RESTAURANT'!QKE5</f>
        <v>0</v>
      </c>
      <c r="QJV6" s="366">
        <f>'SAISIE HOTEL RESTAURANT'!QKF5</f>
        <v>0</v>
      </c>
      <c r="QJW6" s="366">
        <f>'SAISIE HOTEL RESTAURANT'!QKG5</f>
        <v>0</v>
      </c>
      <c r="QJX6" s="366">
        <f>'SAISIE HOTEL RESTAURANT'!QKH5</f>
        <v>0</v>
      </c>
      <c r="QJY6" s="366">
        <f>'SAISIE HOTEL RESTAURANT'!QKI5</f>
        <v>0</v>
      </c>
      <c r="QJZ6" s="366">
        <f>'SAISIE HOTEL RESTAURANT'!QKJ5</f>
        <v>0</v>
      </c>
      <c r="QKA6" s="366">
        <f>'SAISIE HOTEL RESTAURANT'!QKK5</f>
        <v>0</v>
      </c>
      <c r="QKB6" s="366">
        <f>'SAISIE HOTEL RESTAURANT'!QKL5</f>
        <v>0</v>
      </c>
      <c r="QKC6" s="366">
        <f>'SAISIE HOTEL RESTAURANT'!QKM5</f>
        <v>0</v>
      </c>
      <c r="QKD6" s="366">
        <f>'SAISIE HOTEL RESTAURANT'!QKN5</f>
        <v>0</v>
      </c>
      <c r="QKE6" s="366">
        <f>'SAISIE HOTEL RESTAURANT'!QKO5</f>
        <v>0</v>
      </c>
      <c r="QKF6" s="366">
        <f>'SAISIE HOTEL RESTAURANT'!QKP5</f>
        <v>0</v>
      </c>
      <c r="QKG6" s="366">
        <f>'SAISIE HOTEL RESTAURANT'!QKQ5</f>
        <v>0</v>
      </c>
      <c r="QKH6" s="366">
        <f>'SAISIE HOTEL RESTAURANT'!QKR5</f>
        <v>0</v>
      </c>
      <c r="QKI6" s="366">
        <f>'SAISIE HOTEL RESTAURANT'!QKS5</f>
        <v>0</v>
      </c>
      <c r="QKJ6" s="366">
        <f>'SAISIE HOTEL RESTAURANT'!QKT5</f>
        <v>0</v>
      </c>
      <c r="QKK6" s="366">
        <f>'SAISIE HOTEL RESTAURANT'!QKU5</f>
        <v>0</v>
      </c>
      <c r="QKL6" s="366">
        <f>'SAISIE HOTEL RESTAURANT'!QKV5</f>
        <v>0</v>
      </c>
      <c r="QKM6" s="366">
        <f>'SAISIE HOTEL RESTAURANT'!QKW5</f>
        <v>0</v>
      </c>
      <c r="QKN6" s="366">
        <f>'SAISIE HOTEL RESTAURANT'!QKX5</f>
        <v>0</v>
      </c>
      <c r="QKO6" s="366">
        <f>'SAISIE HOTEL RESTAURANT'!QKY5</f>
        <v>0</v>
      </c>
      <c r="QKP6" s="366">
        <f>'SAISIE HOTEL RESTAURANT'!QKZ5</f>
        <v>0</v>
      </c>
      <c r="QKQ6" s="366">
        <f>'SAISIE HOTEL RESTAURANT'!QLA5</f>
        <v>0</v>
      </c>
      <c r="QKR6" s="366">
        <f>'SAISIE HOTEL RESTAURANT'!QLB5</f>
        <v>0</v>
      </c>
      <c r="QKS6" s="366">
        <f>'SAISIE HOTEL RESTAURANT'!QLC5</f>
        <v>0</v>
      </c>
      <c r="QKT6" s="366">
        <f>'SAISIE HOTEL RESTAURANT'!QLD5</f>
        <v>0</v>
      </c>
      <c r="QKU6" s="366">
        <f>'SAISIE HOTEL RESTAURANT'!QLE5</f>
        <v>0</v>
      </c>
      <c r="QKV6" s="366">
        <f>'SAISIE HOTEL RESTAURANT'!QLF5</f>
        <v>0</v>
      </c>
      <c r="QKW6" s="366">
        <f>'SAISIE HOTEL RESTAURANT'!QLG5</f>
        <v>0</v>
      </c>
      <c r="QKX6" s="366">
        <f>'SAISIE HOTEL RESTAURANT'!QLH5</f>
        <v>0</v>
      </c>
      <c r="QKY6" s="366">
        <f>'SAISIE HOTEL RESTAURANT'!QLI5</f>
        <v>0</v>
      </c>
      <c r="QKZ6" s="366">
        <f>'SAISIE HOTEL RESTAURANT'!QLJ5</f>
        <v>0</v>
      </c>
      <c r="QLA6" s="366">
        <f>'SAISIE HOTEL RESTAURANT'!QLK5</f>
        <v>0</v>
      </c>
      <c r="QLB6" s="366">
        <f>'SAISIE HOTEL RESTAURANT'!QLL5</f>
        <v>0</v>
      </c>
      <c r="QLC6" s="366">
        <f>'SAISIE HOTEL RESTAURANT'!QLM5</f>
        <v>0</v>
      </c>
      <c r="QLD6" s="366">
        <f>'SAISIE HOTEL RESTAURANT'!QLN5</f>
        <v>0</v>
      </c>
      <c r="QLE6" s="366">
        <f>'SAISIE HOTEL RESTAURANT'!QLO5</f>
        <v>0</v>
      </c>
      <c r="QLF6" s="366">
        <f>'SAISIE HOTEL RESTAURANT'!QLP5</f>
        <v>0</v>
      </c>
      <c r="QLG6" s="366">
        <f>'SAISIE HOTEL RESTAURANT'!QLQ5</f>
        <v>0</v>
      </c>
      <c r="QLH6" s="366">
        <f>'SAISIE HOTEL RESTAURANT'!QLR5</f>
        <v>0</v>
      </c>
      <c r="QLI6" s="366">
        <f>'SAISIE HOTEL RESTAURANT'!QLS5</f>
        <v>0</v>
      </c>
      <c r="QLJ6" s="366">
        <f>'SAISIE HOTEL RESTAURANT'!QLT5</f>
        <v>0</v>
      </c>
      <c r="QLK6" s="366">
        <f>'SAISIE HOTEL RESTAURANT'!QLU5</f>
        <v>0</v>
      </c>
      <c r="QLL6" s="366">
        <f>'SAISIE HOTEL RESTAURANT'!QLV5</f>
        <v>0</v>
      </c>
      <c r="QLM6" s="366">
        <f>'SAISIE HOTEL RESTAURANT'!QLW5</f>
        <v>0</v>
      </c>
      <c r="QLN6" s="366">
        <f>'SAISIE HOTEL RESTAURANT'!QLX5</f>
        <v>0</v>
      </c>
      <c r="QLO6" s="366">
        <f>'SAISIE HOTEL RESTAURANT'!QLY5</f>
        <v>0</v>
      </c>
      <c r="QLP6" s="366">
        <f>'SAISIE HOTEL RESTAURANT'!QLZ5</f>
        <v>0</v>
      </c>
      <c r="QLQ6" s="366">
        <f>'SAISIE HOTEL RESTAURANT'!QMA5</f>
        <v>0</v>
      </c>
      <c r="QLR6" s="366">
        <f>'SAISIE HOTEL RESTAURANT'!QMB5</f>
        <v>0</v>
      </c>
      <c r="QLS6" s="366">
        <f>'SAISIE HOTEL RESTAURANT'!QMC5</f>
        <v>0</v>
      </c>
      <c r="QLT6" s="366">
        <f>'SAISIE HOTEL RESTAURANT'!QMD5</f>
        <v>0</v>
      </c>
      <c r="QLU6" s="366">
        <f>'SAISIE HOTEL RESTAURANT'!QME5</f>
        <v>0</v>
      </c>
      <c r="QLV6" s="366">
        <f>'SAISIE HOTEL RESTAURANT'!QMF5</f>
        <v>0</v>
      </c>
      <c r="QLW6" s="366">
        <f>'SAISIE HOTEL RESTAURANT'!QMG5</f>
        <v>0</v>
      </c>
      <c r="QLX6" s="366">
        <f>'SAISIE HOTEL RESTAURANT'!QMH5</f>
        <v>0</v>
      </c>
      <c r="QLY6" s="366">
        <f>'SAISIE HOTEL RESTAURANT'!QMI5</f>
        <v>0</v>
      </c>
      <c r="QLZ6" s="366">
        <f>'SAISIE HOTEL RESTAURANT'!QMJ5</f>
        <v>0</v>
      </c>
      <c r="QMA6" s="366">
        <f>'SAISIE HOTEL RESTAURANT'!QMK5</f>
        <v>0</v>
      </c>
      <c r="QMB6" s="366">
        <f>'SAISIE HOTEL RESTAURANT'!QML5</f>
        <v>0</v>
      </c>
      <c r="QMC6" s="366">
        <f>'SAISIE HOTEL RESTAURANT'!QMM5</f>
        <v>0</v>
      </c>
      <c r="QMD6" s="366">
        <f>'SAISIE HOTEL RESTAURANT'!QMN5</f>
        <v>0</v>
      </c>
      <c r="QME6" s="366">
        <f>'SAISIE HOTEL RESTAURANT'!QMO5</f>
        <v>0</v>
      </c>
      <c r="QMF6" s="366">
        <f>'SAISIE HOTEL RESTAURANT'!QMP5</f>
        <v>0</v>
      </c>
      <c r="QMG6" s="366">
        <f>'SAISIE HOTEL RESTAURANT'!QMQ5</f>
        <v>0</v>
      </c>
      <c r="QMH6" s="366">
        <f>'SAISIE HOTEL RESTAURANT'!QMR5</f>
        <v>0</v>
      </c>
      <c r="QMI6" s="366">
        <f>'SAISIE HOTEL RESTAURANT'!QMS5</f>
        <v>0</v>
      </c>
      <c r="QMJ6" s="366">
        <f>'SAISIE HOTEL RESTAURANT'!QMT5</f>
        <v>0</v>
      </c>
      <c r="QMK6" s="366">
        <f>'SAISIE HOTEL RESTAURANT'!QMU5</f>
        <v>0</v>
      </c>
      <c r="QML6" s="366">
        <f>'SAISIE HOTEL RESTAURANT'!QMV5</f>
        <v>0</v>
      </c>
      <c r="QMM6" s="366">
        <f>'SAISIE HOTEL RESTAURANT'!QMW5</f>
        <v>0</v>
      </c>
      <c r="QMN6" s="366">
        <f>'SAISIE HOTEL RESTAURANT'!QMX5</f>
        <v>0</v>
      </c>
      <c r="QMO6" s="366">
        <f>'SAISIE HOTEL RESTAURANT'!QMY5</f>
        <v>0</v>
      </c>
      <c r="QMP6" s="366">
        <f>'SAISIE HOTEL RESTAURANT'!QMZ5</f>
        <v>0</v>
      </c>
      <c r="QMQ6" s="366">
        <f>'SAISIE HOTEL RESTAURANT'!QNA5</f>
        <v>0</v>
      </c>
      <c r="QMR6" s="366">
        <f>'SAISIE HOTEL RESTAURANT'!QNB5</f>
        <v>0</v>
      </c>
      <c r="QMS6" s="366">
        <f>'SAISIE HOTEL RESTAURANT'!QNC5</f>
        <v>0</v>
      </c>
      <c r="QMT6" s="366">
        <f>'SAISIE HOTEL RESTAURANT'!QND5</f>
        <v>0</v>
      </c>
      <c r="QMU6" s="366">
        <f>'SAISIE HOTEL RESTAURANT'!QNE5</f>
        <v>0</v>
      </c>
      <c r="QMV6" s="366">
        <f>'SAISIE HOTEL RESTAURANT'!QNF5</f>
        <v>0</v>
      </c>
      <c r="QMW6" s="366">
        <f>'SAISIE HOTEL RESTAURANT'!QNG5</f>
        <v>0</v>
      </c>
      <c r="QMX6" s="366">
        <f>'SAISIE HOTEL RESTAURANT'!QNH5</f>
        <v>0</v>
      </c>
      <c r="QMY6" s="366">
        <f>'SAISIE HOTEL RESTAURANT'!QNI5</f>
        <v>0</v>
      </c>
      <c r="QMZ6" s="366">
        <f>'SAISIE HOTEL RESTAURANT'!QNJ5</f>
        <v>0</v>
      </c>
      <c r="QNA6" s="366">
        <f>'SAISIE HOTEL RESTAURANT'!QNK5</f>
        <v>0</v>
      </c>
      <c r="QNB6" s="366">
        <f>'SAISIE HOTEL RESTAURANT'!QNL5</f>
        <v>0</v>
      </c>
      <c r="QNC6" s="366">
        <f>'SAISIE HOTEL RESTAURANT'!QNM5</f>
        <v>0</v>
      </c>
      <c r="QND6" s="366">
        <f>'SAISIE HOTEL RESTAURANT'!QNN5</f>
        <v>0</v>
      </c>
      <c r="QNE6" s="366">
        <f>'SAISIE HOTEL RESTAURANT'!QNO5</f>
        <v>0</v>
      </c>
      <c r="QNF6" s="366">
        <f>'SAISIE HOTEL RESTAURANT'!QNP5</f>
        <v>0</v>
      </c>
      <c r="QNG6" s="366">
        <f>'SAISIE HOTEL RESTAURANT'!QNQ5</f>
        <v>0</v>
      </c>
      <c r="QNH6" s="366">
        <f>'SAISIE HOTEL RESTAURANT'!QNR5</f>
        <v>0</v>
      </c>
      <c r="QNI6" s="366">
        <f>'SAISIE HOTEL RESTAURANT'!QNS5</f>
        <v>0</v>
      </c>
      <c r="QNJ6" s="366">
        <f>'SAISIE HOTEL RESTAURANT'!QNT5</f>
        <v>0</v>
      </c>
      <c r="QNK6" s="366">
        <f>'SAISIE HOTEL RESTAURANT'!QNU5</f>
        <v>0</v>
      </c>
      <c r="QNL6" s="366">
        <f>'SAISIE HOTEL RESTAURANT'!QNV5</f>
        <v>0</v>
      </c>
      <c r="QNM6" s="366">
        <f>'SAISIE HOTEL RESTAURANT'!QNW5</f>
        <v>0</v>
      </c>
      <c r="QNN6" s="366">
        <f>'SAISIE HOTEL RESTAURANT'!QNX5</f>
        <v>0</v>
      </c>
      <c r="QNO6" s="366">
        <f>'SAISIE HOTEL RESTAURANT'!QNY5</f>
        <v>0</v>
      </c>
      <c r="QNP6" s="366">
        <f>'SAISIE HOTEL RESTAURANT'!QNZ5</f>
        <v>0</v>
      </c>
      <c r="QNQ6" s="366">
        <f>'SAISIE HOTEL RESTAURANT'!QOA5</f>
        <v>0</v>
      </c>
      <c r="QNR6" s="366">
        <f>'SAISIE HOTEL RESTAURANT'!QOB5</f>
        <v>0</v>
      </c>
      <c r="QNS6" s="366">
        <f>'SAISIE HOTEL RESTAURANT'!QOC5</f>
        <v>0</v>
      </c>
      <c r="QNT6" s="366">
        <f>'SAISIE HOTEL RESTAURANT'!QOD5</f>
        <v>0</v>
      </c>
      <c r="QNU6" s="366">
        <f>'SAISIE HOTEL RESTAURANT'!QOE5</f>
        <v>0</v>
      </c>
      <c r="QNV6" s="366">
        <f>'SAISIE HOTEL RESTAURANT'!QOF5</f>
        <v>0</v>
      </c>
      <c r="QNW6" s="366">
        <f>'SAISIE HOTEL RESTAURANT'!QOG5</f>
        <v>0</v>
      </c>
      <c r="QNX6" s="366">
        <f>'SAISIE HOTEL RESTAURANT'!QOH5</f>
        <v>0</v>
      </c>
      <c r="QNY6" s="366">
        <f>'SAISIE HOTEL RESTAURANT'!QOI5</f>
        <v>0</v>
      </c>
      <c r="QNZ6" s="366">
        <f>'SAISIE HOTEL RESTAURANT'!QOJ5</f>
        <v>0</v>
      </c>
      <c r="QOA6" s="366">
        <f>'SAISIE HOTEL RESTAURANT'!QOK5</f>
        <v>0</v>
      </c>
      <c r="QOB6" s="366">
        <f>'SAISIE HOTEL RESTAURANT'!QOL5</f>
        <v>0</v>
      </c>
      <c r="QOC6" s="366">
        <f>'SAISIE HOTEL RESTAURANT'!QOM5</f>
        <v>0</v>
      </c>
      <c r="QOD6" s="366">
        <f>'SAISIE HOTEL RESTAURANT'!QON5</f>
        <v>0</v>
      </c>
      <c r="QOE6" s="366">
        <f>'SAISIE HOTEL RESTAURANT'!QOO5</f>
        <v>0</v>
      </c>
      <c r="QOF6" s="366">
        <f>'SAISIE HOTEL RESTAURANT'!QOP5</f>
        <v>0</v>
      </c>
      <c r="QOG6" s="366">
        <f>'SAISIE HOTEL RESTAURANT'!QOQ5</f>
        <v>0</v>
      </c>
      <c r="QOH6" s="366">
        <f>'SAISIE HOTEL RESTAURANT'!QOR5</f>
        <v>0</v>
      </c>
      <c r="QOI6" s="366">
        <f>'SAISIE HOTEL RESTAURANT'!QOS5</f>
        <v>0</v>
      </c>
      <c r="QOJ6" s="366">
        <f>'SAISIE HOTEL RESTAURANT'!QOT5</f>
        <v>0</v>
      </c>
      <c r="QOK6" s="366">
        <f>'SAISIE HOTEL RESTAURANT'!QOU5</f>
        <v>0</v>
      </c>
      <c r="QOL6" s="366">
        <f>'SAISIE HOTEL RESTAURANT'!QOV5</f>
        <v>0</v>
      </c>
      <c r="QOM6" s="366">
        <f>'SAISIE HOTEL RESTAURANT'!QOW5</f>
        <v>0</v>
      </c>
      <c r="QON6" s="366">
        <f>'SAISIE HOTEL RESTAURANT'!QOX5</f>
        <v>0</v>
      </c>
      <c r="QOO6" s="366">
        <f>'SAISIE HOTEL RESTAURANT'!QOY5</f>
        <v>0</v>
      </c>
      <c r="QOP6" s="366">
        <f>'SAISIE HOTEL RESTAURANT'!QOZ5</f>
        <v>0</v>
      </c>
      <c r="QOQ6" s="366">
        <f>'SAISIE HOTEL RESTAURANT'!QPA5</f>
        <v>0</v>
      </c>
      <c r="QOR6" s="366">
        <f>'SAISIE HOTEL RESTAURANT'!QPB5</f>
        <v>0</v>
      </c>
      <c r="QOS6" s="366">
        <f>'SAISIE HOTEL RESTAURANT'!QPC5</f>
        <v>0</v>
      </c>
      <c r="QOT6" s="366">
        <f>'SAISIE HOTEL RESTAURANT'!QPD5</f>
        <v>0</v>
      </c>
      <c r="QOU6" s="366">
        <f>'SAISIE HOTEL RESTAURANT'!QPE5</f>
        <v>0</v>
      </c>
      <c r="QOV6" s="366">
        <f>'SAISIE HOTEL RESTAURANT'!QPF5</f>
        <v>0</v>
      </c>
      <c r="QOW6" s="366">
        <f>'SAISIE HOTEL RESTAURANT'!QPG5</f>
        <v>0</v>
      </c>
      <c r="QOX6" s="366">
        <f>'SAISIE HOTEL RESTAURANT'!QPH5</f>
        <v>0</v>
      </c>
      <c r="QOY6" s="366">
        <f>'SAISIE HOTEL RESTAURANT'!QPI5</f>
        <v>0</v>
      </c>
      <c r="QOZ6" s="366">
        <f>'SAISIE HOTEL RESTAURANT'!QPJ5</f>
        <v>0</v>
      </c>
      <c r="QPA6" s="366">
        <f>'SAISIE HOTEL RESTAURANT'!QPK5</f>
        <v>0</v>
      </c>
      <c r="QPB6" s="366">
        <f>'SAISIE HOTEL RESTAURANT'!QPL5</f>
        <v>0</v>
      </c>
      <c r="QPC6" s="366">
        <f>'SAISIE HOTEL RESTAURANT'!QPM5</f>
        <v>0</v>
      </c>
      <c r="QPD6" s="366">
        <f>'SAISIE HOTEL RESTAURANT'!QPN5</f>
        <v>0</v>
      </c>
      <c r="QPE6" s="366">
        <f>'SAISIE HOTEL RESTAURANT'!QPO5</f>
        <v>0</v>
      </c>
      <c r="QPF6" s="366">
        <f>'SAISIE HOTEL RESTAURANT'!QPP5</f>
        <v>0</v>
      </c>
      <c r="QPG6" s="366">
        <f>'SAISIE HOTEL RESTAURANT'!QPQ5</f>
        <v>0</v>
      </c>
      <c r="QPH6" s="366">
        <f>'SAISIE HOTEL RESTAURANT'!QPR5</f>
        <v>0</v>
      </c>
      <c r="QPI6" s="366">
        <f>'SAISIE HOTEL RESTAURANT'!QPS5</f>
        <v>0</v>
      </c>
      <c r="QPJ6" s="366">
        <f>'SAISIE HOTEL RESTAURANT'!QPT5</f>
        <v>0</v>
      </c>
      <c r="QPK6" s="366">
        <f>'SAISIE HOTEL RESTAURANT'!QPU5</f>
        <v>0</v>
      </c>
      <c r="QPL6" s="366">
        <f>'SAISIE HOTEL RESTAURANT'!QPV5</f>
        <v>0</v>
      </c>
      <c r="QPM6" s="366">
        <f>'SAISIE HOTEL RESTAURANT'!QPW5</f>
        <v>0</v>
      </c>
      <c r="QPN6" s="366">
        <f>'SAISIE HOTEL RESTAURANT'!QPX5</f>
        <v>0</v>
      </c>
      <c r="QPO6" s="366">
        <f>'SAISIE HOTEL RESTAURANT'!QPY5</f>
        <v>0</v>
      </c>
      <c r="QPP6" s="366">
        <f>'SAISIE HOTEL RESTAURANT'!QPZ5</f>
        <v>0</v>
      </c>
      <c r="QPQ6" s="366">
        <f>'SAISIE HOTEL RESTAURANT'!QQA5</f>
        <v>0</v>
      </c>
      <c r="QPR6" s="366">
        <f>'SAISIE HOTEL RESTAURANT'!QQB5</f>
        <v>0</v>
      </c>
      <c r="QPS6" s="366">
        <f>'SAISIE HOTEL RESTAURANT'!QQC5</f>
        <v>0</v>
      </c>
      <c r="QPT6" s="366">
        <f>'SAISIE HOTEL RESTAURANT'!QQD5</f>
        <v>0</v>
      </c>
      <c r="QPU6" s="366">
        <f>'SAISIE HOTEL RESTAURANT'!QQE5</f>
        <v>0</v>
      </c>
      <c r="QPV6" s="366">
        <f>'SAISIE HOTEL RESTAURANT'!QQF5</f>
        <v>0</v>
      </c>
      <c r="QPW6" s="366">
        <f>'SAISIE HOTEL RESTAURANT'!QQG5</f>
        <v>0</v>
      </c>
      <c r="QPX6" s="366">
        <f>'SAISIE HOTEL RESTAURANT'!QQH5</f>
        <v>0</v>
      </c>
      <c r="QPY6" s="366">
        <f>'SAISIE HOTEL RESTAURANT'!QQI5</f>
        <v>0</v>
      </c>
      <c r="QPZ6" s="366">
        <f>'SAISIE HOTEL RESTAURANT'!QQJ5</f>
        <v>0</v>
      </c>
      <c r="QQA6" s="366">
        <f>'SAISIE HOTEL RESTAURANT'!QQK5</f>
        <v>0</v>
      </c>
      <c r="QQB6" s="366">
        <f>'SAISIE HOTEL RESTAURANT'!QQL5</f>
        <v>0</v>
      </c>
      <c r="QQC6" s="366">
        <f>'SAISIE HOTEL RESTAURANT'!QQM5</f>
        <v>0</v>
      </c>
      <c r="QQD6" s="366">
        <f>'SAISIE HOTEL RESTAURANT'!QQN5</f>
        <v>0</v>
      </c>
      <c r="QQE6" s="366">
        <f>'SAISIE HOTEL RESTAURANT'!QQO5</f>
        <v>0</v>
      </c>
      <c r="QQF6" s="366">
        <f>'SAISIE HOTEL RESTAURANT'!QQP5</f>
        <v>0</v>
      </c>
      <c r="QQG6" s="366">
        <f>'SAISIE HOTEL RESTAURANT'!QQQ5</f>
        <v>0</v>
      </c>
      <c r="QQH6" s="366">
        <f>'SAISIE HOTEL RESTAURANT'!QQR5</f>
        <v>0</v>
      </c>
      <c r="QQI6" s="366">
        <f>'SAISIE HOTEL RESTAURANT'!QQS5</f>
        <v>0</v>
      </c>
      <c r="QQJ6" s="366">
        <f>'SAISIE HOTEL RESTAURANT'!QQT5</f>
        <v>0</v>
      </c>
      <c r="QQK6" s="366">
        <f>'SAISIE HOTEL RESTAURANT'!QQU5</f>
        <v>0</v>
      </c>
      <c r="QQL6" s="366">
        <f>'SAISIE HOTEL RESTAURANT'!QQV5</f>
        <v>0</v>
      </c>
      <c r="QQM6" s="366">
        <f>'SAISIE HOTEL RESTAURANT'!QQW5</f>
        <v>0</v>
      </c>
      <c r="QQN6" s="366">
        <f>'SAISIE HOTEL RESTAURANT'!QQX5</f>
        <v>0</v>
      </c>
      <c r="QQO6" s="366">
        <f>'SAISIE HOTEL RESTAURANT'!QQY5</f>
        <v>0</v>
      </c>
      <c r="QQP6" s="366">
        <f>'SAISIE HOTEL RESTAURANT'!QQZ5</f>
        <v>0</v>
      </c>
      <c r="QQQ6" s="366">
        <f>'SAISIE HOTEL RESTAURANT'!QRA5</f>
        <v>0</v>
      </c>
      <c r="QQR6" s="366">
        <f>'SAISIE HOTEL RESTAURANT'!QRB5</f>
        <v>0</v>
      </c>
      <c r="QQS6" s="366">
        <f>'SAISIE HOTEL RESTAURANT'!QRC5</f>
        <v>0</v>
      </c>
      <c r="QQT6" s="366">
        <f>'SAISIE HOTEL RESTAURANT'!QRD5</f>
        <v>0</v>
      </c>
      <c r="QQU6" s="366">
        <f>'SAISIE HOTEL RESTAURANT'!QRE5</f>
        <v>0</v>
      </c>
      <c r="QQV6" s="366">
        <f>'SAISIE HOTEL RESTAURANT'!QRF5</f>
        <v>0</v>
      </c>
      <c r="QQW6" s="366">
        <f>'SAISIE HOTEL RESTAURANT'!QRG5</f>
        <v>0</v>
      </c>
      <c r="QQX6" s="366">
        <f>'SAISIE HOTEL RESTAURANT'!QRH5</f>
        <v>0</v>
      </c>
      <c r="QQY6" s="366">
        <f>'SAISIE HOTEL RESTAURANT'!QRI5</f>
        <v>0</v>
      </c>
      <c r="QQZ6" s="366">
        <f>'SAISIE HOTEL RESTAURANT'!QRJ5</f>
        <v>0</v>
      </c>
      <c r="QRA6" s="366">
        <f>'SAISIE HOTEL RESTAURANT'!QRK5</f>
        <v>0</v>
      </c>
      <c r="QRB6" s="366">
        <f>'SAISIE HOTEL RESTAURANT'!QRL5</f>
        <v>0</v>
      </c>
      <c r="QRC6" s="366">
        <f>'SAISIE HOTEL RESTAURANT'!QRM5</f>
        <v>0</v>
      </c>
      <c r="QRD6" s="366">
        <f>'SAISIE HOTEL RESTAURANT'!QRN5</f>
        <v>0</v>
      </c>
      <c r="QRE6" s="366">
        <f>'SAISIE HOTEL RESTAURANT'!QRO5</f>
        <v>0</v>
      </c>
      <c r="QRF6" s="366">
        <f>'SAISIE HOTEL RESTAURANT'!QRP5</f>
        <v>0</v>
      </c>
      <c r="QRG6" s="366">
        <f>'SAISIE HOTEL RESTAURANT'!QRQ5</f>
        <v>0</v>
      </c>
      <c r="QRH6" s="366">
        <f>'SAISIE HOTEL RESTAURANT'!QRR5</f>
        <v>0</v>
      </c>
      <c r="QRI6" s="366">
        <f>'SAISIE HOTEL RESTAURANT'!QRS5</f>
        <v>0</v>
      </c>
      <c r="QRJ6" s="366">
        <f>'SAISIE HOTEL RESTAURANT'!QRT5</f>
        <v>0</v>
      </c>
      <c r="QRK6" s="366">
        <f>'SAISIE HOTEL RESTAURANT'!QRU5</f>
        <v>0</v>
      </c>
      <c r="QRL6" s="366">
        <f>'SAISIE HOTEL RESTAURANT'!QRV5</f>
        <v>0</v>
      </c>
      <c r="QRM6" s="366">
        <f>'SAISIE HOTEL RESTAURANT'!QRW5</f>
        <v>0</v>
      </c>
      <c r="QRN6" s="366">
        <f>'SAISIE HOTEL RESTAURANT'!QRX5</f>
        <v>0</v>
      </c>
      <c r="QRO6" s="366">
        <f>'SAISIE HOTEL RESTAURANT'!QRY5</f>
        <v>0</v>
      </c>
      <c r="QRP6" s="366">
        <f>'SAISIE HOTEL RESTAURANT'!QRZ5</f>
        <v>0</v>
      </c>
      <c r="QRQ6" s="366">
        <f>'SAISIE HOTEL RESTAURANT'!QSA5</f>
        <v>0</v>
      </c>
      <c r="QRR6" s="366">
        <f>'SAISIE HOTEL RESTAURANT'!QSB5</f>
        <v>0</v>
      </c>
      <c r="QRS6" s="366">
        <f>'SAISIE HOTEL RESTAURANT'!QSC5</f>
        <v>0</v>
      </c>
      <c r="QRT6" s="366">
        <f>'SAISIE HOTEL RESTAURANT'!QSD5</f>
        <v>0</v>
      </c>
      <c r="QRU6" s="366">
        <f>'SAISIE HOTEL RESTAURANT'!QSE5</f>
        <v>0</v>
      </c>
      <c r="QRV6" s="366">
        <f>'SAISIE HOTEL RESTAURANT'!QSF5</f>
        <v>0</v>
      </c>
      <c r="QRW6" s="366">
        <f>'SAISIE HOTEL RESTAURANT'!QSG5</f>
        <v>0</v>
      </c>
      <c r="QRX6" s="366">
        <f>'SAISIE HOTEL RESTAURANT'!QSH5</f>
        <v>0</v>
      </c>
      <c r="QRY6" s="366">
        <f>'SAISIE HOTEL RESTAURANT'!QSI5</f>
        <v>0</v>
      </c>
      <c r="QRZ6" s="366">
        <f>'SAISIE HOTEL RESTAURANT'!QSJ5</f>
        <v>0</v>
      </c>
      <c r="QSA6" s="366">
        <f>'SAISIE HOTEL RESTAURANT'!QSK5</f>
        <v>0</v>
      </c>
      <c r="QSB6" s="366">
        <f>'SAISIE HOTEL RESTAURANT'!QSL5</f>
        <v>0</v>
      </c>
      <c r="QSC6" s="366">
        <f>'SAISIE HOTEL RESTAURANT'!QSM5</f>
        <v>0</v>
      </c>
      <c r="QSD6" s="366">
        <f>'SAISIE HOTEL RESTAURANT'!QSN5</f>
        <v>0</v>
      </c>
      <c r="QSE6" s="366">
        <f>'SAISIE HOTEL RESTAURANT'!QSO5</f>
        <v>0</v>
      </c>
      <c r="QSF6" s="366">
        <f>'SAISIE HOTEL RESTAURANT'!QSP5</f>
        <v>0</v>
      </c>
      <c r="QSG6" s="366">
        <f>'SAISIE HOTEL RESTAURANT'!QSQ5</f>
        <v>0</v>
      </c>
      <c r="QSH6" s="366">
        <f>'SAISIE HOTEL RESTAURANT'!QSR5</f>
        <v>0</v>
      </c>
      <c r="QSI6" s="366">
        <f>'SAISIE HOTEL RESTAURANT'!QSS5</f>
        <v>0</v>
      </c>
      <c r="QSJ6" s="366">
        <f>'SAISIE HOTEL RESTAURANT'!QST5</f>
        <v>0</v>
      </c>
      <c r="QSK6" s="366">
        <f>'SAISIE HOTEL RESTAURANT'!QSU5</f>
        <v>0</v>
      </c>
      <c r="QSL6" s="366">
        <f>'SAISIE HOTEL RESTAURANT'!QSV5</f>
        <v>0</v>
      </c>
      <c r="QSM6" s="366">
        <f>'SAISIE HOTEL RESTAURANT'!QSW5</f>
        <v>0</v>
      </c>
      <c r="QSN6" s="366">
        <f>'SAISIE HOTEL RESTAURANT'!QSX5</f>
        <v>0</v>
      </c>
      <c r="QSO6" s="366">
        <f>'SAISIE HOTEL RESTAURANT'!QSY5</f>
        <v>0</v>
      </c>
      <c r="QSP6" s="366">
        <f>'SAISIE HOTEL RESTAURANT'!QSZ5</f>
        <v>0</v>
      </c>
      <c r="QSQ6" s="366">
        <f>'SAISIE HOTEL RESTAURANT'!QTA5</f>
        <v>0</v>
      </c>
      <c r="QSR6" s="366">
        <f>'SAISIE HOTEL RESTAURANT'!QTB5</f>
        <v>0</v>
      </c>
      <c r="QSS6" s="366">
        <f>'SAISIE HOTEL RESTAURANT'!QTC5</f>
        <v>0</v>
      </c>
      <c r="QST6" s="366">
        <f>'SAISIE HOTEL RESTAURANT'!QTD5</f>
        <v>0</v>
      </c>
      <c r="QSU6" s="366">
        <f>'SAISIE HOTEL RESTAURANT'!QTE5</f>
        <v>0</v>
      </c>
      <c r="QSV6" s="366">
        <f>'SAISIE HOTEL RESTAURANT'!QTF5</f>
        <v>0</v>
      </c>
      <c r="QSW6" s="366">
        <f>'SAISIE HOTEL RESTAURANT'!QTG5</f>
        <v>0</v>
      </c>
      <c r="QSX6" s="366">
        <f>'SAISIE HOTEL RESTAURANT'!QTH5</f>
        <v>0</v>
      </c>
      <c r="QSY6" s="366">
        <f>'SAISIE HOTEL RESTAURANT'!QTI5</f>
        <v>0</v>
      </c>
      <c r="QSZ6" s="366">
        <f>'SAISIE HOTEL RESTAURANT'!QTJ5</f>
        <v>0</v>
      </c>
      <c r="QTA6" s="366">
        <f>'SAISIE HOTEL RESTAURANT'!QTK5</f>
        <v>0</v>
      </c>
      <c r="QTB6" s="366">
        <f>'SAISIE HOTEL RESTAURANT'!QTL5</f>
        <v>0</v>
      </c>
      <c r="QTC6" s="366">
        <f>'SAISIE HOTEL RESTAURANT'!QTM5</f>
        <v>0</v>
      </c>
      <c r="QTD6" s="366">
        <f>'SAISIE HOTEL RESTAURANT'!QTN5</f>
        <v>0</v>
      </c>
      <c r="QTE6" s="366">
        <f>'SAISIE HOTEL RESTAURANT'!QTO5</f>
        <v>0</v>
      </c>
      <c r="QTF6" s="366">
        <f>'SAISIE HOTEL RESTAURANT'!QTP5</f>
        <v>0</v>
      </c>
      <c r="QTG6" s="366">
        <f>'SAISIE HOTEL RESTAURANT'!QTQ5</f>
        <v>0</v>
      </c>
      <c r="QTH6" s="366">
        <f>'SAISIE HOTEL RESTAURANT'!QTR5</f>
        <v>0</v>
      </c>
      <c r="QTI6" s="366">
        <f>'SAISIE HOTEL RESTAURANT'!QTS5</f>
        <v>0</v>
      </c>
      <c r="QTJ6" s="366">
        <f>'SAISIE HOTEL RESTAURANT'!QTT5</f>
        <v>0</v>
      </c>
      <c r="QTK6" s="366">
        <f>'SAISIE HOTEL RESTAURANT'!QTU5</f>
        <v>0</v>
      </c>
      <c r="QTL6" s="366">
        <f>'SAISIE HOTEL RESTAURANT'!QTV5</f>
        <v>0</v>
      </c>
      <c r="QTM6" s="366">
        <f>'SAISIE HOTEL RESTAURANT'!QTW5</f>
        <v>0</v>
      </c>
      <c r="QTN6" s="366">
        <f>'SAISIE HOTEL RESTAURANT'!QTX5</f>
        <v>0</v>
      </c>
      <c r="QTO6" s="366">
        <f>'SAISIE HOTEL RESTAURANT'!QTY5</f>
        <v>0</v>
      </c>
      <c r="QTP6" s="366">
        <f>'SAISIE HOTEL RESTAURANT'!QTZ5</f>
        <v>0</v>
      </c>
      <c r="QTQ6" s="366">
        <f>'SAISIE HOTEL RESTAURANT'!QUA5</f>
        <v>0</v>
      </c>
      <c r="QTR6" s="366">
        <f>'SAISIE HOTEL RESTAURANT'!QUB5</f>
        <v>0</v>
      </c>
      <c r="QTS6" s="366">
        <f>'SAISIE HOTEL RESTAURANT'!QUC5</f>
        <v>0</v>
      </c>
      <c r="QTT6" s="366">
        <f>'SAISIE HOTEL RESTAURANT'!QUD5</f>
        <v>0</v>
      </c>
      <c r="QTU6" s="366">
        <f>'SAISIE HOTEL RESTAURANT'!QUE5</f>
        <v>0</v>
      </c>
      <c r="QTV6" s="366">
        <f>'SAISIE HOTEL RESTAURANT'!QUF5</f>
        <v>0</v>
      </c>
      <c r="QTW6" s="366">
        <f>'SAISIE HOTEL RESTAURANT'!QUG5</f>
        <v>0</v>
      </c>
      <c r="QTX6" s="366">
        <f>'SAISIE HOTEL RESTAURANT'!QUH5</f>
        <v>0</v>
      </c>
      <c r="QTY6" s="366">
        <f>'SAISIE HOTEL RESTAURANT'!QUI5</f>
        <v>0</v>
      </c>
      <c r="QTZ6" s="366">
        <f>'SAISIE HOTEL RESTAURANT'!QUJ5</f>
        <v>0</v>
      </c>
      <c r="QUA6" s="366">
        <f>'SAISIE HOTEL RESTAURANT'!QUK5</f>
        <v>0</v>
      </c>
      <c r="QUB6" s="366">
        <f>'SAISIE HOTEL RESTAURANT'!QUL5</f>
        <v>0</v>
      </c>
      <c r="QUC6" s="366">
        <f>'SAISIE HOTEL RESTAURANT'!QUM5</f>
        <v>0</v>
      </c>
      <c r="QUD6" s="366">
        <f>'SAISIE HOTEL RESTAURANT'!QUN5</f>
        <v>0</v>
      </c>
      <c r="QUE6" s="366">
        <f>'SAISIE HOTEL RESTAURANT'!QUO5</f>
        <v>0</v>
      </c>
      <c r="QUF6" s="366">
        <f>'SAISIE HOTEL RESTAURANT'!QUP5</f>
        <v>0</v>
      </c>
      <c r="QUG6" s="366">
        <f>'SAISIE HOTEL RESTAURANT'!QUQ5</f>
        <v>0</v>
      </c>
      <c r="QUH6" s="366">
        <f>'SAISIE HOTEL RESTAURANT'!QUR5</f>
        <v>0</v>
      </c>
      <c r="QUI6" s="366">
        <f>'SAISIE HOTEL RESTAURANT'!QUS5</f>
        <v>0</v>
      </c>
      <c r="QUJ6" s="366">
        <f>'SAISIE HOTEL RESTAURANT'!QUT5</f>
        <v>0</v>
      </c>
      <c r="QUK6" s="366">
        <f>'SAISIE HOTEL RESTAURANT'!QUU5</f>
        <v>0</v>
      </c>
      <c r="QUL6" s="366">
        <f>'SAISIE HOTEL RESTAURANT'!QUV5</f>
        <v>0</v>
      </c>
      <c r="QUM6" s="366">
        <f>'SAISIE HOTEL RESTAURANT'!QUW5</f>
        <v>0</v>
      </c>
      <c r="QUN6" s="366">
        <f>'SAISIE HOTEL RESTAURANT'!QUX5</f>
        <v>0</v>
      </c>
      <c r="QUO6" s="366">
        <f>'SAISIE HOTEL RESTAURANT'!QUY5</f>
        <v>0</v>
      </c>
      <c r="QUP6" s="366">
        <f>'SAISIE HOTEL RESTAURANT'!QUZ5</f>
        <v>0</v>
      </c>
      <c r="QUQ6" s="366">
        <f>'SAISIE HOTEL RESTAURANT'!QVA5</f>
        <v>0</v>
      </c>
      <c r="QUR6" s="366">
        <f>'SAISIE HOTEL RESTAURANT'!QVB5</f>
        <v>0</v>
      </c>
      <c r="QUS6" s="366">
        <f>'SAISIE HOTEL RESTAURANT'!QVC5</f>
        <v>0</v>
      </c>
      <c r="QUT6" s="366">
        <f>'SAISIE HOTEL RESTAURANT'!QVD5</f>
        <v>0</v>
      </c>
      <c r="QUU6" s="366">
        <f>'SAISIE HOTEL RESTAURANT'!QVE5</f>
        <v>0</v>
      </c>
      <c r="QUV6" s="366">
        <f>'SAISIE HOTEL RESTAURANT'!QVF5</f>
        <v>0</v>
      </c>
      <c r="QUW6" s="366">
        <f>'SAISIE HOTEL RESTAURANT'!QVG5</f>
        <v>0</v>
      </c>
      <c r="QUX6" s="366">
        <f>'SAISIE HOTEL RESTAURANT'!QVH5</f>
        <v>0</v>
      </c>
      <c r="QUY6" s="366">
        <f>'SAISIE HOTEL RESTAURANT'!QVI5</f>
        <v>0</v>
      </c>
      <c r="QUZ6" s="366">
        <f>'SAISIE HOTEL RESTAURANT'!QVJ5</f>
        <v>0</v>
      </c>
      <c r="QVA6" s="366">
        <f>'SAISIE HOTEL RESTAURANT'!QVK5</f>
        <v>0</v>
      </c>
      <c r="QVB6" s="366">
        <f>'SAISIE HOTEL RESTAURANT'!QVL5</f>
        <v>0</v>
      </c>
      <c r="QVC6" s="366">
        <f>'SAISIE HOTEL RESTAURANT'!QVM5</f>
        <v>0</v>
      </c>
      <c r="QVD6" s="366">
        <f>'SAISIE HOTEL RESTAURANT'!QVN5</f>
        <v>0</v>
      </c>
      <c r="QVE6" s="366">
        <f>'SAISIE HOTEL RESTAURANT'!QVO5</f>
        <v>0</v>
      </c>
      <c r="QVF6" s="366">
        <f>'SAISIE HOTEL RESTAURANT'!QVP5</f>
        <v>0</v>
      </c>
      <c r="QVG6" s="366">
        <f>'SAISIE HOTEL RESTAURANT'!QVQ5</f>
        <v>0</v>
      </c>
      <c r="QVH6" s="366">
        <f>'SAISIE HOTEL RESTAURANT'!QVR5</f>
        <v>0</v>
      </c>
      <c r="QVI6" s="366">
        <f>'SAISIE HOTEL RESTAURANT'!QVS5</f>
        <v>0</v>
      </c>
      <c r="QVJ6" s="366">
        <f>'SAISIE HOTEL RESTAURANT'!QVT5</f>
        <v>0</v>
      </c>
      <c r="QVK6" s="366">
        <f>'SAISIE HOTEL RESTAURANT'!QVU5</f>
        <v>0</v>
      </c>
      <c r="QVL6" s="366">
        <f>'SAISIE HOTEL RESTAURANT'!QVV5</f>
        <v>0</v>
      </c>
      <c r="QVM6" s="366">
        <f>'SAISIE HOTEL RESTAURANT'!QVW5</f>
        <v>0</v>
      </c>
      <c r="QVN6" s="366">
        <f>'SAISIE HOTEL RESTAURANT'!QVX5</f>
        <v>0</v>
      </c>
      <c r="QVO6" s="366">
        <f>'SAISIE HOTEL RESTAURANT'!QVY5</f>
        <v>0</v>
      </c>
      <c r="QVP6" s="366">
        <f>'SAISIE HOTEL RESTAURANT'!QVZ5</f>
        <v>0</v>
      </c>
      <c r="QVQ6" s="366">
        <f>'SAISIE HOTEL RESTAURANT'!QWA5</f>
        <v>0</v>
      </c>
      <c r="QVR6" s="366">
        <f>'SAISIE HOTEL RESTAURANT'!QWB5</f>
        <v>0</v>
      </c>
      <c r="QVS6" s="366">
        <f>'SAISIE HOTEL RESTAURANT'!QWC5</f>
        <v>0</v>
      </c>
      <c r="QVT6" s="366">
        <f>'SAISIE HOTEL RESTAURANT'!QWD5</f>
        <v>0</v>
      </c>
      <c r="QVU6" s="366">
        <f>'SAISIE HOTEL RESTAURANT'!QWE5</f>
        <v>0</v>
      </c>
      <c r="QVV6" s="366">
        <f>'SAISIE HOTEL RESTAURANT'!QWF5</f>
        <v>0</v>
      </c>
      <c r="QVW6" s="366">
        <f>'SAISIE HOTEL RESTAURANT'!QWG5</f>
        <v>0</v>
      </c>
      <c r="QVX6" s="366">
        <f>'SAISIE HOTEL RESTAURANT'!QWH5</f>
        <v>0</v>
      </c>
      <c r="QVY6" s="366">
        <f>'SAISIE HOTEL RESTAURANT'!QWI5</f>
        <v>0</v>
      </c>
      <c r="QVZ6" s="366">
        <f>'SAISIE HOTEL RESTAURANT'!QWJ5</f>
        <v>0</v>
      </c>
      <c r="QWA6" s="366">
        <f>'SAISIE HOTEL RESTAURANT'!QWK5</f>
        <v>0</v>
      </c>
      <c r="QWB6" s="366">
        <f>'SAISIE HOTEL RESTAURANT'!QWL5</f>
        <v>0</v>
      </c>
      <c r="QWC6" s="366">
        <f>'SAISIE HOTEL RESTAURANT'!QWM5</f>
        <v>0</v>
      </c>
      <c r="QWD6" s="366">
        <f>'SAISIE HOTEL RESTAURANT'!QWN5</f>
        <v>0</v>
      </c>
      <c r="QWE6" s="366">
        <f>'SAISIE HOTEL RESTAURANT'!QWO5</f>
        <v>0</v>
      </c>
      <c r="QWF6" s="366">
        <f>'SAISIE HOTEL RESTAURANT'!QWP5</f>
        <v>0</v>
      </c>
      <c r="QWG6" s="366">
        <f>'SAISIE HOTEL RESTAURANT'!QWQ5</f>
        <v>0</v>
      </c>
      <c r="QWH6" s="366">
        <f>'SAISIE HOTEL RESTAURANT'!QWR5</f>
        <v>0</v>
      </c>
      <c r="QWI6" s="366">
        <f>'SAISIE HOTEL RESTAURANT'!QWS5</f>
        <v>0</v>
      </c>
      <c r="QWJ6" s="366">
        <f>'SAISIE HOTEL RESTAURANT'!QWT5</f>
        <v>0</v>
      </c>
      <c r="QWK6" s="366">
        <f>'SAISIE HOTEL RESTAURANT'!QWU5</f>
        <v>0</v>
      </c>
      <c r="QWL6" s="366">
        <f>'SAISIE HOTEL RESTAURANT'!QWV5</f>
        <v>0</v>
      </c>
      <c r="QWM6" s="366">
        <f>'SAISIE HOTEL RESTAURANT'!QWW5</f>
        <v>0</v>
      </c>
      <c r="QWN6" s="366">
        <f>'SAISIE HOTEL RESTAURANT'!QWX5</f>
        <v>0</v>
      </c>
      <c r="QWO6" s="366">
        <f>'SAISIE HOTEL RESTAURANT'!QWY5</f>
        <v>0</v>
      </c>
      <c r="QWP6" s="366">
        <f>'SAISIE HOTEL RESTAURANT'!QWZ5</f>
        <v>0</v>
      </c>
      <c r="QWQ6" s="366">
        <f>'SAISIE HOTEL RESTAURANT'!QXA5</f>
        <v>0</v>
      </c>
      <c r="QWR6" s="366">
        <f>'SAISIE HOTEL RESTAURANT'!QXB5</f>
        <v>0</v>
      </c>
      <c r="QWS6" s="366">
        <f>'SAISIE HOTEL RESTAURANT'!QXC5</f>
        <v>0</v>
      </c>
      <c r="QWT6" s="366">
        <f>'SAISIE HOTEL RESTAURANT'!QXD5</f>
        <v>0</v>
      </c>
      <c r="QWU6" s="366">
        <f>'SAISIE HOTEL RESTAURANT'!QXE5</f>
        <v>0</v>
      </c>
      <c r="QWV6" s="366">
        <f>'SAISIE HOTEL RESTAURANT'!QXF5</f>
        <v>0</v>
      </c>
      <c r="QWW6" s="366">
        <f>'SAISIE HOTEL RESTAURANT'!QXG5</f>
        <v>0</v>
      </c>
      <c r="QWX6" s="366">
        <f>'SAISIE HOTEL RESTAURANT'!QXH5</f>
        <v>0</v>
      </c>
      <c r="QWY6" s="366">
        <f>'SAISIE HOTEL RESTAURANT'!QXI5</f>
        <v>0</v>
      </c>
      <c r="QWZ6" s="366">
        <f>'SAISIE HOTEL RESTAURANT'!QXJ5</f>
        <v>0</v>
      </c>
      <c r="QXA6" s="366">
        <f>'SAISIE HOTEL RESTAURANT'!QXK5</f>
        <v>0</v>
      </c>
      <c r="QXB6" s="366">
        <f>'SAISIE HOTEL RESTAURANT'!QXL5</f>
        <v>0</v>
      </c>
      <c r="QXC6" s="366">
        <f>'SAISIE HOTEL RESTAURANT'!QXM5</f>
        <v>0</v>
      </c>
      <c r="QXD6" s="366">
        <f>'SAISIE HOTEL RESTAURANT'!QXN5</f>
        <v>0</v>
      </c>
      <c r="QXE6" s="366">
        <f>'SAISIE HOTEL RESTAURANT'!QXO5</f>
        <v>0</v>
      </c>
      <c r="QXF6" s="366">
        <f>'SAISIE HOTEL RESTAURANT'!QXP5</f>
        <v>0</v>
      </c>
      <c r="QXG6" s="366">
        <f>'SAISIE HOTEL RESTAURANT'!QXQ5</f>
        <v>0</v>
      </c>
      <c r="QXH6" s="366">
        <f>'SAISIE HOTEL RESTAURANT'!QXR5</f>
        <v>0</v>
      </c>
      <c r="QXI6" s="366">
        <f>'SAISIE HOTEL RESTAURANT'!QXS5</f>
        <v>0</v>
      </c>
      <c r="QXJ6" s="366">
        <f>'SAISIE HOTEL RESTAURANT'!QXT5</f>
        <v>0</v>
      </c>
      <c r="QXK6" s="366">
        <f>'SAISIE HOTEL RESTAURANT'!QXU5</f>
        <v>0</v>
      </c>
      <c r="QXL6" s="366">
        <f>'SAISIE HOTEL RESTAURANT'!QXV5</f>
        <v>0</v>
      </c>
      <c r="QXM6" s="366">
        <f>'SAISIE HOTEL RESTAURANT'!QXW5</f>
        <v>0</v>
      </c>
      <c r="QXN6" s="366">
        <f>'SAISIE HOTEL RESTAURANT'!QXX5</f>
        <v>0</v>
      </c>
      <c r="QXO6" s="366">
        <f>'SAISIE HOTEL RESTAURANT'!QXY5</f>
        <v>0</v>
      </c>
      <c r="QXP6" s="366">
        <f>'SAISIE HOTEL RESTAURANT'!QXZ5</f>
        <v>0</v>
      </c>
      <c r="QXQ6" s="366">
        <f>'SAISIE HOTEL RESTAURANT'!QYA5</f>
        <v>0</v>
      </c>
      <c r="QXR6" s="366">
        <f>'SAISIE HOTEL RESTAURANT'!QYB5</f>
        <v>0</v>
      </c>
      <c r="QXS6" s="366">
        <f>'SAISIE HOTEL RESTAURANT'!QYC5</f>
        <v>0</v>
      </c>
      <c r="QXT6" s="366">
        <f>'SAISIE HOTEL RESTAURANT'!QYD5</f>
        <v>0</v>
      </c>
      <c r="QXU6" s="366">
        <f>'SAISIE HOTEL RESTAURANT'!QYE5</f>
        <v>0</v>
      </c>
      <c r="QXV6" s="366">
        <f>'SAISIE HOTEL RESTAURANT'!QYF5</f>
        <v>0</v>
      </c>
      <c r="QXW6" s="366">
        <f>'SAISIE HOTEL RESTAURANT'!QYG5</f>
        <v>0</v>
      </c>
      <c r="QXX6" s="366">
        <f>'SAISIE HOTEL RESTAURANT'!QYH5</f>
        <v>0</v>
      </c>
      <c r="QXY6" s="366">
        <f>'SAISIE HOTEL RESTAURANT'!QYI5</f>
        <v>0</v>
      </c>
      <c r="QXZ6" s="366">
        <f>'SAISIE HOTEL RESTAURANT'!QYJ5</f>
        <v>0</v>
      </c>
      <c r="QYA6" s="366">
        <f>'SAISIE HOTEL RESTAURANT'!QYK5</f>
        <v>0</v>
      </c>
      <c r="QYB6" s="366">
        <f>'SAISIE HOTEL RESTAURANT'!QYL5</f>
        <v>0</v>
      </c>
      <c r="QYC6" s="366">
        <f>'SAISIE HOTEL RESTAURANT'!QYM5</f>
        <v>0</v>
      </c>
      <c r="QYD6" s="366">
        <f>'SAISIE HOTEL RESTAURANT'!QYN5</f>
        <v>0</v>
      </c>
      <c r="QYE6" s="366">
        <f>'SAISIE HOTEL RESTAURANT'!QYO5</f>
        <v>0</v>
      </c>
      <c r="QYF6" s="366">
        <f>'SAISIE HOTEL RESTAURANT'!QYP5</f>
        <v>0</v>
      </c>
      <c r="QYG6" s="366">
        <f>'SAISIE HOTEL RESTAURANT'!QYQ5</f>
        <v>0</v>
      </c>
      <c r="QYH6" s="366">
        <f>'SAISIE HOTEL RESTAURANT'!QYR5</f>
        <v>0</v>
      </c>
      <c r="QYI6" s="366">
        <f>'SAISIE HOTEL RESTAURANT'!QYS5</f>
        <v>0</v>
      </c>
      <c r="QYJ6" s="366">
        <f>'SAISIE HOTEL RESTAURANT'!QYT5</f>
        <v>0</v>
      </c>
      <c r="QYK6" s="366">
        <f>'SAISIE HOTEL RESTAURANT'!QYU5</f>
        <v>0</v>
      </c>
      <c r="QYL6" s="366">
        <f>'SAISIE HOTEL RESTAURANT'!QYV5</f>
        <v>0</v>
      </c>
      <c r="QYM6" s="366">
        <f>'SAISIE HOTEL RESTAURANT'!QYW5</f>
        <v>0</v>
      </c>
      <c r="QYN6" s="366">
        <f>'SAISIE HOTEL RESTAURANT'!QYX5</f>
        <v>0</v>
      </c>
      <c r="QYO6" s="366">
        <f>'SAISIE HOTEL RESTAURANT'!QYY5</f>
        <v>0</v>
      </c>
      <c r="QYP6" s="366">
        <f>'SAISIE HOTEL RESTAURANT'!QYZ5</f>
        <v>0</v>
      </c>
      <c r="QYQ6" s="366">
        <f>'SAISIE HOTEL RESTAURANT'!QZA5</f>
        <v>0</v>
      </c>
      <c r="QYR6" s="366">
        <f>'SAISIE HOTEL RESTAURANT'!QZB5</f>
        <v>0</v>
      </c>
      <c r="QYS6" s="366">
        <f>'SAISIE HOTEL RESTAURANT'!QZC5</f>
        <v>0</v>
      </c>
      <c r="QYT6" s="366">
        <f>'SAISIE HOTEL RESTAURANT'!QZD5</f>
        <v>0</v>
      </c>
      <c r="QYU6" s="366">
        <f>'SAISIE HOTEL RESTAURANT'!QZE5</f>
        <v>0</v>
      </c>
      <c r="QYV6" s="366">
        <f>'SAISIE HOTEL RESTAURANT'!QZF5</f>
        <v>0</v>
      </c>
      <c r="QYW6" s="366">
        <f>'SAISIE HOTEL RESTAURANT'!QZG5</f>
        <v>0</v>
      </c>
      <c r="QYX6" s="366">
        <f>'SAISIE HOTEL RESTAURANT'!QZH5</f>
        <v>0</v>
      </c>
      <c r="QYY6" s="366">
        <f>'SAISIE HOTEL RESTAURANT'!QZI5</f>
        <v>0</v>
      </c>
      <c r="QYZ6" s="366">
        <f>'SAISIE HOTEL RESTAURANT'!QZJ5</f>
        <v>0</v>
      </c>
      <c r="QZA6" s="366">
        <f>'SAISIE HOTEL RESTAURANT'!QZK5</f>
        <v>0</v>
      </c>
      <c r="QZB6" s="366">
        <f>'SAISIE HOTEL RESTAURANT'!QZL5</f>
        <v>0</v>
      </c>
      <c r="QZC6" s="366">
        <f>'SAISIE HOTEL RESTAURANT'!QZM5</f>
        <v>0</v>
      </c>
      <c r="QZD6" s="366">
        <f>'SAISIE HOTEL RESTAURANT'!QZN5</f>
        <v>0</v>
      </c>
      <c r="QZE6" s="366">
        <f>'SAISIE HOTEL RESTAURANT'!QZO5</f>
        <v>0</v>
      </c>
      <c r="QZF6" s="366">
        <f>'SAISIE HOTEL RESTAURANT'!QZP5</f>
        <v>0</v>
      </c>
      <c r="QZG6" s="366">
        <f>'SAISIE HOTEL RESTAURANT'!QZQ5</f>
        <v>0</v>
      </c>
      <c r="QZH6" s="366">
        <f>'SAISIE HOTEL RESTAURANT'!QZR5</f>
        <v>0</v>
      </c>
      <c r="QZI6" s="366">
        <f>'SAISIE HOTEL RESTAURANT'!QZS5</f>
        <v>0</v>
      </c>
      <c r="QZJ6" s="366">
        <f>'SAISIE HOTEL RESTAURANT'!QZT5</f>
        <v>0</v>
      </c>
      <c r="QZK6" s="366">
        <f>'SAISIE HOTEL RESTAURANT'!QZU5</f>
        <v>0</v>
      </c>
      <c r="QZL6" s="366">
        <f>'SAISIE HOTEL RESTAURANT'!QZV5</f>
        <v>0</v>
      </c>
      <c r="QZM6" s="366">
        <f>'SAISIE HOTEL RESTAURANT'!QZW5</f>
        <v>0</v>
      </c>
      <c r="QZN6" s="366">
        <f>'SAISIE HOTEL RESTAURANT'!QZX5</f>
        <v>0</v>
      </c>
      <c r="QZO6" s="366">
        <f>'SAISIE HOTEL RESTAURANT'!QZY5</f>
        <v>0</v>
      </c>
      <c r="QZP6" s="366">
        <f>'SAISIE HOTEL RESTAURANT'!QZZ5</f>
        <v>0</v>
      </c>
      <c r="QZQ6" s="366">
        <f>'SAISIE HOTEL RESTAURANT'!RAA5</f>
        <v>0</v>
      </c>
      <c r="QZR6" s="366">
        <f>'SAISIE HOTEL RESTAURANT'!RAB5</f>
        <v>0</v>
      </c>
      <c r="QZS6" s="366">
        <f>'SAISIE HOTEL RESTAURANT'!RAC5</f>
        <v>0</v>
      </c>
      <c r="QZT6" s="366">
        <f>'SAISIE HOTEL RESTAURANT'!RAD5</f>
        <v>0</v>
      </c>
      <c r="QZU6" s="366">
        <f>'SAISIE HOTEL RESTAURANT'!RAE5</f>
        <v>0</v>
      </c>
      <c r="QZV6" s="366">
        <f>'SAISIE HOTEL RESTAURANT'!RAF5</f>
        <v>0</v>
      </c>
      <c r="QZW6" s="366">
        <f>'SAISIE HOTEL RESTAURANT'!RAG5</f>
        <v>0</v>
      </c>
      <c r="QZX6" s="366">
        <f>'SAISIE HOTEL RESTAURANT'!RAH5</f>
        <v>0</v>
      </c>
      <c r="QZY6" s="366">
        <f>'SAISIE HOTEL RESTAURANT'!RAI5</f>
        <v>0</v>
      </c>
      <c r="QZZ6" s="366">
        <f>'SAISIE HOTEL RESTAURANT'!RAJ5</f>
        <v>0</v>
      </c>
      <c r="RAA6" s="366">
        <f>'SAISIE HOTEL RESTAURANT'!RAK5</f>
        <v>0</v>
      </c>
      <c r="RAB6" s="366">
        <f>'SAISIE HOTEL RESTAURANT'!RAL5</f>
        <v>0</v>
      </c>
      <c r="RAC6" s="366">
        <f>'SAISIE HOTEL RESTAURANT'!RAM5</f>
        <v>0</v>
      </c>
      <c r="RAD6" s="366">
        <f>'SAISIE HOTEL RESTAURANT'!RAN5</f>
        <v>0</v>
      </c>
      <c r="RAE6" s="366">
        <f>'SAISIE HOTEL RESTAURANT'!RAO5</f>
        <v>0</v>
      </c>
      <c r="RAF6" s="366">
        <f>'SAISIE HOTEL RESTAURANT'!RAP5</f>
        <v>0</v>
      </c>
      <c r="RAG6" s="366">
        <f>'SAISIE HOTEL RESTAURANT'!RAQ5</f>
        <v>0</v>
      </c>
      <c r="RAH6" s="366">
        <f>'SAISIE HOTEL RESTAURANT'!RAR5</f>
        <v>0</v>
      </c>
      <c r="RAI6" s="366">
        <f>'SAISIE HOTEL RESTAURANT'!RAS5</f>
        <v>0</v>
      </c>
      <c r="RAJ6" s="366">
        <f>'SAISIE HOTEL RESTAURANT'!RAT5</f>
        <v>0</v>
      </c>
      <c r="RAK6" s="366">
        <f>'SAISIE HOTEL RESTAURANT'!RAU5</f>
        <v>0</v>
      </c>
      <c r="RAL6" s="366">
        <f>'SAISIE HOTEL RESTAURANT'!RAV5</f>
        <v>0</v>
      </c>
      <c r="RAM6" s="366">
        <f>'SAISIE HOTEL RESTAURANT'!RAW5</f>
        <v>0</v>
      </c>
      <c r="RAN6" s="366">
        <f>'SAISIE HOTEL RESTAURANT'!RAX5</f>
        <v>0</v>
      </c>
      <c r="RAO6" s="366">
        <f>'SAISIE HOTEL RESTAURANT'!RAY5</f>
        <v>0</v>
      </c>
      <c r="RAP6" s="366">
        <f>'SAISIE HOTEL RESTAURANT'!RAZ5</f>
        <v>0</v>
      </c>
      <c r="RAQ6" s="366">
        <f>'SAISIE HOTEL RESTAURANT'!RBA5</f>
        <v>0</v>
      </c>
      <c r="RAR6" s="366">
        <f>'SAISIE HOTEL RESTAURANT'!RBB5</f>
        <v>0</v>
      </c>
      <c r="RAS6" s="366">
        <f>'SAISIE HOTEL RESTAURANT'!RBC5</f>
        <v>0</v>
      </c>
      <c r="RAT6" s="366">
        <f>'SAISIE HOTEL RESTAURANT'!RBD5</f>
        <v>0</v>
      </c>
      <c r="RAU6" s="366">
        <f>'SAISIE HOTEL RESTAURANT'!RBE5</f>
        <v>0</v>
      </c>
      <c r="RAV6" s="366">
        <f>'SAISIE HOTEL RESTAURANT'!RBF5</f>
        <v>0</v>
      </c>
      <c r="RAW6" s="366">
        <f>'SAISIE HOTEL RESTAURANT'!RBG5</f>
        <v>0</v>
      </c>
      <c r="RAX6" s="366">
        <f>'SAISIE HOTEL RESTAURANT'!RBH5</f>
        <v>0</v>
      </c>
      <c r="RAY6" s="366">
        <f>'SAISIE HOTEL RESTAURANT'!RBI5</f>
        <v>0</v>
      </c>
      <c r="RAZ6" s="366">
        <f>'SAISIE HOTEL RESTAURANT'!RBJ5</f>
        <v>0</v>
      </c>
      <c r="RBA6" s="366">
        <f>'SAISIE HOTEL RESTAURANT'!RBK5</f>
        <v>0</v>
      </c>
      <c r="RBB6" s="366">
        <f>'SAISIE HOTEL RESTAURANT'!RBL5</f>
        <v>0</v>
      </c>
      <c r="RBC6" s="366">
        <f>'SAISIE HOTEL RESTAURANT'!RBM5</f>
        <v>0</v>
      </c>
      <c r="RBD6" s="366">
        <f>'SAISIE HOTEL RESTAURANT'!RBN5</f>
        <v>0</v>
      </c>
      <c r="RBE6" s="366">
        <f>'SAISIE HOTEL RESTAURANT'!RBO5</f>
        <v>0</v>
      </c>
      <c r="RBF6" s="366">
        <f>'SAISIE HOTEL RESTAURANT'!RBP5</f>
        <v>0</v>
      </c>
      <c r="RBG6" s="366">
        <f>'SAISIE HOTEL RESTAURANT'!RBQ5</f>
        <v>0</v>
      </c>
      <c r="RBH6" s="366">
        <f>'SAISIE HOTEL RESTAURANT'!RBR5</f>
        <v>0</v>
      </c>
      <c r="RBI6" s="366">
        <f>'SAISIE HOTEL RESTAURANT'!RBS5</f>
        <v>0</v>
      </c>
      <c r="RBJ6" s="366">
        <f>'SAISIE HOTEL RESTAURANT'!RBT5</f>
        <v>0</v>
      </c>
      <c r="RBK6" s="366">
        <f>'SAISIE HOTEL RESTAURANT'!RBU5</f>
        <v>0</v>
      </c>
      <c r="RBL6" s="366">
        <f>'SAISIE HOTEL RESTAURANT'!RBV5</f>
        <v>0</v>
      </c>
      <c r="RBM6" s="366">
        <f>'SAISIE HOTEL RESTAURANT'!RBW5</f>
        <v>0</v>
      </c>
      <c r="RBN6" s="366">
        <f>'SAISIE HOTEL RESTAURANT'!RBX5</f>
        <v>0</v>
      </c>
      <c r="RBO6" s="366">
        <f>'SAISIE HOTEL RESTAURANT'!RBY5</f>
        <v>0</v>
      </c>
      <c r="RBP6" s="366">
        <f>'SAISIE HOTEL RESTAURANT'!RBZ5</f>
        <v>0</v>
      </c>
      <c r="RBQ6" s="366">
        <f>'SAISIE HOTEL RESTAURANT'!RCA5</f>
        <v>0</v>
      </c>
      <c r="RBR6" s="366">
        <f>'SAISIE HOTEL RESTAURANT'!RCB5</f>
        <v>0</v>
      </c>
      <c r="RBS6" s="366">
        <f>'SAISIE HOTEL RESTAURANT'!RCC5</f>
        <v>0</v>
      </c>
      <c r="RBT6" s="366">
        <f>'SAISIE HOTEL RESTAURANT'!RCD5</f>
        <v>0</v>
      </c>
      <c r="RBU6" s="366">
        <f>'SAISIE HOTEL RESTAURANT'!RCE5</f>
        <v>0</v>
      </c>
      <c r="RBV6" s="366">
        <f>'SAISIE HOTEL RESTAURANT'!RCF5</f>
        <v>0</v>
      </c>
      <c r="RBW6" s="366">
        <f>'SAISIE HOTEL RESTAURANT'!RCG5</f>
        <v>0</v>
      </c>
      <c r="RBX6" s="366">
        <f>'SAISIE HOTEL RESTAURANT'!RCH5</f>
        <v>0</v>
      </c>
      <c r="RBY6" s="366">
        <f>'SAISIE HOTEL RESTAURANT'!RCI5</f>
        <v>0</v>
      </c>
      <c r="RBZ6" s="366">
        <f>'SAISIE HOTEL RESTAURANT'!RCJ5</f>
        <v>0</v>
      </c>
      <c r="RCA6" s="366">
        <f>'SAISIE HOTEL RESTAURANT'!RCK5</f>
        <v>0</v>
      </c>
      <c r="RCB6" s="366">
        <f>'SAISIE HOTEL RESTAURANT'!RCL5</f>
        <v>0</v>
      </c>
      <c r="RCC6" s="366">
        <f>'SAISIE HOTEL RESTAURANT'!RCM5</f>
        <v>0</v>
      </c>
      <c r="RCD6" s="366">
        <f>'SAISIE HOTEL RESTAURANT'!RCN5</f>
        <v>0</v>
      </c>
      <c r="RCE6" s="366">
        <f>'SAISIE HOTEL RESTAURANT'!RCO5</f>
        <v>0</v>
      </c>
      <c r="RCF6" s="366">
        <f>'SAISIE HOTEL RESTAURANT'!RCP5</f>
        <v>0</v>
      </c>
      <c r="RCG6" s="366">
        <f>'SAISIE HOTEL RESTAURANT'!RCQ5</f>
        <v>0</v>
      </c>
      <c r="RCH6" s="366">
        <f>'SAISIE HOTEL RESTAURANT'!RCR5</f>
        <v>0</v>
      </c>
      <c r="RCI6" s="366">
        <f>'SAISIE HOTEL RESTAURANT'!RCS5</f>
        <v>0</v>
      </c>
      <c r="RCJ6" s="366">
        <f>'SAISIE HOTEL RESTAURANT'!RCT5</f>
        <v>0</v>
      </c>
      <c r="RCK6" s="366">
        <f>'SAISIE HOTEL RESTAURANT'!RCU5</f>
        <v>0</v>
      </c>
      <c r="RCL6" s="366">
        <f>'SAISIE HOTEL RESTAURANT'!RCV5</f>
        <v>0</v>
      </c>
      <c r="RCM6" s="366">
        <f>'SAISIE HOTEL RESTAURANT'!RCW5</f>
        <v>0</v>
      </c>
      <c r="RCN6" s="366">
        <f>'SAISIE HOTEL RESTAURANT'!RCX5</f>
        <v>0</v>
      </c>
      <c r="RCO6" s="366">
        <f>'SAISIE HOTEL RESTAURANT'!RCY5</f>
        <v>0</v>
      </c>
      <c r="RCP6" s="366">
        <f>'SAISIE HOTEL RESTAURANT'!RCZ5</f>
        <v>0</v>
      </c>
      <c r="RCQ6" s="366">
        <f>'SAISIE HOTEL RESTAURANT'!RDA5</f>
        <v>0</v>
      </c>
      <c r="RCR6" s="366">
        <f>'SAISIE HOTEL RESTAURANT'!RDB5</f>
        <v>0</v>
      </c>
      <c r="RCS6" s="366">
        <f>'SAISIE HOTEL RESTAURANT'!RDC5</f>
        <v>0</v>
      </c>
      <c r="RCT6" s="366">
        <f>'SAISIE HOTEL RESTAURANT'!RDD5</f>
        <v>0</v>
      </c>
      <c r="RCU6" s="366">
        <f>'SAISIE HOTEL RESTAURANT'!RDE5</f>
        <v>0</v>
      </c>
      <c r="RCV6" s="366">
        <f>'SAISIE HOTEL RESTAURANT'!RDF5</f>
        <v>0</v>
      </c>
      <c r="RCW6" s="366">
        <f>'SAISIE HOTEL RESTAURANT'!RDG5</f>
        <v>0</v>
      </c>
      <c r="RCX6" s="366">
        <f>'SAISIE HOTEL RESTAURANT'!RDH5</f>
        <v>0</v>
      </c>
      <c r="RCY6" s="366">
        <f>'SAISIE HOTEL RESTAURANT'!RDI5</f>
        <v>0</v>
      </c>
      <c r="RCZ6" s="366">
        <f>'SAISIE HOTEL RESTAURANT'!RDJ5</f>
        <v>0</v>
      </c>
      <c r="RDA6" s="366">
        <f>'SAISIE HOTEL RESTAURANT'!RDK5</f>
        <v>0</v>
      </c>
      <c r="RDB6" s="366">
        <f>'SAISIE HOTEL RESTAURANT'!RDL5</f>
        <v>0</v>
      </c>
      <c r="RDC6" s="366">
        <f>'SAISIE HOTEL RESTAURANT'!RDM5</f>
        <v>0</v>
      </c>
      <c r="RDD6" s="366">
        <f>'SAISIE HOTEL RESTAURANT'!RDN5</f>
        <v>0</v>
      </c>
      <c r="RDE6" s="366">
        <f>'SAISIE HOTEL RESTAURANT'!RDO5</f>
        <v>0</v>
      </c>
      <c r="RDF6" s="366">
        <f>'SAISIE HOTEL RESTAURANT'!RDP5</f>
        <v>0</v>
      </c>
      <c r="RDG6" s="366">
        <f>'SAISIE HOTEL RESTAURANT'!RDQ5</f>
        <v>0</v>
      </c>
      <c r="RDH6" s="366">
        <f>'SAISIE HOTEL RESTAURANT'!RDR5</f>
        <v>0</v>
      </c>
      <c r="RDI6" s="366">
        <f>'SAISIE HOTEL RESTAURANT'!RDS5</f>
        <v>0</v>
      </c>
      <c r="RDJ6" s="366">
        <f>'SAISIE HOTEL RESTAURANT'!RDT5</f>
        <v>0</v>
      </c>
      <c r="RDK6" s="366">
        <f>'SAISIE HOTEL RESTAURANT'!RDU5</f>
        <v>0</v>
      </c>
      <c r="RDL6" s="366">
        <f>'SAISIE HOTEL RESTAURANT'!RDV5</f>
        <v>0</v>
      </c>
      <c r="RDM6" s="366">
        <f>'SAISIE HOTEL RESTAURANT'!RDW5</f>
        <v>0</v>
      </c>
      <c r="RDN6" s="366">
        <f>'SAISIE HOTEL RESTAURANT'!RDX5</f>
        <v>0</v>
      </c>
      <c r="RDO6" s="366">
        <f>'SAISIE HOTEL RESTAURANT'!RDY5</f>
        <v>0</v>
      </c>
      <c r="RDP6" s="366">
        <f>'SAISIE HOTEL RESTAURANT'!RDZ5</f>
        <v>0</v>
      </c>
      <c r="RDQ6" s="366">
        <f>'SAISIE HOTEL RESTAURANT'!REA5</f>
        <v>0</v>
      </c>
      <c r="RDR6" s="366">
        <f>'SAISIE HOTEL RESTAURANT'!REB5</f>
        <v>0</v>
      </c>
      <c r="RDS6" s="366">
        <f>'SAISIE HOTEL RESTAURANT'!REC5</f>
        <v>0</v>
      </c>
      <c r="RDT6" s="366">
        <f>'SAISIE HOTEL RESTAURANT'!RED5</f>
        <v>0</v>
      </c>
      <c r="RDU6" s="366">
        <f>'SAISIE HOTEL RESTAURANT'!REE5</f>
        <v>0</v>
      </c>
      <c r="RDV6" s="366">
        <f>'SAISIE HOTEL RESTAURANT'!REF5</f>
        <v>0</v>
      </c>
      <c r="RDW6" s="366">
        <f>'SAISIE HOTEL RESTAURANT'!REG5</f>
        <v>0</v>
      </c>
      <c r="RDX6" s="366">
        <f>'SAISIE HOTEL RESTAURANT'!REH5</f>
        <v>0</v>
      </c>
      <c r="RDY6" s="366">
        <f>'SAISIE HOTEL RESTAURANT'!REI5</f>
        <v>0</v>
      </c>
      <c r="RDZ6" s="366">
        <f>'SAISIE HOTEL RESTAURANT'!REJ5</f>
        <v>0</v>
      </c>
      <c r="REA6" s="366">
        <f>'SAISIE HOTEL RESTAURANT'!REK5</f>
        <v>0</v>
      </c>
      <c r="REB6" s="366">
        <f>'SAISIE HOTEL RESTAURANT'!REL5</f>
        <v>0</v>
      </c>
      <c r="REC6" s="366">
        <f>'SAISIE HOTEL RESTAURANT'!REM5</f>
        <v>0</v>
      </c>
      <c r="RED6" s="366">
        <f>'SAISIE HOTEL RESTAURANT'!REN5</f>
        <v>0</v>
      </c>
      <c r="REE6" s="366">
        <f>'SAISIE HOTEL RESTAURANT'!REO5</f>
        <v>0</v>
      </c>
      <c r="REF6" s="366">
        <f>'SAISIE HOTEL RESTAURANT'!REP5</f>
        <v>0</v>
      </c>
      <c r="REG6" s="366">
        <f>'SAISIE HOTEL RESTAURANT'!REQ5</f>
        <v>0</v>
      </c>
      <c r="REH6" s="366">
        <f>'SAISIE HOTEL RESTAURANT'!RER5</f>
        <v>0</v>
      </c>
      <c r="REI6" s="366">
        <f>'SAISIE HOTEL RESTAURANT'!RES5</f>
        <v>0</v>
      </c>
      <c r="REJ6" s="366">
        <f>'SAISIE HOTEL RESTAURANT'!RET5</f>
        <v>0</v>
      </c>
      <c r="REK6" s="366">
        <f>'SAISIE HOTEL RESTAURANT'!REU5</f>
        <v>0</v>
      </c>
      <c r="REL6" s="366">
        <f>'SAISIE HOTEL RESTAURANT'!REV5</f>
        <v>0</v>
      </c>
      <c r="REM6" s="366">
        <f>'SAISIE HOTEL RESTAURANT'!REW5</f>
        <v>0</v>
      </c>
      <c r="REN6" s="366">
        <f>'SAISIE HOTEL RESTAURANT'!REX5</f>
        <v>0</v>
      </c>
      <c r="REO6" s="366">
        <f>'SAISIE HOTEL RESTAURANT'!REY5</f>
        <v>0</v>
      </c>
      <c r="REP6" s="366">
        <f>'SAISIE HOTEL RESTAURANT'!REZ5</f>
        <v>0</v>
      </c>
      <c r="REQ6" s="366">
        <f>'SAISIE HOTEL RESTAURANT'!RFA5</f>
        <v>0</v>
      </c>
      <c r="RER6" s="366">
        <f>'SAISIE HOTEL RESTAURANT'!RFB5</f>
        <v>0</v>
      </c>
      <c r="RES6" s="366">
        <f>'SAISIE HOTEL RESTAURANT'!RFC5</f>
        <v>0</v>
      </c>
      <c r="RET6" s="366">
        <f>'SAISIE HOTEL RESTAURANT'!RFD5</f>
        <v>0</v>
      </c>
      <c r="REU6" s="366">
        <f>'SAISIE HOTEL RESTAURANT'!RFE5</f>
        <v>0</v>
      </c>
      <c r="REV6" s="366">
        <f>'SAISIE HOTEL RESTAURANT'!RFF5</f>
        <v>0</v>
      </c>
      <c r="REW6" s="366">
        <f>'SAISIE HOTEL RESTAURANT'!RFG5</f>
        <v>0</v>
      </c>
      <c r="REX6" s="366">
        <f>'SAISIE HOTEL RESTAURANT'!RFH5</f>
        <v>0</v>
      </c>
      <c r="REY6" s="366">
        <f>'SAISIE HOTEL RESTAURANT'!RFI5</f>
        <v>0</v>
      </c>
      <c r="REZ6" s="366">
        <f>'SAISIE HOTEL RESTAURANT'!RFJ5</f>
        <v>0</v>
      </c>
      <c r="RFA6" s="366">
        <f>'SAISIE HOTEL RESTAURANT'!RFK5</f>
        <v>0</v>
      </c>
      <c r="RFB6" s="366">
        <f>'SAISIE HOTEL RESTAURANT'!RFL5</f>
        <v>0</v>
      </c>
      <c r="RFC6" s="366">
        <f>'SAISIE HOTEL RESTAURANT'!RFM5</f>
        <v>0</v>
      </c>
      <c r="RFD6" s="366">
        <f>'SAISIE HOTEL RESTAURANT'!RFN5</f>
        <v>0</v>
      </c>
      <c r="RFE6" s="366">
        <f>'SAISIE HOTEL RESTAURANT'!RFO5</f>
        <v>0</v>
      </c>
      <c r="RFF6" s="366">
        <f>'SAISIE HOTEL RESTAURANT'!RFP5</f>
        <v>0</v>
      </c>
      <c r="RFG6" s="366">
        <f>'SAISIE HOTEL RESTAURANT'!RFQ5</f>
        <v>0</v>
      </c>
      <c r="RFH6" s="366">
        <f>'SAISIE HOTEL RESTAURANT'!RFR5</f>
        <v>0</v>
      </c>
      <c r="RFI6" s="366">
        <f>'SAISIE HOTEL RESTAURANT'!RFS5</f>
        <v>0</v>
      </c>
      <c r="RFJ6" s="366">
        <f>'SAISIE HOTEL RESTAURANT'!RFT5</f>
        <v>0</v>
      </c>
      <c r="RFK6" s="366">
        <f>'SAISIE HOTEL RESTAURANT'!RFU5</f>
        <v>0</v>
      </c>
      <c r="RFL6" s="366">
        <f>'SAISIE HOTEL RESTAURANT'!RFV5</f>
        <v>0</v>
      </c>
      <c r="RFM6" s="366">
        <f>'SAISIE HOTEL RESTAURANT'!RFW5</f>
        <v>0</v>
      </c>
      <c r="RFN6" s="366">
        <f>'SAISIE HOTEL RESTAURANT'!RFX5</f>
        <v>0</v>
      </c>
      <c r="RFO6" s="366">
        <f>'SAISIE HOTEL RESTAURANT'!RFY5</f>
        <v>0</v>
      </c>
      <c r="RFP6" s="366">
        <f>'SAISIE HOTEL RESTAURANT'!RFZ5</f>
        <v>0</v>
      </c>
      <c r="RFQ6" s="366">
        <f>'SAISIE HOTEL RESTAURANT'!RGA5</f>
        <v>0</v>
      </c>
      <c r="RFR6" s="366">
        <f>'SAISIE HOTEL RESTAURANT'!RGB5</f>
        <v>0</v>
      </c>
      <c r="RFS6" s="366">
        <f>'SAISIE HOTEL RESTAURANT'!RGC5</f>
        <v>0</v>
      </c>
      <c r="RFT6" s="366">
        <f>'SAISIE HOTEL RESTAURANT'!RGD5</f>
        <v>0</v>
      </c>
      <c r="RFU6" s="366">
        <f>'SAISIE HOTEL RESTAURANT'!RGE5</f>
        <v>0</v>
      </c>
      <c r="RFV6" s="366">
        <f>'SAISIE HOTEL RESTAURANT'!RGF5</f>
        <v>0</v>
      </c>
      <c r="RFW6" s="366">
        <f>'SAISIE HOTEL RESTAURANT'!RGG5</f>
        <v>0</v>
      </c>
      <c r="RFX6" s="366">
        <f>'SAISIE HOTEL RESTAURANT'!RGH5</f>
        <v>0</v>
      </c>
      <c r="RFY6" s="366">
        <f>'SAISIE HOTEL RESTAURANT'!RGI5</f>
        <v>0</v>
      </c>
      <c r="RFZ6" s="366">
        <f>'SAISIE HOTEL RESTAURANT'!RGJ5</f>
        <v>0</v>
      </c>
      <c r="RGA6" s="366">
        <f>'SAISIE HOTEL RESTAURANT'!RGK5</f>
        <v>0</v>
      </c>
      <c r="RGB6" s="366">
        <f>'SAISIE HOTEL RESTAURANT'!RGL5</f>
        <v>0</v>
      </c>
      <c r="RGC6" s="366">
        <f>'SAISIE HOTEL RESTAURANT'!RGM5</f>
        <v>0</v>
      </c>
      <c r="RGD6" s="366">
        <f>'SAISIE HOTEL RESTAURANT'!RGN5</f>
        <v>0</v>
      </c>
      <c r="RGE6" s="366">
        <f>'SAISIE HOTEL RESTAURANT'!RGO5</f>
        <v>0</v>
      </c>
      <c r="RGF6" s="366">
        <f>'SAISIE HOTEL RESTAURANT'!RGP5</f>
        <v>0</v>
      </c>
      <c r="RGG6" s="366">
        <f>'SAISIE HOTEL RESTAURANT'!RGQ5</f>
        <v>0</v>
      </c>
      <c r="RGH6" s="366">
        <f>'SAISIE HOTEL RESTAURANT'!RGR5</f>
        <v>0</v>
      </c>
      <c r="RGI6" s="366">
        <f>'SAISIE HOTEL RESTAURANT'!RGS5</f>
        <v>0</v>
      </c>
      <c r="RGJ6" s="366">
        <f>'SAISIE HOTEL RESTAURANT'!RGT5</f>
        <v>0</v>
      </c>
      <c r="RGK6" s="366">
        <f>'SAISIE HOTEL RESTAURANT'!RGU5</f>
        <v>0</v>
      </c>
      <c r="RGL6" s="366">
        <f>'SAISIE HOTEL RESTAURANT'!RGV5</f>
        <v>0</v>
      </c>
      <c r="RGM6" s="366">
        <f>'SAISIE HOTEL RESTAURANT'!RGW5</f>
        <v>0</v>
      </c>
      <c r="RGN6" s="366">
        <f>'SAISIE HOTEL RESTAURANT'!RGX5</f>
        <v>0</v>
      </c>
      <c r="RGO6" s="366">
        <f>'SAISIE HOTEL RESTAURANT'!RGY5</f>
        <v>0</v>
      </c>
      <c r="RGP6" s="366">
        <f>'SAISIE HOTEL RESTAURANT'!RGZ5</f>
        <v>0</v>
      </c>
      <c r="RGQ6" s="366">
        <f>'SAISIE HOTEL RESTAURANT'!RHA5</f>
        <v>0</v>
      </c>
      <c r="RGR6" s="366">
        <f>'SAISIE HOTEL RESTAURANT'!RHB5</f>
        <v>0</v>
      </c>
      <c r="RGS6" s="366">
        <f>'SAISIE HOTEL RESTAURANT'!RHC5</f>
        <v>0</v>
      </c>
      <c r="RGT6" s="366">
        <f>'SAISIE HOTEL RESTAURANT'!RHD5</f>
        <v>0</v>
      </c>
      <c r="RGU6" s="366">
        <f>'SAISIE HOTEL RESTAURANT'!RHE5</f>
        <v>0</v>
      </c>
      <c r="RGV6" s="366">
        <f>'SAISIE HOTEL RESTAURANT'!RHF5</f>
        <v>0</v>
      </c>
      <c r="RGW6" s="366">
        <f>'SAISIE HOTEL RESTAURANT'!RHG5</f>
        <v>0</v>
      </c>
      <c r="RGX6" s="366">
        <f>'SAISIE HOTEL RESTAURANT'!RHH5</f>
        <v>0</v>
      </c>
      <c r="RGY6" s="366">
        <f>'SAISIE HOTEL RESTAURANT'!RHI5</f>
        <v>0</v>
      </c>
      <c r="RGZ6" s="366">
        <f>'SAISIE HOTEL RESTAURANT'!RHJ5</f>
        <v>0</v>
      </c>
      <c r="RHA6" s="366">
        <f>'SAISIE HOTEL RESTAURANT'!RHK5</f>
        <v>0</v>
      </c>
      <c r="RHB6" s="366">
        <f>'SAISIE HOTEL RESTAURANT'!RHL5</f>
        <v>0</v>
      </c>
      <c r="RHC6" s="366">
        <f>'SAISIE HOTEL RESTAURANT'!RHM5</f>
        <v>0</v>
      </c>
      <c r="RHD6" s="366">
        <f>'SAISIE HOTEL RESTAURANT'!RHN5</f>
        <v>0</v>
      </c>
      <c r="RHE6" s="366">
        <f>'SAISIE HOTEL RESTAURANT'!RHO5</f>
        <v>0</v>
      </c>
      <c r="RHF6" s="366">
        <f>'SAISIE HOTEL RESTAURANT'!RHP5</f>
        <v>0</v>
      </c>
      <c r="RHG6" s="366">
        <f>'SAISIE HOTEL RESTAURANT'!RHQ5</f>
        <v>0</v>
      </c>
      <c r="RHH6" s="366">
        <f>'SAISIE HOTEL RESTAURANT'!RHR5</f>
        <v>0</v>
      </c>
      <c r="RHI6" s="366">
        <f>'SAISIE HOTEL RESTAURANT'!RHS5</f>
        <v>0</v>
      </c>
      <c r="RHJ6" s="366">
        <f>'SAISIE HOTEL RESTAURANT'!RHT5</f>
        <v>0</v>
      </c>
      <c r="RHK6" s="366">
        <f>'SAISIE HOTEL RESTAURANT'!RHU5</f>
        <v>0</v>
      </c>
      <c r="RHL6" s="366">
        <f>'SAISIE HOTEL RESTAURANT'!RHV5</f>
        <v>0</v>
      </c>
      <c r="RHM6" s="366">
        <f>'SAISIE HOTEL RESTAURANT'!RHW5</f>
        <v>0</v>
      </c>
      <c r="RHN6" s="366">
        <f>'SAISIE HOTEL RESTAURANT'!RHX5</f>
        <v>0</v>
      </c>
      <c r="RHO6" s="366">
        <f>'SAISIE HOTEL RESTAURANT'!RHY5</f>
        <v>0</v>
      </c>
      <c r="RHP6" s="366">
        <f>'SAISIE HOTEL RESTAURANT'!RHZ5</f>
        <v>0</v>
      </c>
      <c r="RHQ6" s="366">
        <f>'SAISIE HOTEL RESTAURANT'!RIA5</f>
        <v>0</v>
      </c>
      <c r="RHR6" s="366">
        <f>'SAISIE HOTEL RESTAURANT'!RIB5</f>
        <v>0</v>
      </c>
      <c r="RHS6" s="366">
        <f>'SAISIE HOTEL RESTAURANT'!RIC5</f>
        <v>0</v>
      </c>
      <c r="RHT6" s="366">
        <f>'SAISIE HOTEL RESTAURANT'!RID5</f>
        <v>0</v>
      </c>
      <c r="RHU6" s="366">
        <f>'SAISIE HOTEL RESTAURANT'!RIE5</f>
        <v>0</v>
      </c>
      <c r="RHV6" s="366">
        <f>'SAISIE HOTEL RESTAURANT'!RIF5</f>
        <v>0</v>
      </c>
      <c r="RHW6" s="366">
        <f>'SAISIE HOTEL RESTAURANT'!RIG5</f>
        <v>0</v>
      </c>
      <c r="RHX6" s="366">
        <f>'SAISIE HOTEL RESTAURANT'!RIH5</f>
        <v>0</v>
      </c>
      <c r="RHY6" s="366">
        <f>'SAISIE HOTEL RESTAURANT'!RII5</f>
        <v>0</v>
      </c>
      <c r="RHZ6" s="366">
        <f>'SAISIE HOTEL RESTAURANT'!RIJ5</f>
        <v>0</v>
      </c>
      <c r="RIA6" s="366">
        <f>'SAISIE HOTEL RESTAURANT'!RIK5</f>
        <v>0</v>
      </c>
      <c r="RIB6" s="366">
        <f>'SAISIE HOTEL RESTAURANT'!RIL5</f>
        <v>0</v>
      </c>
      <c r="RIC6" s="366">
        <f>'SAISIE HOTEL RESTAURANT'!RIM5</f>
        <v>0</v>
      </c>
      <c r="RID6" s="366">
        <f>'SAISIE HOTEL RESTAURANT'!RIN5</f>
        <v>0</v>
      </c>
      <c r="RIE6" s="366">
        <f>'SAISIE HOTEL RESTAURANT'!RIO5</f>
        <v>0</v>
      </c>
      <c r="RIF6" s="366">
        <f>'SAISIE HOTEL RESTAURANT'!RIP5</f>
        <v>0</v>
      </c>
      <c r="RIG6" s="366">
        <f>'SAISIE HOTEL RESTAURANT'!RIQ5</f>
        <v>0</v>
      </c>
      <c r="RIH6" s="366">
        <f>'SAISIE HOTEL RESTAURANT'!RIR5</f>
        <v>0</v>
      </c>
      <c r="RII6" s="366">
        <f>'SAISIE HOTEL RESTAURANT'!RIS5</f>
        <v>0</v>
      </c>
      <c r="RIJ6" s="366">
        <f>'SAISIE HOTEL RESTAURANT'!RIT5</f>
        <v>0</v>
      </c>
      <c r="RIK6" s="366">
        <f>'SAISIE HOTEL RESTAURANT'!RIU5</f>
        <v>0</v>
      </c>
      <c r="RIL6" s="366">
        <f>'SAISIE HOTEL RESTAURANT'!RIV5</f>
        <v>0</v>
      </c>
      <c r="RIM6" s="366">
        <f>'SAISIE HOTEL RESTAURANT'!RIW5</f>
        <v>0</v>
      </c>
      <c r="RIN6" s="366">
        <f>'SAISIE HOTEL RESTAURANT'!RIX5</f>
        <v>0</v>
      </c>
      <c r="RIO6" s="366">
        <f>'SAISIE HOTEL RESTAURANT'!RIY5</f>
        <v>0</v>
      </c>
      <c r="RIP6" s="366">
        <f>'SAISIE HOTEL RESTAURANT'!RIZ5</f>
        <v>0</v>
      </c>
      <c r="RIQ6" s="366">
        <f>'SAISIE HOTEL RESTAURANT'!RJA5</f>
        <v>0</v>
      </c>
      <c r="RIR6" s="366">
        <f>'SAISIE HOTEL RESTAURANT'!RJB5</f>
        <v>0</v>
      </c>
      <c r="RIS6" s="366">
        <f>'SAISIE HOTEL RESTAURANT'!RJC5</f>
        <v>0</v>
      </c>
      <c r="RIT6" s="366">
        <f>'SAISIE HOTEL RESTAURANT'!RJD5</f>
        <v>0</v>
      </c>
      <c r="RIU6" s="366">
        <f>'SAISIE HOTEL RESTAURANT'!RJE5</f>
        <v>0</v>
      </c>
      <c r="RIV6" s="366">
        <f>'SAISIE HOTEL RESTAURANT'!RJF5</f>
        <v>0</v>
      </c>
      <c r="RIW6" s="366">
        <f>'SAISIE HOTEL RESTAURANT'!RJG5</f>
        <v>0</v>
      </c>
      <c r="RIX6" s="366">
        <f>'SAISIE HOTEL RESTAURANT'!RJH5</f>
        <v>0</v>
      </c>
      <c r="RIY6" s="366">
        <f>'SAISIE HOTEL RESTAURANT'!RJI5</f>
        <v>0</v>
      </c>
      <c r="RIZ6" s="366">
        <f>'SAISIE HOTEL RESTAURANT'!RJJ5</f>
        <v>0</v>
      </c>
      <c r="RJA6" s="366">
        <f>'SAISIE HOTEL RESTAURANT'!RJK5</f>
        <v>0</v>
      </c>
      <c r="RJB6" s="366">
        <f>'SAISIE HOTEL RESTAURANT'!RJL5</f>
        <v>0</v>
      </c>
      <c r="RJC6" s="366">
        <f>'SAISIE HOTEL RESTAURANT'!RJM5</f>
        <v>0</v>
      </c>
      <c r="RJD6" s="366">
        <f>'SAISIE HOTEL RESTAURANT'!RJN5</f>
        <v>0</v>
      </c>
      <c r="RJE6" s="366">
        <f>'SAISIE HOTEL RESTAURANT'!RJO5</f>
        <v>0</v>
      </c>
      <c r="RJF6" s="366">
        <f>'SAISIE HOTEL RESTAURANT'!RJP5</f>
        <v>0</v>
      </c>
      <c r="RJG6" s="366">
        <f>'SAISIE HOTEL RESTAURANT'!RJQ5</f>
        <v>0</v>
      </c>
      <c r="RJH6" s="366">
        <f>'SAISIE HOTEL RESTAURANT'!RJR5</f>
        <v>0</v>
      </c>
      <c r="RJI6" s="366">
        <f>'SAISIE HOTEL RESTAURANT'!RJS5</f>
        <v>0</v>
      </c>
      <c r="RJJ6" s="366">
        <f>'SAISIE HOTEL RESTAURANT'!RJT5</f>
        <v>0</v>
      </c>
      <c r="RJK6" s="366">
        <f>'SAISIE HOTEL RESTAURANT'!RJU5</f>
        <v>0</v>
      </c>
      <c r="RJL6" s="366">
        <f>'SAISIE HOTEL RESTAURANT'!RJV5</f>
        <v>0</v>
      </c>
      <c r="RJM6" s="366">
        <f>'SAISIE HOTEL RESTAURANT'!RJW5</f>
        <v>0</v>
      </c>
      <c r="RJN6" s="366">
        <f>'SAISIE HOTEL RESTAURANT'!RJX5</f>
        <v>0</v>
      </c>
      <c r="RJO6" s="366">
        <f>'SAISIE HOTEL RESTAURANT'!RJY5</f>
        <v>0</v>
      </c>
      <c r="RJP6" s="366">
        <f>'SAISIE HOTEL RESTAURANT'!RJZ5</f>
        <v>0</v>
      </c>
      <c r="RJQ6" s="366">
        <f>'SAISIE HOTEL RESTAURANT'!RKA5</f>
        <v>0</v>
      </c>
      <c r="RJR6" s="366">
        <f>'SAISIE HOTEL RESTAURANT'!RKB5</f>
        <v>0</v>
      </c>
      <c r="RJS6" s="366">
        <f>'SAISIE HOTEL RESTAURANT'!RKC5</f>
        <v>0</v>
      </c>
      <c r="RJT6" s="366">
        <f>'SAISIE HOTEL RESTAURANT'!RKD5</f>
        <v>0</v>
      </c>
      <c r="RJU6" s="366">
        <f>'SAISIE HOTEL RESTAURANT'!RKE5</f>
        <v>0</v>
      </c>
      <c r="RJV6" s="366">
        <f>'SAISIE HOTEL RESTAURANT'!RKF5</f>
        <v>0</v>
      </c>
      <c r="RJW6" s="366">
        <f>'SAISIE HOTEL RESTAURANT'!RKG5</f>
        <v>0</v>
      </c>
      <c r="RJX6" s="366">
        <f>'SAISIE HOTEL RESTAURANT'!RKH5</f>
        <v>0</v>
      </c>
      <c r="RJY6" s="366">
        <f>'SAISIE HOTEL RESTAURANT'!RKI5</f>
        <v>0</v>
      </c>
      <c r="RJZ6" s="366">
        <f>'SAISIE HOTEL RESTAURANT'!RKJ5</f>
        <v>0</v>
      </c>
      <c r="RKA6" s="366">
        <f>'SAISIE HOTEL RESTAURANT'!RKK5</f>
        <v>0</v>
      </c>
      <c r="RKB6" s="366">
        <f>'SAISIE HOTEL RESTAURANT'!RKL5</f>
        <v>0</v>
      </c>
      <c r="RKC6" s="366">
        <f>'SAISIE HOTEL RESTAURANT'!RKM5</f>
        <v>0</v>
      </c>
      <c r="RKD6" s="366">
        <f>'SAISIE HOTEL RESTAURANT'!RKN5</f>
        <v>0</v>
      </c>
      <c r="RKE6" s="366">
        <f>'SAISIE HOTEL RESTAURANT'!RKO5</f>
        <v>0</v>
      </c>
      <c r="RKF6" s="366">
        <f>'SAISIE HOTEL RESTAURANT'!RKP5</f>
        <v>0</v>
      </c>
      <c r="RKG6" s="366">
        <f>'SAISIE HOTEL RESTAURANT'!RKQ5</f>
        <v>0</v>
      </c>
      <c r="RKH6" s="366">
        <f>'SAISIE HOTEL RESTAURANT'!RKR5</f>
        <v>0</v>
      </c>
      <c r="RKI6" s="366">
        <f>'SAISIE HOTEL RESTAURANT'!RKS5</f>
        <v>0</v>
      </c>
      <c r="RKJ6" s="366">
        <f>'SAISIE HOTEL RESTAURANT'!RKT5</f>
        <v>0</v>
      </c>
      <c r="RKK6" s="366">
        <f>'SAISIE HOTEL RESTAURANT'!RKU5</f>
        <v>0</v>
      </c>
      <c r="RKL6" s="366">
        <f>'SAISIE HOTEL RESTAURANT'!RKV5</f>
        <v>0</v>
      </c>
      <c r="RKM6" s="366">
        <f>'SAISIE HOTEL RESTAURANT'!RKW5</f>
        <v>0</v>
      </c>
      <c r="RKN6" s="366">
        <f>'SAISIE HOTEL RESTAURANT'!RKX5</f>
        <v>0</v>
      </c>
      <c r="RKO6" s="366">
        <f>'SAISIE HOTEL RESTAURANT'!RKY5</f>
        <v>0</v>
      </c>
      <c r="RKP6" s="366">
        <f>'SAISIE HOTEL RESTAURANT'!RKZ5</f>
        <v>0</v>
      </c>
      <c r="RKQ6" s="366">
        <f>'SAISIE HOTEL RESTAURANT'!RLA5</f>
        <v>0</v>
      </c>
      <c r="RKR6" s="366">
        <f>'SAISIE HOTEL RESTAURANT'!RLB5</f>
        <v>0</v>
      </c>
      <c r="RKS6" s="366">
        <f>'SAISIE HOTEL RESTAURANT'!RLC5</f>
        <v>0</v>
      </c>
      <c r="RKT6" s="366">
        <f>'SAISIE HOTEL RESTAURANT'!RLD5</f>
        <v>0</v>
      </c>
      <c r="RKU6" s="366">
        <f>'SAISIE HOTEL RESTAURANT'!RLE5</f>
        <v>0</v>
      </c>
      <c r="RKV6" s="366">
        <f>'SAISIE HOTEL RESTAURANT'!RLF5</f>
        <v>0</v>
      </c>
      <c r="RKW6" s="366">
        <f>'SAISIE HOTEL RESTAURANT'!RLG5</f>
        <v>0</v>
      </c>
      <c r="RKX6" s="366">
        <f>'SAISIE HOTEL RESTAURANT'!RLH5</f>
        <v>0</v>
      </c>
      <c r="RKY6" s="366">
        <f>'SAISIE HOTEL RESTAURANT'!RLI5</f>
        <v>0</v>
      </c>
      <c r="RKZ6" s="366">
        <f>'SAISIE HOTEL RESTAURANT'!RLJ5</f>
        <v>0</v>
      </c>
      <c r="RLA6" s="366">
        <f>'SAISIE HOTEL RESTAURANT'!RLK5</f>
        <v>0</v>
      </c>
      <c r="RLB6" s="366">
        <f>'SAISIE HOTEL RESTAURANT'!RLL5</f>
        <v>0</v>
      </c>
      <c r="RLC6" s="366">
        <f>'SAISIE HOTEL RESTAURANT'!RLM5</f>
        <v>0</v>
      </c>
      <c r="RLD6" s="366">
        <f>'SAISIE HOTEL RESTAURANT'!RLN5</f>
        <v>0</v>
      </c>
      <c r="RLE6" s="366">
        <f>'SAISIE HOTEL RESTAURANT'!RLO5</f>
        <v>0</v>
      </c>
      <c r="RLF6" s="366">
        <f>'SAISIE HOTEL RESTAURANT'!RLP5</f>
        <v>0</v>
      </c>
      <c r="RLG6" s="366">
        <f>'SAISIE HOTEL RESTAURANT'!RLQ5</f>
        <v>0</v>
      </c>
      <c r="RLH6" s="366">
        <f>'SAISIE HOTEL RESTAURANT'!RLR5</f>
        <v>0</v>
      </c>
      <c r="RLI6" s="366">
        <f>'SAISIE HOTEL RESTAURANT'!RLS5</f>
        <v>0</v>
      </c>
      <c r="RLJ6" s="366">
        <f>'SAISIE HOTEL RESTAURANT'!RLT5</f>
        <v>0</v>
      </c>
      <c r="RLK6" s="366">
        <f>'SAISIE HOTEL RESTAURANT'!RLU5</f>
        <v>0</v>
      </c>
      <c r="RLL6" s="366">
        <f>'SAISIE HOTEL RESTAURANT'!RLV5</f>
        <v>0</v>
      </c>
      <c r="RLM6" s="366">
        <f>'SAISIE HOTEL RESTAURANT'!RLW5</f>
        <v>0</v>
      </c>
      <c r="RLN6" s="366">
        <f>'SAISIE HOTEL RESTAURANT'!RLX5</f>
        <v>0</v>
      </c>
      <c r="RLO6" s="366">
        <f>'SAISIE HOTEL RESTAURANT'!RLY5</f>
        <v>0</v>
      </c>
      <c r="RLP6" s="366">
        <f>'SAISIE HOTEL RESTAURANT'!RLZ5</f>
        <v>0</v>
      </c>
      <c r="RLQ6" s="366">
        <f>'SAISIE HOTEL RESTAURANT'!RMA5</f>
        <v>0</v>
      </c>
      <c r="RLR6" s="366">
        <f>'SAISIE HOTEL RESTAURANT'!RMB5</f>
        <v>0</v>
      </c>
      <c r="RLS6" s="366">
        <f>'SAISIE HOTEL RESTAURANT'!RMC5</f>
        <v>0</v>
      </c>
      <c r="RLT6" s="366">
        <f>'SAISIE HOTEL RESTAURANT'!RMD5</f>
        <v>0</v>
      </c>
      <c r="RLU6" s="366">
        <f>'SAISIE HOTEL RESTAURANT'!RME5</f>
        <v>0</v>
      </c>
      <c r="RLV6" s="366">
        <f>'SAISIE HOTEL RESTAURANT'!RMF5</f>
        <v>0</v>
      </c>
      <c r="RLW6" s="366">
        <f>'SAISIE HOTEL RESTAURANT'!RMG5</f>
        <v>0</v>
      </c>
      <c r="RLX6" s="366">
        <f>'SAISIE HOTEL RESTAURANT'!RMH5</f>
        <v>0</v>
      </c>
      <c r="RLY6" s="366">
        <f>'SAISIE HOTEL RESTAURANT'!RMI5</f>
        <v>0</v>
      </c>
      <c r="RLZ6" s="366">
        <f>'SAISIE HOTEL RESTAURANT'!RMJ5</f>
        <v>0</v>
      </c>
      <c r="RMA6" s="366">
        <f>'SAISIE HOTEL RESTAURANT'!RMK5</f>
        <v>0</v>
      </c>
      <c r="RMB6" s="366">
        <f>'SAISIE HOTEL RESTAURANT'!RML5</f>
        <v>0</v>
      </c>
      <c r="RMC6" s="366">
        <f>'SAISIE HOTEL RESTAURANT'!RMM5</f>
        <v>0</v>
      </c>
      <c r="RMD6" s="366">
        <f>'SAISIE HOTEL RESTAURANT'!RMN5</f>
        <v>0</v>
      </c>
      <c r="RME6" s="366">
        <f>'SAISIE HOTEL RESTAURANT'!RMO5</f>
        <v>0</v>
      </c>
      <c r="RMF6" s="366">
        <f>'SAISIE HOTEL RESTAURANT'!RMP5</f>
        <v>0</v>
      </c>
      <c r="RMG6" s="366">
        <f>'SAISIE HOTEL RESTAURANT'!RMQ5</f>
        <v>0</v>
      </c>
      <c r="RMH6" s="366">
        <f>'SAISIE HOTEL RESTAURANT'!RMR5</f>
        <v>0</v>
      </c>
      <c r="RMI6" s="366">
        <f>'SAISIE HOTEL RESTAURANT'!RMS5</f>
        <v>0</v>
      </c>
      <c r="RMJ6" s="366">
        <f>'SAISIE HOTEL RESTAURANT'!RMT5</f>
        <v>0</v>
      </c>
      <c r="RMK6" s="366">
        <f>'SAISIE HOTEL RESTAURANT'!RMU5</f>
        <v>0</v>
      </c>
      <c r="RML6" s="366">
        <f>'SAISIE HOTEL RESTAURANT'!RMV5</f>
        <v>0</v>
      </c>
      <c r="RMM6" s="366">
        <f>'SAISIE HOTEL RESTAURANT'!RMW5</f>
        <v>0</v>
      </c>
      <c r="RMN6" s="366">
        <f>'SAISIE HOTEL RESTAURANT'!RMX5</f>
        <v>0</v>
      </c>
      <c r="RMO6" s="366">
        <f>'SAISIE HOTEL RESTAURANT'!RMY5</f>
        <v>0</v>
      </c>
      <c r="RMP6" s="366">
        <f>'SAISIE HOTEL RESTAURANT'!RMZ5</f>
        <v>0</v>
      </c>
      <c r="RMQ6" s="366">
        <f>'SAISIE HOTEL RESTAURANT'!RNA5</f>
        <v>0</v>
      </c>
      <c r="RMR6" s="366">
        <f>'SAISIE HOTEL RESTAURANT'!RNB5</f>
        <v>0</v>
      </c>
      <c r="RMS6" s="366">
        <f>'SAISIE HOTEL RESTAURANT'!RNC5</f>
        <v>0</v>
      </c>
      <c r="RMT6" s="366">
        <f>'SAISIE HOTEL RESTAURANT'!RND5</f>
        <v>0</v>
      </c>
      <c r="RMU6" s="366">
        <f>'SAISIE HOTEL RESTAURANT'!RNE5</f>
        <v>0</v>
      </c>
      <c r="RMV6" s="366">
        <f>'SAISIE HOTEL RESTAURANT'!RNF5</f>
        <v>0</v>
      </c>
      <c r="RMW6" s="366">
        <f>'SAISIE HOTEL RESTAURANT'!RNG5</f>
        <v>0</v>
      </c>
      <c r="RMX6" s="366">
        <f>'SAISIE HOTEL RESTAURANT'!RNH5</f>
        <v>0</v>
      </c>
      <c r="RMY6" s="366">
        <f>'SAISIE HOTEL RESTAURANT'!RNI5</f>
        <v>0</v>
      </c>
      <c r="RMZ6" s="366">
        <f>'SAISIE HOTEL RESTAURANT'!RNJ5</f>
        <v>0</v>
      </c>
      <c r="RNA6" s="366">
        <f>'SAISIE HOTEL RESTAURANT'!RNK5</f>
        <v>0</v>
      </c>
      <c r="RNB6" s="366">
        <f>'SAISIE HOTEL RESTAURANT'!RNL5</f>
        <v>0</v>
      </c>
      <c r="RNC6" s="366">
        <f>'SAISIE HOTEL RESTAURANT'!RNM5</f>
        <v>0</v>
      </c>
      <c r="RND6" s="366">
        <f>'SAISIE HOTEL RESTAURANT'!RNN5</f>
        <v>0</v>
      </c>
      <c r="RNE6" s="366">
        <f>'SAISIE HOTEL RESTAURANT'!RNO5</f>
        <v>0</v>
      </c>
      <c r="RNF6" s="366">
        <f>'SAISIE HOTEL RESTAURANT'!RNP5</f>
        <v>0</v>
      </c>
      <c r="RNG6" s="366">
        <f>'SAISIE HOTEL RESTAURANT'!RNQ5</f>
        <v>0</v>
      </c>
      <c r="RNH6" s="366">
        <f>'SAISIE HOTEL RESTAURANT'!RNR5</f>
        <v>0</v>
      </c>
      <c r="RNI6" s="366">
        <f>'SAISIE HOTEL RESTAURANT'!RNS5</f>
        <v>0</v>
      </c>
      <c r="RNJ6" s="366">
        <f>'SAISIE HOTEL RESTAURANT'!RNT5</f>
        <v>0</v>
      </c>
      <c r="RNK6" s="366">
        <f>'SAISIE HOTEL RESTAURANT'!RNU5</f>
        <v>0</v>
      </c>
      <c r="RNL6" s="366">
        <f>'SAISIE HOTEL RESTAURANT'!RNV5</f>
        <v>0</v>
      </c>
      <c r="RNM6" s="366">
        <f>'SAISIE HOTEL RESTAURANT'!RNW5</f>
        <v>0</v>
      </c>
      <c r="RNN6" s="366">
        <f>'SAISIE HOTEL RESTAURANT'!RNX5</f>
        <v>0</v>
      </c>
      <c r="RNO6" s="366">
        <f>'SAISIE HOTEL RESTAURANT'!RNY5</f>
        <v>0</v>
      </c>
      <c r="RNP6" s="366">
        <f>'SAISIE HOTEL RESTAURANT'!RNZ5</f>
        <v>0</v>
      </c>
      <c r="RNQ6" s="366">
        <f>'SAISIE HOTEL RESTAURANT'!ROA5</f>
        <v>0</v>
      </c>
      <c r="RNR6" s="366">
        <f>'SAISIE HOTEL RESTAURANT'!ROB5</f>
        <v>0</v>
      </c>
      <c r="RNS6" s="366">
        <f>'SAISIE HOTEL RESTAURANT'!ROC5</f>
        <v>0</v>
      </c>
      <c r="RNT6" s="366">
        <f>'SAISIE HOTEL RESTAURANT'!ROD5</f>
        <v>0</v>
      </c>
      <c r="RNU6" s="366">
        <f>'SAISIE HOTEL RESTAURANT'!ROE5</f>
        <v>0</v>
      </c>
      <c r="RNV6" s="366">
        <f>'SAISIE HOTEL RESTAURANT'!ROF5</f>
        <v>0</v>
      </c>
      <c r="RNW6" s="366">
        <f>'SAISIE HOTEL RESTAURANT'!ROG5</f>
        <v>0</v>
      </c>
      <c r="RNX6" s="366">
        <f>'SAISIE HOTEL RESTAURANT'!ROH5</f>
        <v>0</v>
      </c>
      <c r="RNY6" s="366">
        <f>'SAISIE HOTEL RESTAURANT'!ROI5</f>
        <v>0</v>
      </c>
      <c r="RNZ6" s="366">
        <f>'SAISIE HOTEL RESTAURANT'!ROJ5</f>
        <v>0</v>
      </c>
      <c r="ROA6" s="366">
        <f>'SAISIE HOTEL RESTAURANT'!ROK5</f>
        <v>0</v>
      </c>
      <c r="ROB6" s="366">
        <f>'SAISIE HOTEL RESTAURANT'!ROL5</f>
        <v>0</v>
      </c>
      <c r="ROC6" s="366">
        <f>'SAISIE HOTEL RESTAURANT'!ROM5</f>
        <v>0</v>
      </c>
      <c r="ROD6" s="366">
        <f>'SAISIE HOTEL RESTAURANT'!RON5</f>
        <v>0</v>
      </c>
      <c r="ROE6" s="366">
        <f>'SAISIE HOTEL RESTAURANT'!ROO5</f>
        <v>0</v>
      </c>
      <c r="ROF6" s="366">
        <f>'SAISIE HOTEL RESTAURANT'!ROP5</f>
        <v>0</v>
      </c>
      <c r="ROG6" s="366">
        <f>'SAISIE HOTEL RESTAURANT'!ROQ5</f>
        <v>0</v>
      </c>
      <c r="ROH6" s="366">
        <f>'SAISIE HOTEL RESTAURANT'!ROR5</f>
        <v>0</v>
      </c>
      <c r="ROI6" s="366">
        <f>'SAISIE HOTEL RESTAURANT'!ROS5</f>
        <v>0</v>
      </c>
      <c r="ROJ6" s="366">
        <f>'SAISIE HOTEL RESTAURANT'!ROT5</f>
        <v>0</v>
      </c>
      <c r="ROK6" s="366">
        <f>'SAISIE HOTEL RESTAURANT'!ROU5</f>
        <v>0</v>
      </c>
      <c r="ROL6" s="366">
        <f>'SAISIE HOTEL RESTAURANT'!ROV5</f>
        <v>0</v>
      </c>
      <c r="ROM6" s="366">
        <f>'SAISIE HOTEL RESTAURANT'!ROW5</f>
        <v>0</v>
      </c>
      <c r="RON6" s="366">
        <f>'SAISIE HOTEL RESTAURANT'!ROX5</f>
        <v>0</v>
      </c>
      <c r="ROO6" s="366">
        <f>'SAISIE HOTEL RESTAURANT'!ROY5</f>
        <v>0</v>
      </c>
      <c r="ROP6" s="366">
        <f>'SAISIE HOTEL RESTAURANT'!ROZ5</f>
        <v>0</v>
      </c>
      <c r="ROQ6" s="366">
        <f>'SAISIE HOTEL RESTAURANT'!RPA5</f>
        <v>0</v>
      </c>
      <c r="ROR6" s="366">
        <f>'SAISIE HOTEL RESTAURANT'!RPB5</f>
        <v>0</v>
      </c>
      <c r="ROS6" s="366">
        <f>'SAISIE HOTEL RESTAURANT'!RPC5</f>
        <v>0</v>
      </c>
      <c r="ROT6" s="366">
        <f>'SAISIE HOTEL RESTAURANT'!RPD5</f>
        <v>0</v>
      </c>
      <c r="ROU6" s="366">
        <f>'SAISIE HOTEL RESTAURANT'!RPE5</f>
        <v>0</v>
      </c>
      <c r="ROV6" s="366">
        <f>'SAISIE HOTEL RESTAURANT'!RPF5</f>
        <v>0</v>
      </c>
      <c r="ROW6" s="366">
        <f>'SAISIE HOTEL RESTAURANT'!RPG5</f>
        <v>0</v>
      </c>
      <c r="ROX6" s="366">
        <f>'SAISIE HOTEL RESTAURANT'!RPH5</f>
        <v>0</v>
      </c>
      <c r="ROY6" s="366">
        <f>'SAISIE HOTEL RESTAURANT'!RPI5</f>
        <v>0</v>
      </c>
      <c r="ROZ6" s="366">
        <f>'SAISIE HOTEL RESTAURANT'!RPJ5</f>
        <v>0</v>
      </c>
      <c r="RPA6" s="366">
        <f>'SAISIE HOTEL RESTAURANT'!RPK5</f>
        <v>0</v>
      </c>
      <c r="RPB6" s="366">
        <f>'SAISIE HOTEL RESTAURANT'!RPL5</f>
        <v>0</v>
      </c>
      <c r="RPC6" s="366">
        <f>'SAISIE HOTEL RESTAURANT'!RPM5</f>
        <v>0</v>
      </c>
      <c r="RPD6" s="366">
        <f>'SAISIE HOTEL RESTAURANT'!RPN5</f>
        <v>0</v>
      </c>
      <c r="RPE6" s="366">
        <f>'SAISIE HOTEL RESTAURANT'!RPO5</f>
        <v>0</v>
      </c>
      <c r="RPF6" s="366">
        <f>'SAISIE HOTEL RESTAURANT'!RPP5</f>
        <v>0</v>
      </c>
      <c r="RPG6" s="366">
        <f>'SAISIE HOTEL RESTAURANT'!RPQ5</f>
        <v>0</v>
      </c>
      <c r="RPH6" s="366">
        <f>'SAISIE HOTEL RESTAURANT'!RPR5</f>
        <v>0</v>
      </c>
      <c r="RPI6" s="366">
        <f>'SAISIE HOTEL RESTAURANT'!RPS5</f>
        <v>0</v>
      </c>
      <c r="RPJ6" s="366">
        <f>'SAISIE HOTEL RESTAURANT'!RPT5</f>
        <v>0</v>
      </c>
      <c r="RPK6" s="366">
        <f>'SAISIE HOTEL RESTAURANT'!RPU5</f>
        <v>0</v>
      </c>
      <c r="RPL6" s="366">
        <f>'SAISIE HOTEL RESTAURANT'!RPV5</f>
        <v>0</v>
      </c>
      <c r="RPM6" s="366">
        <f>'SAISIE HOTEL RESTAURANT'!RPW5</f>
        <v>0</v>
      </c>
      <c r="RPN6" s="366">
        <f>'SAISIE HOTEL RESTAURANT'!RPX5</f>
        <v>0</v>
      </c>
      <c r="RPO6" s="366">
        <f>'SAISIE HOTEL RESTAURANT'!RPY5</f>
        <v>0</v>
      </c>
      <c r="RPP6" s="366">
        <f>'SAISIE HOTEL RESTAURANT'!RPZ5</f>
        <v>0</v>
      </c>
      <c r="RPQ6" s="366">
        <f>'SAISIE HOTEL RESTAURANT'!RQA5</f>
        <v>0</v>
      </c>
      <c r="RPR6" s="366">
        <f>'SAISIE HOTEL RESTAURANT'!RQB5</f>
        <v>0</v>
      </c>
      <c r="RPS6" s="366">
        <f>'SAISIE HOTEL RESTAURANT'!RQC5</f>
        <v>0</v>
      </c>
      <c r="RPT6" s="366">
        <f>'SAISIE HOTEL RESTAURANT'!RQD5</f>
        <v>0</v>
      </c>
      <c r="RPU6" s="366">
        <f>'SAISIE HOTEL RESTAURANT'!RQE5</f>
        <v>0</v>
      </c>
      <c r="RPV6" s="366">
        <f>'SAISIE HOTEL RESTAURANT'!RQF5</f>
        <v>0</v>
      </c>
      <c r="RPW6" s="366">
        <f>'SAISIE HOTEL RESTAURANT'!RQG5</f>
        <v>0</v>
      </c>
      <c r="RPX6" s="366">
        <f>'SAISIE HOTEL RESTAURANT'!RQH5</f>
        <v>0</v>
      </c>
      <c r="RPY6" s="366">
        <f>'SAISIE HOTEL RESTAURANT'!RQI5</f>
        <v>0</v>
      </c>
      <c r="RPZ6" s="366">
        <f>'SAISIE HOTEL RESTAURANT'!RQJ5</f>
        <v>0</v>
      </c>
      <c r="RQA6" s="366">
        <f>'SAISIE HOTEL RESTAURANT'!RQK5</f>
        <v>0</v>
      </c>
      <c r="RQB6" s="366">
        <f>'SAISIE HOTEL RESTAURANT'!RQL5</f>
        <v>0</v>
      </c>
      <c r="RQC6" s="366">
        <f>'SAISIE HOTEL RESTAURANT'!RQM5</f>
        <v>0</v>
      </c>
      <c r="RQD6" s="366">
        <f>'SAISIE HOTEL RESTAURANT'!RQN5</f>
        <v>0</v>
      </c>
      <c r="RQE6" s="366">
        <f>'SAISIE HOTEL RESTAURANT'!RQO5</f>
        <v>0</v>
      </c>
      <c r="RQF6" s="366">
        <f>'SAISIE HOTEL RESTAURANT'!RQP5</f>
        <v>0</v>
      </c>
      <c r="RQG6" s="366">
        <f>'SAISIE HOTEL RESTAURANT'!RQQ5</f>
        <v>0</v>
      </c>
      <c r="RQH6" s="366">
        <f>'SAISIE HOTEL RESTAURANT'!RQR5</f>
        <v>0</v>
      </c>
      <c r="RQI6" s="366">
        <f>'SAISIE HOTEL RESTAURANT'!RQS5</f>
        <v>0</v>
      </c>
      <c r="RQJ6" s="366">
        <f>'SAISIE HOTEL RESTAURANT'!RQT5</f>
        <v>0</v>
      </c>
      <c r="RQK6" s="366">
        <f>'SAISIE HOTEL RESTAURANT'!RQU5</f>
        <v>0</v>
      </c>
      <c r="RQL6" s="366">
        <f>'SAISIE HOTEL RESTAURANT'!RQV5</f>
        <v>0</v>
      </c>
      <c r="RQM6" s="366">
        <f>'SAISIE HOTEL RESTAURANT'!RQW5</f>
        <v>0</v>
      </c>
      <c r="RQN6" s="366">
        <f>'SAISIE HOTEL RESTAURANT'!RQX5</f>
        <v>0</v>
      </c>
      <c r="RQO6" s="366">
        <f>'SAISIE HOTEL RESTAURANT'!RQY5</f>
        <v>0</v>
      </c>
      <c r="RQP6" s="366">
        <f>'SAISIE HOTEL RESTAURANT'!RQZ5</f>
        <v>0</v>
      </c>
      <c r="RQQ6" s="366">
        <f>'SAISIE HOTEL RESTAURANT'!RRA5</f>
        <v>0</v>
      </c>
      <c r="RQR6" s="366">
        <f>'SAISIE HOTEL RESTAURANT'!RRB5</f>
        <v>0</v>
      </c>
      <c r="RQS6" s="366">
        <f>'SAISIE HOTEL RESTAURANT'!RRC5</f>
        <v>0</v>
      </c>
      <c r="RQT6" s="366">
        <f>'SAISIE HOTEL RESTAURANT'!RRD5</f>
        <v>0</v>
      </c>
      <c r="RQU6" s="366">
        <f>'SAISIE HOTEL RESTAURANT'!RRE5</f>
        <v>0</v>
      </c>
      <c r="RQV6" s="366">
        <f>'SAISIE HOTEL RESTAURANT'!RRF5</f>
        <v>0</v>
      </c>
      <c r="RQW6" s="366">
        <f>'SAISIE HOTEL RESTAURANT'!RRG5</f>
        <v>0</v>
      </c>
      <c r="RQX6" s="366">
        <f>'SAISIE HOTEL RESTAURANT'!RRH5</f>
        <v>0</v>
      </c>
      <c r="RQY6" s="366">
        <f>'SAISIE HOTEL RESTAURANT'!RRI5</f>
        <v>0</v>
      </c>
      <c r="RQZ6" s="366">
        <f>'SAISIE HOTEL RESTAURANT'!RRJ5</f>
        <v>0</v>
      </c>
      <c r="RRA6" s="366">
        <f>'SAISIE HOTEL RESTAURANT'!RRK5</f>
        <v>0</v>
      </c>
      <c r="RRB6" s="366">
        <f>'SAISIE HOTEL RESTAURANT'!RRL5</f>
        <v>0</v>
      </c>
      <c r="RRC6" s="366">
        <f>'SAISIE HOTEL RESTAURANT'!RRM5</f>
        <v>0</v>
      </c>
      <c r="RRD6" s="366">
        <f>'SAISIE HOTEL RESTAURANT'!RRN5</f>
        <v>0</v>
      </c>
      <c r="RRE6" s="366">
        <f>'SAISIE HOTEL RESTAURANT'!RRO5</f>
        <v>0</v>
      </c>
      <c r="RRF6" s="366">
        <f>'SAISIE HOTEL RESTAURANT'!RRP5</f>
        <v>0</v>
      </c>
      <c r="RRG6" s="366">
        <f>'SAISIE HOTEL RESTAURANT'!RRQ5</f>
        <v>0</v>
      </c>
      <c r="RRH6" s="366">
        <f>'SAISIE HOTEL RESTAURANT'!RRR5</f>
        <v>0</v>
      </c>
      <c r="RRI6" s="366">
        <f>'SAISIE HOTEL RESTAURANT'!RRS5</f>
        <v>0</v>
      </c>
      <c r="RRJ6" s="366">
        <f>'SAISIE HOTEL RESTAURANT'!RRT5</f>
        <v>0</v>
      </c>
      <c r="RRK6" s="366">
        <f>'SAISIE HOTEL RESTAURANT'!RRU5</f>
        <v>0</v>
      </c>
      <c r="RRL6" s="366">
        <f>'SAISIE HOTEL RESTAURANT'!RRV5</f>
        <v>0</v>
      </c>
      <c r="RRM6" s="366">
        <f>'SAISIE HOTEL RESTAURANT'!RRW5</f>
        <v>0</v>
      </c>
      <c r="RRN6" s="366">
        <f>'SAISIE HOTEL RESTAURANT'!RRX5</f>
        <v>0</v>
      </c>
      <c r="RRO6" s="366">
        <f>'SAISIE HOTEL RESTAURANT'!RRY5</f>
        <v>0</v>
      </c>
      <c r="RRP6" s="366">
        <f>'SAISIE HOTEL RESTAURANT'!RRZ5</f>
        <v>0</v>
      </c>
      <c r="RRQ6" s="366">
        <f>'SAISIE HOTEL RESTAURANT'!RSA5</f>
        <v>0</v>
      </c>
      <c r="RRR6" s="366">
        <f>'SAISIE HOTEL RESTAURANT'!RSB5</f>
        <v>0</v>
      </c>
      <c r="RRS6" s="366">
        <f>'SAISIE HOTEL RESTAURANT'!RSC5</f>
        <v>0</v>
      </c>
      <c r="RRT6" s="366">
        <f>'SAISIE HOTEL RESTAURANT'!RSD5</f>
        <v>0</v>
      </c>
      <c r="RRU6" s="366">
        <f>'SAISIE HOTEL RESTAURANT'!RSE5</f>
        <v>0</v>
      </c>
      <c r="RRV6" s="366">
        <f>'SAISIE HOTEL RESTAURANT'!RSF5</f>
        <v>0</v>
      </c>
      <c r="RRW6" s="366">
        <f>'SAISIE HOTEL RESTAURANT'!RSG5</f>
        <v>0</v>
      </c>
      <c r="RRX6" s="366">
        <f>'SAISIE HOTEL RESTAURANT'!RSH5</f>
        <v>0</v>
      </c>
      <c r="RRY6" s="366">
        <f>'SAISIE HOTEL RESTAURANT'!RSI5</f>
        <v>0</v>
      </c>
      <c r="RRZ6" s="366">
        <f>'SAISIE HOTEL RESTAURANT'!RSJ5</f>
        <v>0</v>
      </c>
      <c r="RSA6" s="366">
        <f>'SAISIE HOTEL RESTAURANT'!RSK5</f>
        <v>0</v>
      </c>
      <c r="RSB6" s="366">
        <f>'SAISIE HOTEL RESTAURANT'!RSL5</f>
        <v>0</v>
      </c>
      <c r="RSC6" s="366">
        <f>'SAISIE HOTEL RESTAURANT'!RSM5</f>
        <v>0</v>
      </c>
      <c r="RSD6" s="366">
        <f>'SAISIE HOTEL RESTAURANT'!RSN5</f>
        <v>0</v>
      </c>
      <c r="RSE6" s="366">
        <f>'SAISIE HOTEL RESTAURANT'!RSO5</f>
        <v>0</v>
      </c>
      <c r="RSF6" s="366">
        <f>'SAISIE HOTEL RESTAURANT'!RSP5</f>
        <v>0</v>
      </c>
      <c r="RSG6" s="366">
        <f>'SAISIE HOTEL RESTAURANT'!RSQ5</f>
        <v>0</v>
      </c>
      <c r="RSH6" s="366">
        <f>'SAISIE HOTEL RESTAURANT'!RSR5</f>
        <v>0</v>
      </c>
      <c r="RSI6" s="366">
        <f>'SAISIE HOTEL RESTAURANT'!RSS5</f>
        <v>0</v>
      </c>
      <c r="RSJ6" s="366">
        <f>'SAISIE HOTEL RESTAURANT'!RST5</f>
        <v>0</v>
      </c>
      <c r="RSK6" s="366">
        <f>'SAISIE HOTEL RESTAURANT'!RSU5</f>
        <v>0</v>
      </c>
      <c r="RSL6" s="366">
        <f>'SAISIE HOTEL RESTAURANT'!RSV5</f>
        <v>0</v>
      </c>
      <c r="RSM6" s="366">
        <f>'SAISIE HOTEL RESTAURANT'!RSW5</f>
        <v>0</v>
      </c>
      <c r="RSN6" s="366">
        <f>'SAISIE HOTEL RESTAURANT'!RSX5</f>
        <v>0</v>
      </c>
      <c r="RSO6" s="366">
        <f>'SAISIE HOTEL RESTAURANT'!RSY5</f>
        <v>0</v>
      </c>
      <c r="RSP6" s="366">
        <f>'SAISIE HOTEL RESTAURANT'!RSZ5</f>
        <v>0</v>
      </c>
      <c r="RSQ6" s="366">
        <f>'SAISIE HOTEL RESTAURANT'!RTA5</f>
        <v>0</v>
      </c>
      <c r="RSR6" s="366">
        <f>'SAISIE HOTEL RESTAURANT'!RTB5</f>
        <v>0</v>
      </c>
      <c r="RSS6" s="366">
        <f>'SAISIE HOTEL RESTAURANT'!RTC5</f>
        <v>0</v>
      </c>
      <c r="RST6" s="366">
        <f>'SAISIE HOTEL RESTAURANT'!RTD5</f>
        <v>0</v>
      </c>
      <c r="RSU6" s="366">
        <f>'SAISIE HOTEL RESTAURANT'!RTE5</f>
        <v>0</v>
      </c>
      <c r="RSV6" s="366">
        <f>'SAISIE HOTEL RESTAURANT'!RTF5</f>
        <v>0</v>
      </c>
      <c r="RSW6" s="366">
        <f>'SAISIE HOTEL RESTAURANT'!RTG5</f>
        <v>0</v>
      </c>
      <c r="RSX6" s="366">
        <f>'SAISIE HOTEL RESTAURANT'!RTH5</f>
        <v>0</v>
      </c>
      <c r="RSY6" s="366">
        <f>'SAISIE HOTEL RESTAURANT'!RTI5</f>
        <v>0</v>
      </c>
      <c r="RSZ6" s="366">
        <f>'SAISIE HOTEL RESTAURANT'!RTJ5</f>
        <v>0</v>
      </c>
      <c r="RTA6" s="366">
        <f>'SAISIE HOTEL RESTAURANT'!RTK5</f>
        <v>0</v>
      </c>
      <c r="RTB6" s="366">
        <f>'SAISIE HOTEL RESTAURANT'!RTL5</f>
        <v>0</v>
      </c>
      <c r="RTC6" s="366">
        <f>'SAISIE HOTEL RESTAURANT'!RTM5</f>
        <v>0</v>
      </c>
      <c r="RTD6" s="366">
        <f>'SAISIE HOTEL RESTAURANT'!RTN5</f>
        <v>0</v>
      </c>
      <c r="RTE6" s="366">
        <f>'SAISIE HOTEL RESTAURANT'!RTO5</f>
        <v>0</v>
      </c>
      <c r="RTF6" s="366">
        <f>'SAISIE HOTEL RESTAURANT'!RTP5</f>
        <v>0</v>
      </c>
      <c r="RTG6" s="366">
        <f>'SAISIE HOTEL RESTAURANT'!RTQ5</f>
        <v>0</v>
      </c>
      <c r="RTH6" s="366">
        <f>'SAISIE HOTEL RESTAURANT'!RTR5</f>
        <v>0</v>
      </c>
      <c r="RTI6" s="366">
        <f>'SAISIE HOTEL RESTAURANT'!RTS5</f>
        <v>0</v>
      </c>
      <c r="RTJ6" s="366">
        <f>'SAISIE HOTEL RESTAURANT'!RTT5</f>
        <v>0</v>
      </c>
      <c r="RTK6" s="366">
        <f>'SAISIE HOTEL RESTAURANT'!RTU5</f>
        <v>0</v>
      </c>
      <c r="RTL6" s="366">
        <f>'SAISIE HOTEL RESTAURANT'!RTV5</f>
        <v>0</v>
      </c>
      <c r="RTM6" s="366">
        <f>'SAISIE HOTEL RESTAURANT'!RTW5</f>
        <v>0</v>
      </c>
      <c r="RTN6" s="366">
        <f>'SAISIE HOTEL RESTAURANT'!RTX5</f>
        <v>0</v>
      </c>
      <c r="RTO6" s="366">
        <f>'SAISIE HOTEL RESTAURANT'!RTY5</f>
        <v>0</v>
      </c>
      <c r="RTP6" s="366">
        <f>'SAISIE HOTEL RESTAURANT'!RTZ5</f>
        <v>0</v>
      </c>
      <c r="RTQ6" s="366">
        <f>'SAISIE HOTEL RESTAURANT'!RUA5</f>
        <v>0</v>
      </c>
      <c r="RTR6" s="366">
        <f>'SAISIE HOTEL RESTAURANT'!RUB5</f>
        <v>0</v>
      </c>
      <c r="RTS6" s="366">
        <f>'SAISIE HOTEL RESTAURANT'!RUC5</f>
        <v>0</v>
      </c>
      <c r="RTT6" s="366">
        <f>'SAISIE HOTEL RESTAURANT'!RUD5</f>
        <v>0</v>
      </c>
      <c r="RTU6" s="366">
        <f>'SAISIE HOTEL RESTAURANT'!RUE5</f>
        <v>0</v>
      </c>
      <c r="RTV6" s="366">
        <f>'SAISIE HOTEL RESTAURANT'!RUF5</f>
        <v>0</v>
      </c>
      <c r="RTW6" s="366">
        <f>'SAISIE HOTEL RESTAURANT'!RUG5</f>
        <v>0</v>
      </c>
      <c r="RTX6" s="366">
        <f>'SAISIE HOTEL RESTAURANT'!RUH5</f>
        <v>0</v>
      </c>
      <c r="RTY6" s="366">
        <f>'SAISIE HOTEL RESTAURANT'!RUI5</f>
        <v>0</v>
      </c>
      <c r="RTZ6" s="366">
        <f>'SAISIE HOTEL RESTAURANT'!RUJ5</f>
        <v>0</v>
      </c>
      <c r="RUA6" s="366">
        <f>'SAISIE HOTEL RESTAURANT'!RUK5</f>
        <v>0</v>
      </c>
      <c r="RUB6" s="366">
        <f>'SAISIE HOTEL RESTAURANT'!RUL5</f>
        <v>0</v>
      </c>
      <c r="RUC6" s="366">
        <f>'SAISIE HOTEL RESTAURANT'!RUM5</f>
        <v>0</v>
      </c>
      <c r="RUD6" s="366">
        <f>'SAISIE HOTEL RESTAURANT'!RUN5</f>
        <v>0</v>
      </c>
      <c r="RUE6" s="366">
        <f>'SAISIE HOTEL RESTAURANT'!RUO5</f>
        <v>0</v>
      </c>
      <c r="RUF6" s="366">
        <f>'SAISIE HOTEL RESTAURANT'!RUP5</f>
        <v>0</v>
      </c>
      <c r="RUG6" s="366">
        <f>'SAISIE HOTEL RESTAURANT'!RUQ5</f>
        <v>0</v>
      </c>
      <c r="RUH6" s="366">
        <f>'SAISIE HOTEL RESTAURANT'!RUR5</f>
        <v>0</v>
      </c>
      <c r="RUI6" s="366">
        <f>'SAISIE HOTEL RESTAURANT'!RUS5</f>
        <v>0</v>
      </c>
      <c r="RUJ6" s="366">
        <f>'SAISIE HOTEL RESTAURANT'!RUT5</f>
        <v>0</v>
      </c>
      <c r="RUK6" s="366">
        <f>'SAISIE HOTEL RESTAURANT'!RUU5</f>
        <v>0</v>
      </c>
      <c r="RUL6" s="366">
        <f>'SAISIE HOTEL RESTAURANT'!RUV5</f>
        <v>0</v>
      </c>
      <c r="RUM6" s="366">
        <f>'SAISIE HOTEL RESTAURANT'!RUW5</f>
        <v>0</v>
      </c>
      <c r="RUN6" s="366">
        <f>'SAISIE HOTEL RESTAURANT'!RUX5</f>
        <v>0</v>
      </c>
      <c r="RUO6" s="366">
        <f>'SAISIE HOTEL RESTAURANT'!RUY5</f>
        <v>0</v>
      </c>
      <c r="RUP6" s="366">
        <f>'SAISIE HOTEL RESTAURANT'!RUZ5</f>
        <v>0</v>
      </c>
      <c r="RUQ6" s="366">
        <f>'SAISIE HOTEL RESTAURANT'!RVA5</f>
        <v>0</v>
      </c>
      <c r="RUR6" s="366">
        <f>'SAISIE HOTEL RESTAURANT'!RVB5</f>
        <v>0</v>
      </c>
      <c r="RUS6" s="366">
        <f>'SAISIE HOTEL RESTAURANT'!RVC5</f>
        <v>0</v>
      </c>
      <c r="RUT6" s="366">
        <f>'SAISIE HOTEL RESTAURANT'!RVD5</f>
        <v>0</v>
      </c>
      <c r="RUU6" s="366">
        <f>'SAISIE HOTEL RESTAURANT'!RVE5</f>
        <v>0</v>
      </c>
      <c r="RUV6" s="366">
        <f>'SAISIE HOTEL RESTAURANT'!RVF5</f>
        <v>0</v>
      </c>
      <c r="RUW6" s="366">
        <f>'SAISIE HOTEL RESTAURANT'!RVG5</f>
        <v>0</v>
      </c>
      <c r="RUX6" s="366">
        <f>'SAISIE HOTEL RESTAURANT'!RVH5</f>
        <v>0</v>
      </c>
      <c r="RUY6" s="366">
        <f>'SAISIE HOTEL RESTAURANT'!RVI5</f>
        <v>0</v>
      </c>
      <c r="RUZ6" s="366">
        <f>'SAISIE HOTEL RESTAURANT'!RVJ5</f>
        <v>0</v>
      </c>
      <c r="RVA6" s="366">
        <f>'SAISIE HOTEL RESTAURANT'!RVK5</f>
        <v>0</v>
      </c>
      <c r="RVB6" s="366">
        <f>'SAISIE HOTEL RESTAURANT'!RVL5</f>
        <v>0</v>
      </c>
      <c r="RVC6" s="366">
        <f>'SAISIE HOTEL RESTAURANT'!RVM5</f>
        <v>0</v>
      </c>
      <c r="RVD6" s="366">
        <f>'SAISIE HOTEL RESTAURANT'!RVN5</f>
        <v>0</v>
      </c>
      <c r="RVE6" s="366">
        <f>'SAISIE HOTEL RESTAURANT'!RVO5</f>
        <v>0</v>
      </c>
      <c r="RVF6" s="366">
        <f>'SAISIE HOTEL RESTAURANT'!RVP5</f>
        <v>0</v>
      </c>
      <c r="RVG6" s="366">
        <f>'SAISIE HOTEL RESTAURANT'!RVQ5</f>
        <v>0</v>
      </c>
      <c r="RVH6" s="366">
        <f>'SAISIE HOTEL RESTAURANT'!RVR5</f>
        <v>0</v>
      </c>
      <c r="RVI6" s="366">
        <f>'SAISIE HOTEL RESTAURANT'!RVS5</f>
        <v>0</v>
      </c>
      <c r="RVJ6" s="366">
        <f>'SAISIE HOTEL RESTAURANT'!RVT5</f>
        <v>0</v>
      </c>
      <c r="RVK6" s="366">
        <f>'SAISIE HOTEL RESTAURANT'!RVU5</f>
        <v>0</v>
      </c>
      <c r="RVL6" s="366">
        <f>'SAISIE HOTEL RESTAURANT'!RVV5</f>
        <v>0</v>
      </c>
      <c r="RVM6" s="366">
        <f>'SAISIE HOTEL RESTAURANT'!RVW5</f>
        <v>0</v>
      </c>
      <c r="RVN6" s="366">
        <f>'SAISIE HOTEL RESTAURANT'!RVX5</f>
        <v>0</v>
      </c>
      <c r="RVO6" s="366">
        <f>'SAISIE HOTEL RESTAURANT'!RVY5</f>
        <v>0</v>
      </c>
      <c r="RVP6" s="366">
        <f>'SAISIE HOTEL RESTAURANT'!RVZ5</f>
        <v>0</v>
      </c>
      <c r="RVQ6" s="366">
        <f>'SAISIE HOTEL RESTAURANT'!RWA5</f>
        <v>0</v>
      </c>
      <c r="RVR6" s="366">
        <f>'SAISIE HOTEL RESTAURANT'!RWB5</f>
        <v>0</v>
      </c>
      <c r="RVS6" s="366">
        <f>'SAISIE HOTEL RESTAURANT'!RWC5</f>
        <v>0</v>
      </c>
      <c r="RVT6" s="366">
        <f>'SAISIE HOTEL RESTAURANT'!RWD5</f>
        <v>0</v>
      </c>
      <c r="RVU6" s="366">
        <f>'SAISIE HOTEL RESTAURANT'!RWE5</f>
        <v>0</v>
      </c>
      <c r="RVV6" s="366">
        <f>'SAISIE HOTEL RESTAURANT'!RWF5</f>
        <v>0</v>
      </c>
      <c r="RVW6" s="366">
        <f>'SAISIE HOTEL RESTAURANT'!RWG5</f>
        <v>0</v>
      </c>
      <c r="RVX6" s="366">
        <f>'SAISIE HOTEL RESTAURANT'!RWH5</f>
        <v>0</v>
      </c>
      <c r="RVY6" s="366">
        <f>'SAISIE HOTEL RESTAURANT'!RWI5</f>
        <v>0</v>
      </c>
      <c r="RVZ6" s="366">
        <f>'SAISIE HOTEL RESTAURANT'!RWJ5</f>
        <v>0</v>
      </c>
      <c r="RWA6" s="366">
        <f>'SAISIE HOTEL RESTAURANT'!RWK5</f>
        <v>0</v>
      </c>
      <c r="RWB6" s="366">
        <f>'SAISIE HOTEL RESTAURANT'!RWL5</f>
        <v>0</v>
      </c>
      <c r="RWC6" s="366">
        <f>'SAISIE HOTEL RESTAURANT'!RWM5</f>
        <v>0</v>
      </c>
      <c r="RWD6" s="366">
        <f>'SAISIE HOTEL RESTAURANT'!RWN5</f>
        <v>0</v>
      </c>
      <c r="RWE6" s="366">
        <f>'SAISIE HOTEL RESTAURANT'!RWO5</f>
        <v>0</v>
      </c>
      <c r="RWF6" s="366">
        <f>'SAISIE HOTEL RESTAURANT'!RWP5</f>
        <v>0</v>
      </c>
      <c r="RWG6" s="366">
        <f>'SAISIE HOTEL RESTAURANT'!RWQ5</f>
        <v>0</v>
      </c>
      <c r="RWH6" s="366">
        <f>'SAISIE HOTEL RESTAURANT'!RWR5</f>
        <v>0</v>
      </c>
      <c r="RWI6" s="366">
        <f>'SAISIE HOTEL RESTAURANT'!RWS5</f>
        <v>0</v>
      </c>
      <c r="RWJ6" s="366">
        <f>'SAISIE HOTEL RESTAURANT'!RWT5</f>
        <v>0</v>
      </c>
      <c r="RWK6" s="366">
        <f>'SAISIE HOTEL RESTAURANT'!RWU5</f>
        <v>0</v>
      </c>
      <c r="RWL6" s="366">
        <f>'SAISIE HOTEL RESTAURANT'!RWV5</f>
        <v>0</v>
      </c>
      <c r="RWM6" s="366">
        <f>'SAISIE HOTEL RESTAURANT'!RWW5</f>
        <v>0</v>
      </c>
      <c r="RWN6" s="366">
        <f>'SAISIE HOTEL RESTAURANT'!RWX5</f>
        <v>0</v>
      </c>
      <c r="RWO6" s="366">
        <f>'SAISIE HOTEL RESTAURANT'!RWY5</f>
        <v>0</v>
      </c>
      <c r="RWP6" s="366">
        <f>'SAISIE HOTEL RESTAURANT'!RWZ5</f>
        <v>0</v>
      </c>
      <c r="RWQ6" s="366">
        <f>'SAISIE HOTEL RESTAURANT'!RXA5</f>
        <v>0</v>
      </c>
      <c r="RWR6" s="366">
        <f>'SAISIE HOTEL RESTAURANT'!RXB5</f>
        <v>0</v>
      </c>
      <c r="RWS6" s="366">
        <f>'SAISIE HOTEL RESTAURANT'!RXC5</f>
        <v>0</v>
      </c>
      <c r="RWT6" s="366">
        <f>'SAISIE HOTEL RESTAURANT'!RXD5</f>
        <v>0</v>
      </c>
      <c r="RWU6" s="366">
        <f>'SAISIE HOTEL RESTAURANT'!RXE5</f>
        <v>0</v>
      </c>
      <c r="RWV6" s="366">
        <f>'SAISIE HOTEL RESTAURANT'!RXF5</f>
        <v>0</v>
      </c>
      <c r="RWW6" s="366">
        <f>'SAISIE HOTEL RESTAURANT'!RXG5</f>
        <v>0</v>
      </c>
      <c r="RWX6" s="366">
        <f>'SAISIE HOTEL RESTAURANT'!RXH5</f>
        <v>0</v>
      </c>
      <c r="RWY6" s="366">
        <f>'SAISIE HOTEL RESTAURANT'!RXI5</f>
        <v>0</v>
      </c>
      <c r="RWZ6" s="366">
        <f>'SAISIE HOTEL RESTAURANT'!RXJ5</f>
        <v>0</v>
      </c>
      <c r="RXA6" s="366">
        <f>'SAISIE HOTEL RESTAURANT'!RXK5</f>
        <v>0</v>
      </c>
      <c r="RXB6" s="366">
        <f>'SAISIE HOTEL RESTAURANT'!RXL5</f>
        <v>0</v>
      </c>
      <c r="RXC6" s="366">
        <f>'SAISIE HOTEL RESTAURANT'!RXM5</f>
        <v>0</v>
      </c>
      <c r="RXD6" s="366">
        <f>'SAISIE HOTEL RESTAURANT'!RXN5</f>
        <v>0</v>
      </c>
      <c r="RXE6" s="366">
        <f>'SAISIE HOTEL RESTAURANT'!RXO5</f>
        <v>0</v>
      </c>
      <c r="RXF6" s="366">
        <f>'SAISIE HOTEL RESTAURANT'!RXP5</f>
        <v>0</v>
      </c>
      <c r="RXG6" s="366">
        <f>'SAISIE HOTEL RESTAURANT'!RXQ5</f>
        <v>0</v>
      </c>
      <c r="RXH6" s="366">
        <f>'SAISIE HOTEL RESTAURANT'!RXR5</f>
        <v>0</v>
      </c>
      <c r="RXI6" s="366">
        <f>'SAISIE HOTEL RESTAURANT'!RXS5</f>
        <v>0</v>
      </c>
      <c r="RXJ6" s="366">
        <f>'SAISIE HOTEL RESTAURANT'!RXT5</f>
        <v>0</v>
      </c>
      <c r="RXK6" s="366">
        <f>'SAISIE HOTEL RESTAURANT'!RXU5</f>
        <v>0</v>
      </c>
      <c r="RXL6" s="366">
        <f>'SAISIE HOTEL RESTAURANT'!RXV5</f>
        <v>0</v>
      </c>
      <c r="RXM6" s="366">
        <f>'SAISIE HOTEL RESTAURANT'!RXW5</f>
        <v>0</v>
      </c>
      <c r="RXN6" s="366">
        <f>'SAISIE HOTEL RESTAURANT'!RXX5</f>
        <v>0</v>
      </c>
      <c r="RXO6" s="366">
        <f>'SAISIE HOTEL RESTAURANT'!RXY5</f>
        <v>0</v>
      </c>
      <c r="RXP6" s="366">
        <f>'SAISIE HOTEL RESTAURANT'!RXZ5</f>
        <v>0</v>
      </c>
      <c r="RXQ6" s="366">
        <f>'SAISIE HOTEL RESTAURANT'!RYA5</f>
        <v>0</v>
      </c>
      <c r="RXR6" s="366">
        <f>'SAISIE HOTEL RESTAURANT'!RYB5</f>
        <v>0</v>
      </c>
      <c r="RXS6" s="366">
        <f>'SAISIE HOTEL RESTAURANT'!RYC5</f>
        <v>0</v>
      </c>
      <c r="RXT6" s="366">
        <f>'SAISIE HOTEL RESTAURANT'!RYD5</f>
        <v>0</v>
      </c>
      <c r="RXU6" s="366">
        <f>'SAISIE HOTEL RESTAURANT'!RYE5</f>
        <v>0</v>
      </c>
      <c r="RXV6" s="366">
        <f>'SAISIE HOTEL RESTAURANT'!RYF5</f>
        <v>0</v>
      </c>
      <c r="RXW6" s="366">
        <f>'SAISIE HOTEL RESTAURANT'!RYG5</f>
        <v>0</v>
      </c>
      <c r="RXX6" s="366">
        <f>'SAISIE HOTEL RESTAURANT'!RYH5</f>
        <v>0</v>
      </c>
      <c r="RXY6" s="366">
        <f>'SAISIE HOTEL RESTAURANT'!RYI5</f>
        <v>0</v>
      </c>
      <c r="RXZ6" s="366">
        <f>'SAISIE HOTEL RESTAURANT'!RYJ5</f>
        <v>0</v>
      </c>
      <c r="RYA6" s="366">
        <f>'SAISIE HOTEL RESTAURANT'!RYK5</f>
        <v>0</v>
      </c>
      <c r="RYB6" s="366">
        <f>'SAISIE HOTEL RESTAURANT'!RYL5</f>
        <v>0</v>
      </c>
      <c r="RYC6" s="366">
        <f>'SAISIE HOTEL RESTAURANT'!RYM5</f>
        <v>0</v>
      </c>
      <c r="RYD6" s="366">
        <f>'SAISIE HOTEL RESTAURANT'!RYN5</f>
        <v>0</v>
      </c>
      <c r="RYE6" s="366">
        <f>'SAISIE HOTEL RESTAURANT'!RYO5</f>
        <v>0</v>
      </c>
      <c r="RYF6" s="366">
        <f>'SAISIE HOTEL RESTAURANT'!RYP5</f>
        <v>0</v>
      </c>
      <c r="RYG6" s="366">
        <f>'SAISIE HOTEL RESTAURANT'!RYQ5</f>
        <v>0</v>
      </c>
      <c r="RYH6" s="366">
        <f>'SAISIE HOTEL RESTAURANT'!RYR5</f>
        <v>0</v>
      </c>
      <c r="RYI6" s="366">
        <f>'SAISIE HOTEL RESTAURANT'!RYS5</f>
        <v>0</v>
      </c>
      <c r="RYJ6" s="366">
        <f>'SAISIE HOTEL RESTAURANT'!RYT5</f>
        <v>0</v>
      </c>
      <c r="RYK6" s="366">
        <f>'SAISIE HOTEL RESTAURANT'!RYU5</f>
        <v>0</v>
      </c>
      <c r="RYL6" s="366">
        <f>'SAISIE HOTEL RESTAURANT'!RYV5</f>
        <v>0</v>
      </c>
      <c r="RYM6" s="366">
        <f>'SAISIE HOTEL RESTAURANT'!RYW5</f>
        <v>0</v>
      </c>
      <c r="RYN6" s="366">
        <f>'SAISIE HOTEL RESTAURANT'!RYX5</f>
        <v>0</v>
      </c>
      <c r="RYO6" s="366">
        <f>'SAISIE HOTEL RESTAURANT'!RYY5</f>
        <v>0</v>
      </c>
      <c r="RYP6" s="366">
        <f>'SAISIE HOTEL RESTAURANT'!RYZ5</f>
        <v>0</v>
      </c>
      <c r="RYQ6" s="366">
        <f>'SAISIE HOTEL RESTAURANT'!RZA5</f>
        <v>0</v>
      </c>
      <c r="RYR6" s="366">
        <f>'SAISIE HOTEL RESTAURANT'!RZB5</f>
        <v>0</v>
      </c>
      <c r="RYS6" s="366">
        <f>'SAISIE HOTEL RESTAURANT'!RZC5</f>
        <v>0</v>
      </c>
      <c r="RYT6" s="366">
        <f>'SAISIE HOTEL RESTAURANT'!RZD5</f>
        <v>0</v>
      </c>
      <c r="RYU6" s="366">
        <f>'SAISIE HOTEL RESTAURANT'!RZE5</f>
        <v>0</v>
      </c>
      <c r="RYV6" s="366">
        <f>'SAISIE HOTEL RESTAURANT'!RZF5</f>
        <v>0</v>
      </c>
      <c r="RYW6" s="366">
        <f>'SAISIE HOTEL RESTAURANT'!RZG5</f>
        <v>0</v>
      </c>
      <c r="RYX6" s="366">
        <f>'SAISIE HOTEL RESTAURANT'!RZH5</f>
        <v>0</v>
      </c>
      <c r="RYY6" s="366">
        <f>'SAISIE HOTEL RESTAURANT'!RZI5</f>
        <v>0</v>
      </c>
      <c r="RYZ6" s="366">
        <f>'SAISIE HOTEL RESTAURANT'!RZJ5</f>
        <v>0</v>
      </c>
      <c r="RZA6" s="366">
        <f>'SAISIE HOTEL RESTAURANT'!RZK5</f>
        <v>0</v>
      </c>
      <c r="RZB6" s="366">
        <f>'SAISIE HOTEL RESTAURANT'!RZL5</f>
        <v>0</v>
      </c>
      <c r="RZC6" s="366">
        <f>'SAISIE HOTEL RESTAURANT'!RZM5</f>
        <v>0</v>
      </c>
      <c r="RZD6" s="366">
        <f>'SAISIE HOTEL RESTAURANT'!RZN5</f>
        <v>0</v>
      </c>
      <c r="RZE6" s="366">
        <f>'SAISIE HOTEL RESTAURANT'!RZO5</f>
        <v>0</v>
      </c>
      <c r="RZF6" s="366">
        <f>'SAISIE HOTEL RESTAURANT'!RZP5</f>
        <v>0</v>
      </c>
      <c r="RZG6" s="366">
        <f>'SAISIE HOTEL RESTAURANT'!RZQ5</f>
        <v>0</v>
      </c>
      <c r="RZH6" s="366">
        <f>'SAISIE HOTEL RESTAURANT'!RZR5</f>
        <v>0</v>
      </c>
      <c r="RZI6" s="366">
        <f>'SAISIE HOTEL RESTAURANT'!RZS5</f>
        <v>0</v>
      </c>
      <c r="RZJ6" s="366">
        <f>'SAISIE HOTEL RESTAURANT'!RZT5</f>
        <v>0</v>
      </c>
      <c r="RZK6" s="366">
        <f>'SAISIE HOTEL RESTAURANT'!RZU5</f>
        <v>0</v>
      </c>
      <c r="RZL6" s="366">
        <f>'SAISIE HOTEL RESTAURANT'!RZV5</f>
        <v>0</v>
      </c>
      <c r="RZM6" s="366">
        <f>'SAISIE HOTEL RESTAURANT'!RZW5</f>
        <v>0</v>
      </c>
      <c r="RZN6" s="366">
        <f>'SAISIE HOTEL RESTAURANT'!RZX5</f>
        <v>0</v>
      </c>
      <c r="RZO6" s="366">
        <f>'SAISIE HOTEL RESTAURANT'!RZY5</f>
        <v>0</v>
      </c>
      <c r="RZP6" s="366">
        <f>'SAISIE HOTEL RESTAURANT'!RZZ5</f>
        <v>0</v>
      </c>
      <c r="RZQ6" s="366">
        <f>'SAISIE HOTEL RESTAURANT'!SAA5</f>
        <v>0</v>
      </c>
      <c r="RZR6" s="366">
        <f>'SAISIE HOTEL RESTAURANT'!SAB5</f>
        <v>0</v>
      </c>
      <c r="RZS6" s="366">
        <f>'SAISIE HOTEL RESTAURANT'!SAC5</f>
        <v>0</v>
      </c>
      <c r="RZT6" s="366">
        <f>'SAISIE HOTEL RESTAURANT'!SAD5</f>
        <v>0</v>
      </c>
      <c r="RZU6" s="366">
        <f>'SAISIE HOTEL RESTAURANT'!SAE5</f>
        <v>0</v>
      </c>
      <c r="RZV6" s="366">
        <f>'SAISIE HOTEL RESTAURANT'!SAF5</f>
        <v>0</v>
      </c>
      <c r="RZW6" s="366">
        <f>'SAISIE HOTEL RESTAURANT'!SAG5</f>
        <v>0</v>
      </c>
      <c r="RZX6" s="366">
        <f>'SAISIE HOTEL RESTAURANT'!SAH5</f>
        <v>0</v>
      </c>
      <c r="RZY6" s="366">
        <f>'SAISIE HOTEL RESTAURANT'!SAI5</f>
        <v>0</v>
      </c>
      <c r="RZZ6" s="366">
        <f>'SAISIE HOTEL RESTAURANT'!SAJ5</f>
        <v>0</v>
      </c>
      <c r="SAA6" s="366">
        <f>'SAISIE HOTEL RESTAURANT'!SAK5</f>
        <v>0</v>
      </c>
      <c r="SAB6" s="366">
        <f>'SAISIE HOTEL RESTAURANT'!SAL5</f>
        <v>0</v>
      </c>
      <c r="SAC6" s="366">
        <f>'SAISIE HOTEL RESTAURANT'!SAM5</f>
        <v>0</v>
      </c>
      <c r="SAD6" s="366">
        <f>'SAISIE HOTEL RESTAURANT'!SAN5</f>
        <v>0</v>
      </c>
      <c r="SAE6" s="366">
        <f>'SAISIE HOTEL RESTAURANT'!SAO5</f>
        <v>0</v>
      </c>
      <c r="SAF6" s="366">
        <f>'SAISIE HOTEL RESTAURANT'!SAP5</f>
        <v>0</v>
      </c>
      <c r="SAG6" s="366">
        <f>'SAISIE HOTEL RESTAURANT'!SAQ5</f>
        <v>0</v>
      </c>
      <c r="SAH6" s="366">
        <f>'SAISIE HOTEL RESTAURANT'!SAR5</f>
        <v>0</v>
      </c>
      <c r="SAI6" s="366">
        <f>'SAISIE HOTEL RESTAURANT'!SAS5</f>
        <v>0</v>
      </c>
      <c r="SAJ6" s="366">
        <f>'SAISIE HOTEL RESTAURANT'!SAT5</f>
        <v>0</v>
      </c>
      <c r="SAK6" s="366">
        <f>'SAISIE HOTEL RESTAURANT'!SAU5</f>
        <v>0</v>
      </c>
      <c r="SAL6" s="366">
        <f>'SAISIE HOTEL RESTAURANT'!SAV5</f>
        <v>0</v>
      </c>
      <c r="SAM6" s="366">
        <f>'SAISIE HOTEL RESTAURANT'!SAW5</f>
        <v>0</v>
      </c>
      <c r="SAN6" s="366">
        <f>'SAISIE HOTEL RESTAURANT'!SAX5</f>
        <v>0</v>
      </c>
      <c r="SAO6" s="366">
        <f>'SAISIE HOTEL RESTAURANT'!SAY5</f>
        <v>0</v>
      </c>
      <c r="SAP6" s="366">
        <f>'SAISIE HOTEL RESTAURANT'!SAZ5</f>
        <v>0</v>
      </c>
      <c r="SAQ6" s="366">
        <f>'SAISIE HOTEL RESTAURANT'!SBA5</f>
        <v>0</v>
      </c>
      <c r="SAR6" s="366">
        <f>'SAISIE HOTEL RESTAURANT'!SBB5</f>
        <v>0</v>
      </c>
      <c r="SAS6" s="366">
        <f>'SAISIE HOTEL RESTAURANT'!SBC5</f>
        <v>0</v>
      </c>
      <c r="SAT6" s="366">
        <f>'SAISIE HOTEL RESTAURANT'!SBD5</f>
        <v>0</v>
      </c>
      <c r="SAU6" s="366">
        <f>'SAISIE HOTEL RESTAURANT'!SBE5</f>
        <v>0</v>
      </c>
      <c r="SAV6" s="366">
        <f>'SAISIE HOTEL RESTAURANT'!SBF5</f>
        <v>0</v>
      </c>
      <c r="SAW6" s="366">
        <f>'SAISIE HOTEL RESTAURANT'!SBG5</f>
        <v>0</v>
      </c>
      <c r="SAX6" s="366">
        <f>'SAISIE HOTEL RESTAURANT'!SBH5</f>
        <v>0</v>
      </c>
      <c r="SAY6" s="366">
        <f>'SAISIE HOTEL RESTAURANT'!SBI5</f>
        <v>0</v>
      </c>
      <c r="SAZ6" s="366">
        <f>'SAISIE HOTEL RESTAURANT'!SBJ5</f>
        <v>0</v>
      </c>
      <c r="SBA6" s="366">
        <f>'SAISIE HOTEL RESTAURANT'!SBK5</f>
        <v>0</v>
      </c>
      <c r="SBB6" s="366">
        <f>'SAISIE HOTEL RESTAURANT'!SBL5</f>
        <v>0</v>
      </c>
      <c r="SBC6" s="366">
        <f>'SAISIE HOTEL RESTAURANT'!SBM5</f>
        <v>0</v>
      </c>
      <c r="SBD6" s="366">
        <f>'SAISIE HOTEL RESTAURANT'!SBN5</f>
        <v>0</v>
      </c>
      <c r="SBE6" s="366">
        <f>'SAISIE HOTEL RESTAURANT'!SBO5</f>
        <v>0</v>
      </c>
      <c r="SBF6" s="366">
        <f>'SAISIE HOTEL RESTAURANT'!SBP5</f>
        <v>0</v>
      </c>
      <c r="SBG6" s="366">
        <f>'SAISIE HOTEL RESTAURANT'!SBQ5</f>
        <v>0</v>
      </c>
      <c r="SBH6" s="366">
        <f>'SAISIE HOTEL RESTAURANT'!SBR5</f>
        <v>0</v>
      </c>
      <c r="SBI6" s="366">
        <f>'SAISIE HOTEL RESTAURANT'!SBS5</f>
        <v>0</v>
      </c>
      <c r="SBJ6" s="366">
        <f>'SAISIE HOTEL RESTAURANT'!SBT5</f>
        <v>0</v>
      </c>
      <c r="SBK6" s="366">
        <f>'SAISIE HOTEL RESTAURANT'!SBU5</f>
        <v>0</v>
      </c>
      <c r="SBL6" s="366">
        <f>'SAISIE HOTEL RESTAURANT'!SBV5</f>
        <v>0</v>
      </c>
      <c r="SBM6" s="366">
        <f>'SAISIE HOTEL RESTAURANT'!SBW5</f>
        <v>0</v>
      </c>
      <c r="SBN6" s="366">
        <f>'SAISIE HOTEL RESTAURANT'!SBX5</f>
        <v>0</v>
      </c>
      <c r="SBO6" s="366">
        <f>'SAISIE HOTEL RESTAURANT'!SBY5</f>
        <v>0</v>
      </c>
      <c r="SBP6" s="366">
        <f>'SAISIE HOTEL RESTAURANT'!SBZ5</f>
        <v>0</v>
      </c>
      <c r="SBQ6" s="366">
        <f>'SAISIE HOTEL RESTAURANT'!SCA5</f>
        <v>0</v>
      </c>
      <c r="SBR6" s="366">
        <f>'SAISIE HOTEL RESTAURANT'!SCB5</f>
        <v>0</v>
      </c>
      <c r="SBS6" s="366">
        <f>'SAISIE HOTEL RESTAURANT'!SCC5</f>
        <v>0</v>
      </c>
      <c r="SBT6" s="366">
        <f>'SAISIE HOTEL RESTAURANT'!SCD5</f>
        <v>0</v>
      </c>
      <c r="SBU6" s="366">
        <f>'SAISIE HOTEL RESTAURANT'!SCE5</f>
        <v>0</v>
      </c>
      <c r="SBV6" s="366">
        <f>'SAISIE HOTEL RESTAURANT'!SCF5</f>
        <v>0</v>
      </c>
      <c r="SBW6" s="366">
        <f>'SAISIE HOTEL RESTAURANT'!SCG5</f>
        <v>0</v>
      </c>
      <c r="SBX6" s="366">
        <f>'SAISIE HOTEL RESTAURANT'!SCH5</f>
        <v>0</v>
      </c>
      <c r="SBY6" s="366">
        <f>'SAISIE HOTEL RESTAURANT'!SCI5</f>
        <v>0</v>
      </c>
      <c r="SBZ6" s="366">
        <f>'SAISIE HOTEL RESTAURANT'!SCJ5</f>
        <v>0</v>
      </c>
      <c r="SCA6" s="366">
        <f>'SAISIE HOTEL RESTAURANT'!SCK5</f>
        <v>0</v>
      </c>
      <c r="SCB6" s="366">
        <f>'SAISIE HOTEL RESTAURANT'!SCL5</f>
        <v>0</v>
      </c>
      <c r="SCC6" s="366">
        <f>'SAISIE HOTEL RESTAURANT'!SCM5</f>
        <v>0</v>
      </c>
      <c r="SCD6" s="366">
        <f>'SAISIE HOTEL RESTAURANT'!SCN5</f>
        <v>0</v>
      </c>
      <c r="SCE6" s="366">
        <f>'SAISIE HOTEL RESTAURANT'!SCO5</f>
        <v>0</v>
      </c>
      <c r="SCF6" s="366">
        <f>'SAISIE HOTEL RESTAURANT'!SCP5</f>
        <v>0</v>
      </c>
      <c r="SCG6" s="366">
        <f>'SAISIE HOTEL RESTAURANT'!SCQ5</f>
        <v>0</v>
      </c>
      <c r="SCH6" s="366">
        <f>'SAISIE HOTEL RESTAURANT'!SCR5</f>
        <v>0</v>
      </c>
      <c r="SCI6" s="366">
        <f>'SAISIE HOTEL RESTAURANT'!SCS5</f>
        <v>0</v>
      </c>
      <c r="SCJ6" s="366">
        <f>'SAISIE HOTEL RESTAURANT'!SCT5</f>
        <v>0</v>
      </c>
      <c r="SCK6" s="366">
        <f>'SAISIE HOTEL RESTAURANT'!SCU5</f>
        <v>0</v>
      </c>
      <c r="SCL6" s="366">
        <f>'SAISIE HOTEL RESTAURANT'!SCV5</f>
        <v>0</v>
      </c>
      <c r="SCM6" s="366">
        <f>'SAISIE HOTEL RESTAURANT'!SCW5</f>
        <v>0</v>
      </c>
      <c r="SCN6" s="366">
        <f>'SAISIE HOTEL RESTAURANT'!SCX5</f>
        <v>0</v>
      </c>
      <c r="SCO6" s="366">
        <f>'SAISIE HOTEL RESTAURANT'!SCY5</f>
        <v>0</v>
      </c>
      <c r="SCP6" s="366">
        <f>'SAISIE HOTEL RESTAURANT'!SCZ5</f>
        <v>0</v>
      </c>
      <c r="SCQ6" s="366">
        <f>'SAISIE HOTEL RESTAURANT'!SDA5</f>
        <v>0</v>
      </c>
      <c r="SCR6" s="366">
        <f>'SAISIE HOTEL RESTAURANT'!SDB5</f>
        <v>0</v>
      </c>
      <c r="SCS6" s="366">
        <f>'SAISIE HOTEL RESTAURANT'!SDC5</f>
        <v>0</v>
      </c>
      <c r="SCT6" s="366">
        <f>'SAISIE HOTEL RESTAURANT'!SDD5</f>
        <v>0</v>
      </c>
      <c r="SCU6" s="366">
        <f>'SAISIE HOTEL RESTAURANT'!SDE5</f>
        <v>0</v>
      </c>
      <c r="SCV6" s="366">
        <f>'SAISIE HOTEL RESTAURANT'!SDF5</f>
        <v>0</v>
      </c>
      <c r="SCW6" s="366">
        <f>'SAISIE HOTEL RESTAURANT'!SDG5</f>
        <v>0</v>
      </c>
      <c r="SCX6" s="366">
        <f>'SAISIE HOTEL RESTAURANT'!SDH5</f>
        <v>0</v>
      </c>
      <c r="SCY6" s="366">
        <f>'SAISIE HOTEL RESTAURANT'!SDI5</f>
        <v>0</v>
      </c>
      <c r="SCZ6" s="366">
        <f>'SAISIE HOTEL RESTAURANT'!SDJ5</f>
        <v>0</v>
      </c>
      <c r="SDA6" s="366">
        <f>'SAISIE HOTEL RESTAURANT'!SDK5</f>
        <v>0</v>
      </c>
      <c r="SDB6" s="366">
        <f>'SAISIE HOTEL RESTAURANT'!SDL5</f>
        <v>0</v>
      </c>
      <c r="SDC6" s="366">
        <f>'SAISIE HOTEL RESTAURANT'!SDM5</f>
        <v>0</v>
      </c>
      <c r="SDD6" s="366">
        <f>'SAISIE HOTEL RESTAURANT'!SDN5</f>
        <v>0</v>
      </c>
      <c r="SDE6" s="366">
        <f>'SAISIE HOTEL RESTAURANT'!SDO5</f>
        <v>0</v>
      </c>
      <c r="SDF6" s="366">
        <f>'SAISIE HOTEL RESTAURANT'!SDP5</f>
        <v>0</v>
      </c>
      <c r="SDG6" s="366">
        <f>'SAISIE HOTEL RESTAURANT'!SDQ5</f>
        <v>0</v>
      </c>
      <c r="SDH6" s="366">
        <f>'SAISIE HOTEL RESTAURANT'!SDR5</f>
        <v>0</v>
      </c>
      <c r="SDI6" s="366">
        <f>'SAISIE HOTEL RESTAURANT'!SDS5</f>
        <v>0</v>
      </c>
      <c r="SDJ6" s="366">
        <f>'SAISIE HOTEL RESTAURANT'!SDT5</f>
        <v>0</v>
      </c>
      <c r="SDK6" s="366">
        <f>'SAISIE HOTEL RESTAURANT'!SDU5</f>
        <v>0</v>
      </c>
      <c r="SDL6" s="366">
        <f>'SAISIE HOTEL RESTAURANT'!SDV5</f>
        <v>0</v>
      </c>
      <c r="SDM6" s="366">
        <f>'SAISIE HOTEL RESTAURANT'!SDW5</f>
        <v>0</v>
      </c>
      <c r="SDN6" s="366">
        <f>'SAISIE HOTEL RESTAURANT'!SDX5</f>
        <v>0</v>
      </c>
      <c r="SDO6" s="366">
        <f>'SAISIE HOTEL RESTAURANT'!SDY5</f>
        <v>0</v>
      </c>
      <c r="SDP6" s="366">
        <f>'SAISIE HOTEL RESTAURANT'!SDZ5</f>
        <v>0</v>
      </c>
      <c r="SDQ6" s="366">
        <f>'SAISIE HOTEL RESTAURANT'!SEA5</f>
        <v>0</v>
      </c>
      <c r="SDR6" s="366">
        <f>'SAISIE HOTEL RESTAURANT'!SEB5</f>
        <v>0</v>
      </c>
      <c r="SDS6" s="366">
        <f>'SAISIE HOTEL RESTAURANT'!SEC5</f>
        <v>0</v>
      </c>
      <c r="SDT6" s="366">
        <f>'SAISIE HOTEL RESTAURANT'!SED5</f>
        <v>0</v>
      </c>
      <c r="SDU6" s="366">
        <f>'SAISIE HOTEL RESTAURANT'!SEE5</f>
        <v>0</v>
      </c>
      <c r="SDV6" s="366">
        <f>'SAISIE HOTEL RESTAURANT'!SEF5</f>
        <v>0</v>
      </c>
      <c r="SDW6" s="366">
        <f>'SAISIE HOTEL RESTAURANT'!SEG5</f>
        <v>0</v>
      </c>
      <c r="SDX6" s="366">
        <f>'SAISIE HOTEL RESTAURANT'!SEH5</f>
        <v>0</v>
      </c>
      <c r="SDY6" s="366">
        <f>'SAISIE HOTEL RESTAURANT'!SEI5</f>
        <v>0</v>
      </c>
      <c r="SDZ6" s="366">
        <f>'SAISIE HOTEL RESTAURANT'!SEJ5</f>
        <v>0</v>
      </c>
      <c r="SEA6" s="366">
        <f>'SAISIE HOTEL RESTAURANT'!SEK5</f>
        <v>0</v>
      </c>
      <c r="SEB6" s="366">
        <f>'SAISIE HOTEL RESTAURANT'!SEL5</f>
        <v>0</v>
      </c>
      <c r="SEC6" s="366">
        <f>'SAISIE HOTEL RESTAURANT'!SEM5</f>
        <v>0</v>
      </c>
      <c r="SED6" s="366">
        <f>'SAISIE HOTEL RESTAURANT'!SEN5</f>
        <v>0</v>
      </c>
      <c r="SEE6" s="366">
        <f>'SAISIE HOTEL RESTAURANT'!SEO5</f>
        <v>0</v>
      </c>
      <c r="SEF6" s="366">
        <f>'SAISIE HOTEL RESTAURANT'!SEP5</f>
        <v>0</v>
      </c>
      <c r="SEG6" s="366">
        <f>'SAISIE HOTEL RESTAURANT'!SEQ5</f>
        <v>0</v>
      </c>
      <c r="SEH6" s="366">
        <f>'SAISIE HOTEL RESTAURANT'!SER5</f>
        <v>0</v>
      </c>
      <c r="SEI6" s="366">
        <f>'SAISIE HOTEL RESTAURANT'!SES5</f>
        <v>0</v>
      </c>
      <c r="SEJ6" s="366">
        <f>'SAISIE HOTEL RESTAURANT'!SET5</f>
        <v>0</v>
      </c>
      <c r="SEK6" s="366">
        <f>'SAISIE HOTEL RESTAURANT'!SEU5</f>
        <v>0</v>
      </c>
      <c r="SEL6" s="366">
        <f>'SAISIE HOTEL RESTAURANT'!SEV5</f>
        <v>0</v>
      </c>
      <c r="SEM6" s="366">
        <f>'SAISIE HOTEL RESTAURANT'!SEW5</f>
        <v>0</v>
      </c>
      <c r="SEN6" s="366">
        <f>'SAISIE HOTEL RESTAURANT'!SEX5</f>
        <v>0</v>
      </c>
      <c r="SEO6" s="366">
        <f>'SAISIE HOTEL RESTAURANT'!SEY5</f>
        <v>0</v>
      </c>
      <c r="SEP6" s="366">
        <f>'SAISIE HOTEL RESTAURANT'!SEZ5</f>
        <v>0</v>
      </c>
      <c r="SEQ6" s="366">
        <f>'SAISIE HOTEL RESTAURANT'!SFA5</f>
        <v>0</v>
      </c>
      <c r="SER6" s="366">
        <f>'SAISIE HOTEL RESTAURANT'!SFB5</f>
        <v>0</v>
      </c>
      <c r="SES6" s="366">
        <f>'SAISIE HOTEL RESTAURANT'!SFC5</f>
        <v>0</v>
      </c>
      <c r="SET6" s="366">
        <f>'SAISIE HOTEL RESTAURANT'!SFD5</f>
        <v>0</v>
      </c>
      <c r="SEU6" s="366">
        <f>'SAISIE HOTEL RESTAURANT'!SFE5</f>
        <v>0</v>
      </c>
      <c r="SEV6" s="366">
        <f>'SAISIE HOTEL RESTAURANT'!SFF5</f>
        <v>0</v>
      </c>
      <c r="SEW6" s="366">
        <f>'SAISIE HOTEL RESTAURANT'!SFG5</f>
        <v>0</v>
      </c>
      <c r="SEX6" s="366">
        <f>'SAISIE HOTEL RESTAURANT'!SFH5</f>
        <v>0</v>
      </c>
      <c r="SEY6" s="366">
        <f>'SAISIE HOTEL RESTAURANT'!SFI5</f>
        <v>0</v>
      </c>
      <c r="SEZ6" s="366">
        <f>'SAISIE HOTEL RESTAURANT'!SFJ5</f>
        <v>0</v>
      </c>
      <c r="SFA6" s="366">
        <f>'SAISIE HOTEL RESTAURANT'!SFK5</f>
        <v>0</v>
      </c>
      <c r="SFB6" s="366">
        <f>'SAISIE HOTEL RESTAURANT'!SFL5</f>
        <v>0</v>
      </c>
      <c r="SFC6" s="366">
        <f>'SAISIE HOTEL RESTAURANT'!SFM5</f>
        <v>0</v>
      </c>
      <c r="SFD6" s="366">
        <f>'SAISIE HOTEL RESTAURANT'!SFN5</f>
        <v>0</v>
      </c>
      <c r="SFE6" s="366">
        <f>'SAISIE HOTEL RESTAURANT'!SFO5</f>
        <v>0</v>
      </c>
      <c r="SFF6" s="366">
        <f>'SAISIE HOTEL RESTAURANT'!SFP5</f>
        <v>0</v>
      </c>
      <c r="SFG6" s="366">
        <f>'SAISIE HOTEL RESTAURANT'!SFQ5</f>
        <v>0</v>
      </c>
      <c r="SFH6" s="366">
        <f>'SAISIE HOTEL RESTAURANT'!SFR5</f>
        <v>0</v>
      </c>
      <c r="SFI6" s="366">
        <f>'SAISIE HOTEL RESTAURANT'!SFS5</f>
        <v>0</v>
      </c>
      <c r="SFJ6" s="366">
        <f>'SAISIE HOTEL RESTAURANT'!SFT5</f>
        <v>0</v>
      </c>
      <c r="SFK6" s="366">
        <f>'SAISIE HOTEL RESTAURANT'!SFU5</f>
        <v>0</v>
      </c>
      <c r="SFL6" s="366">
        <f>'SAISIE HOTEL RESTAURANT'!SFV5</f>
        <v>0</v>
      </c>
      <c r="SFM6" s="366">
        <f>'SAISIE HOTEL RESTAURANT'!SFW5</f>
        <v>0</v>
      </c>
      <c r="SFN6" s="366">
        <f>'SAISIE HOTEL RESTAURANT'!SFX5</f>
        <v>0</v>
      </c>
      <c r="SFO6" s="366">
        <f>'SAISIE HOTEL RESTAURANT'!SFY5</f>
        <v>0</v>
      </c>
      <c r="SFP6" s="366">
        <f>'SAISIE HOTEL RESTAURANT'!SFZ5</f>
        <v>0</v>
      </c>
      <c r="SFQ6" s="366">
        <f>'SAISIE HOTEL RESTAURANT'!SGA5</f>
        <v>0</v>
      </c>
      <c r="SFR6" s="366">
        <f>'SAISIE HOTEL RESTAURANT'!SGB5</f>
        <v>0</v>
      </c>
      <c r="SFS6" s="366">
        <f>'SAISIE HOTEL RESTAURANT'!SGC5</f>
        <v>0</v>
      </c>
      <c r="SFT6" s="366">
        <f>'SAISIE HOTEL RESTAURANT'!SGD5</f>
        <v>0</v>
      </c>
      <c r="SFU6" s="366">
        <f>'SAISIE HOTEL RESTAURANT'!SGE5</f>
        <v>0</v>
      </c>
      <c r="SFV6" s="366">
        <f>'SAISIE HOTEL RESTAURANT'!SGF5</f>
        <v>0</v>
      </c>
      <c r="SFW6" s="366">
        <f>'SAISIE HOTEL RESTAURANT'!SGG5</f>
        <v>0</v>
      </c>
      <c r="SFX6" s="366">
        <f>'SAISIE HOTEL RESTAURANT'!SGH5</f>
        <v>0</v>
      </c>
      <c r="SFY6" s="366">
        <f>'SAISIE HOTEL RESTAURANT'!SGI5</f>
        <v>0</v>
      </c>
      <c r="SFZ6" s="366">
        <f>'SAISIE HOTEL RESTAURANT'!SGJ5</f>
        <v>0</v>
      </c>
      <c r="SGA6" s="366">
        <f>'SAISIE HOTEL RESTAURANT'!SGK5</f>
        <v>0</v>
      </c>
      <c r="SGB6" s="366">
        <f>'SAISIE HOTEL RESTAURANT'!SGL5</f>
        <v>0</v>
      </c>
      <c r="SGC6" s="366">
        <f>'SAISIE HOTEL RESTAURANT'!SGM5</f>
        <v>0</v>
      </c>
      <c r="SGD6" s="366">
        <f>'SAISIE HOTEL RESTAURANT'!SGN5</f>
        <v>0</v>
      </c>
      <c r="SGE6" s="366">
        <f>'SAISIE HOTEL RESTAURANT'!SGO5</f>
        <v>0</v>
      </c>
      <c r="SGF6" s="366">
        <f>'SAISIE HOTEL RESTAURANT'!SGP5</f>
        <v>0</v>
      </c>
      <c r="SGG6" s="366">
        <f>'SAISIE HOTEL RESTAURANT'!SGQ5</f>
        <v>0</v>
      </c>
      <c r="SGH6" s="366">
        <f>'SAISIE HOTEL RESTAURANT'!SGR5</f>
        <v>0</v>
      </c>
      <c r="SGI6" s="366">
        <f>'SAISIE HOTEL RESTAURANT'!SGS5</f>
        <v>0</v>
      </c>
      <c r="SGJ6" s="366">
        <f>'SAISIE HOTEL RESTAURANT'!SGT5</f>
        <v>0</v>
      </c>
      <c r="SGK6" s="366">
        <f>'SAISIE HOTEL RESTAURANT'!SGU5</f>
        <v>0</v>
      </c>
      <c r="SGL6" s="366">
        <f>'SAISIE HOTEL RESTAURANT'!SGV5</f>
        <v>0</v>
      </c>
      <c r="SGM6" s="366">
        <f>'SAISIE HOTEL RESTAURANT'!SGW5</f>
        <v>0</v>
      </c>
      <c r="SGN6" s="366">
        <f>'SAISIE HOTEL RESTAURANT'!SGX5</f>
        <v>0</v>
      </c>
      <c r="SGO6" s="366">
        <f>'SAISIE HOTEL RESTAURANT'!SGY5</f>
        <v>0</v>
      </c>
      <c r="SGP6" s="366">
        <f>'SAISIE HOTEL RESTAURANT'!SGZ5</f>
        <v>0</v>
      </c>
      <c r="SGQ6" s="366">
        <f>'SAISIE HOTEL RESTAURANT'!SHA5</f>
        <v>0</v>
      </c>
      <c r="SGR6" s="366">
        <f>'SAISIE HOTEL RESTAURANT'!SHB5</f>
        <v>0</v>
      </c>
      <c r="SGS6" s="366">
        <f>'SAISIE HOTEL RESTAURANT'!SHC5</f>
        <v>0</v>
      </c>
      <c r="SGT6" s="366">
        <f>'SAISIE HOTEL RESTAURANT'!SHD5</f>
        <v>0</v>
      </c>
      <c r="SGU6" s="366">
        <f>'SAISIE HOTEL RESTAURANT'!SHE5</f>
        <v>0</v>
      </c>
      <c r="SGV6" s="366">
        <f>'SAISIE HOTEL RESTAURANT'!SHF5</f>
        <v>0</v>
      </c>
      <c r="SGW6" s="366">
        <f>'SAISIE HOTEL RESTAURANT'!SHG5</f>
        <v>0</v>
      </c>
      <c r="SGX6" s="366">
        <f>'SAISIE HOTEL RESTAURANT'!SHH5</f>
        <v>0</v>
      </c>
      <c r="SGY6" s="366">
        <f>'SAISIE HOTEL RESTAURANT'!SHI5</f>
        <v>0</v>
      </c>
      <c r="SGZ6" s="366">
        <f>'SAISIE HOTEL RESTAURANT'!SHJ5</f>
        <v>0</v>
      </c>
      <c r="SHA6" s="366">
        <f>'SAISIE HOTEL RESTAURANT'!SHK5</f>
        <v>0</v>
      </c>
      <c r="SHB6" s="366">
        <f>'SAISIE HOTEL RESTAURANT'!SHL5</f>
        <v>0</v>
      </c>
      <c r="SHC6" s="366">
        <f>'SAISIE HOTEL RESTAURANT'!SHM5</f>
        <v>0</v>
      </c>
      <c r="SHD6" s="366">
        <f>'SAISIE HOTEL RESTAURANT'!SHN5</f>
        <v>0</v>
      </c>
      <c r="SHE6" s="366">
        <f>'SAISIE HOTEL RESTAURANT'!SHO5</f>
        <v>0</v>
      </c>
      <c r="SHF6" s="366">
        <f>'SAISIE HOTEL RESTAURANT'!SHP5</f>
        <v>0</v>
      </c>
      <c r="SHG6" s="366">
        <f>'SAISIE HOTEL RESTAURANT'!SHQ5</f>
        <v>0</v>
      </c>
      <c r="SHH6" s="366">
        <f>'SAISIE HOTEL RESTAURANT'!SHR5</f>
        <v>0</v>
      </c>
      <c r="SHI6" s="366">
        <f>'SAISIE HOTEL RESTAURANT'!SHS5</f>
        <v>0</v>
      </c>
      <c r="SHJ6" s="366">
        <f>'SAISIE HOTEL RESTAURANT'!SHT5</f>
        <v>0</v>
      </c>
      <c r="SHK6" s="366">
        <f>'SAISIE HOTEL RESTAURANT'!SHU5</f>
        <v>0</v>
      </c>
      <c r="SHL6" s="366">
        <f>'SAISIE HOTEL RESTAURANT'!SHV5</f>
        <v>0</v>
      </c>
      <c r="SHM6" s="366">
        <f>'SAISIE HOTEL RESTAURANT'!SHW5</f>
        <v>0</v>
      </c>
      <c r="SHN6" s="366">
        <f>'SAISIE HOTEL RESTAURANT'!SHX5</f>
        <v>0</v>
      </c>
      <c r="SHO6" s="366">
        <f>'SAISIE HOTEL RESTAURANT'!SHY5</f>
        <v>0</v>
      </c>
      <c r="SHP6" s="366">
        <f>'SAISIE HOTEL RESTAURANT'!SHZ5</f>
        <v>0</v>
      </c>
      <c r="SHQ6" s="366">
        <f>'SAISIE HOTEL RESTAURANT'!SIA5</f>
        <v>0</v>
      </c>
      <c r="SHR6" s="366">
        <f>'SAISIE HOTEL RESTAURANT'!SIB5</f>
        <v>0</v>
      </c>
      <c r="SHS6" s="366">
        <f>'SAISIE HOTEL RESTAURANT'!SIC5</f>
        <v>0</v>
      </c>
      <c r="SHT6" s="366">
        <f>'SAISIE HOTEL RESTAURANT'!SID5</f>
        <v>0</v>
      </c>
      <c r="SHU6" s="366">
        <f>'SAISIE HOTEL RESTAURANT'!SIE5</f>
        <v>0</v>
      </c>
      <c r="SHV6" s="366">
        <f>'SAISIE HOTEL RESTAURANT'!SIF5</f>
        <v>0</v>
      </c>
      <c r="SHW6" s="366">
        <f>'SAISIE HOTEL RESTAURANT'!SIG5</f>
        <v>0</v>
      </c>
      <c r="SHX6" s="366">
        <f>'SAISIE HOTEL RESTAURANT'!SIH5</f>
        <v>0</v>
      </c>
      <c r="SHY6" s="366">
        <f>'SAISIE HOTEL RESTAURANT'!SII5</f>
        <v>0</v>
      </c>
      <c r="SHZ6" s="366">
        <f>'SAISIE HOTEL RESTAURANT'!SIJ5</f>
        <v>0</v>
      </c>
      <c r="SIA6" s="366">
        <f>'SAISIE HOTEL RESTAURANT'!SIK5</f>
        <v>0</v>
      </c>
      <c r="SIB6" s="366">
        <f>'SAISIE HOTEL RESTAURANT'!SIL5</f>
        <v>0</v>
      </c>
      <c r="SIC6" s="366">
        <f>'SAISIE HOTEL RESTAURANT'!SIM5</f>
        <v>0</v>
      </c>
      <c r="SID6" s="366">
        <f>'SAISIE HOTEL RESTAURANT'!SIN5</f>
        <v>0</v>
      </c>
      <c r="SIE6" s="366">
        <f>'SAISIE HOTEL RESTAURANT'!SIO5</f>
        <v>0</v>
      </c>
      <c r="SIF6" s="366">
        <f>'SAISIE HOTEL RESTAURANT'!SIP5</f>
        <v>0</v>
      </c>
      <c r="SIG6" s="366">
        <f>'SAISIE HOTEL RESTAURANT'!SIQ5</f>
        <v>0</v>
      </c>
      <c r="SIH6" s="366">
        <f>'SAISIE HOTEL RESTAURANT'!SIR5</f>
        <v>0</v>
      </c>
      <c r="SII6" s="366">
        <f>'SAISIE HOTEL RESTAURANT'!SIS5</f>
        <v>0</v>
      </c>
      <c r="SIJ6" s="366">
        <f>'SAISIE HOTEL RESTAURANT'!SIT5</f>
        <v>0</v>
      </c>
      <c r="SIK6" s="366">
        <f>'SAISIE HOTEL RESTAURANT'!SIU5</f>
        <v>0</v>
      </c>
      <c r="SIL6" s="366">
        <f>'SAISIE HOTEL RESTAURANT'!SIV5</f>
        <v>0</v>
      </c>
      <c r="SIM6" s="366">
        <f>'SAISIE HOTEL RESTAURANT'!SIW5</f>
        <v>0</v>
      </c>
      <c r="SIN6" s="366">
        <f>'SAISIE HOTEL RESTAURANT'!SIX5</f>
        <v>0</v>
      </c>
      <c r="SIO6" s="366">
        <f>'SAISIE HOTEL RESTAURANT'!SIY5</f>
        <v>0</v>
      </c>
      <c r="SIP6" s="366">
        <f>'SAISIE HOTEL RESTAURANT'!SIZ5</f>
        <v>0</v>
      </c>
      <c r="SIQ6" s="366">
        <f>'SAISIE HOTEL RESTAURANT'!SJA5</f>
        <v>0</v>
      </c>
      <c r="SIR6" s="366">
        <f>'SAISIE HOTEL RESTAURANT'!SJB5</f>
        <v>0</v>
      </c>
      <c r="SIS6" s="366">
        <f>'SAISIE HOTEL RESTAURANT'!SJC5</f>
        <v>0</v>
      </c>
      <c r="SIT6" s="366">
        <f>'SAISIE HOTEL RESTAURANT'!SJD5</f>
        <v>0</v>
      </c>
      <c r="SIU6" s="366">
        <f>'SAISIE HOTEL RESTAURANT'!SJE5</f>
        <v>0</v>
      </c>
      <c r="SIV6" s="366">
        <f>'SAISIE HOTEL RESTAURANT'!SJF5</f>
        <v>0</v>
      </c>
      <c r="SIW6" s="366">
        <f>'SAISIE HOTEL RESTAURANT'!SJG5</f>
        <v>0</v>
      </c>
      <c r="SIX6" s="366">
        <f>'SAISIE HOTEL RESTAURANT'!SJH5</f>
        <v>0</v>
      </c>
      <c r="SIY6" s="366">
        <f>'SAISIE HOTEL RESTAURANT'!SJI5</f>
        <v>0</v>
      </c>
      <c r="SIZ6" s="366">
        <f>'SAISIE HOTEL RESTAURANT'!SJJ5</f>
        <v>0</v>
      </c>
      <c r="SJA6" s="366">
        <f>'SAISIE HOTEL RESTAURANT'!SJK5</f>
        <v>0</v>
      </c>
      <c r="SJB6" s="366">
        <f>'SAISIE HOTEL RESTAURANT'!SJL5</f>
        <v>0</v>
      </c>
      <c r="SJC6" s="366">
        <f>'SAISIE HOTEL RESTAURANT'!SJM5</f>
        <v>0</v>
      </c>
      <c r="SJD6" s="366">
        <f>'SAISIE HOTEL RESTAURANT'!SJN5</f>
        <v>0</v>
      </c>
      <c r="SJE6" s="366">
        <f>'SAISIE HOTEL RESTAURANT'!SJO5</f>
        <v>0</v>
      </c>
      <c r="SJF6" s="366">
        <f>'SAISIE HOTEL RESTAURANT'!SJP5</f>
        <v>0</v>
      </c>
      <c r="SJG6" s="366">
        <f>'SAISIE HOTEL RESTAURANT'!SJQ5</f>
        <v>0</v>
      </c>
      <c r="SJH6" s="366">
        <f>'SAISIE HOTEL RESTAURANT'!SJR5</f>
        <v>0</v>
      </c>
      <c r="SJI6" s="366">
        <f>'SAISIE HOTEL RESTAURANT'!SJS5</f>
        <v>0</v>
      </c>
      <c r="SJJ6" s="366">
        <f>'SAISIE HOTEL RESTAURANT'!SJT5</f>
        <v>0</v>
      </c>
      <c r="SJK6" s="366">
        <f>'SAISIE HOTEL RESTAURANT'!SJU5</f>
        <v>0</v>
      </c>
      <c r="SJL6" s="366">
        <f>'SAISIE HOTEL RESTAURANT'!SJV5</f>
        <v>0</v>
      </c>
      <c r="SJM6" s="366">
        <f>'SAISIE HOTEL RESTAURANT'!SJW5</f>
        <v>0</v>
      </c>
      <c r="SJN6" s="366">
        <f>'SAISIE HOTEL RESTAURANT'!SJX5</f>
        <v>0</v>
      </c>
      <c r="SJO6" s="366">
        <f>'SAISIE HOTEL RESTAURANT'!SJY5</f>
        <v>0</v>
      </c>
      <c r="SJP6" s="366">
        <f>'SAISIE HOTEL RESTAURANT'!SJZ5</f>
        <v>0</v>
      </c>
      <c r="SJQ6" s="366">
        <f>'SAISIE HOTEL RESTAURANT'!SKA5</f>
        <v>0</v>
      </c>
      <c r="SJR6" s="366">
        <f>'SAISIE HOTEL RESTAURANT'!SKB5</f>
        <v>0</v>
      </c>
      <c r="SJS6" s="366">
        <f>'SAISIE HOTEL RESTAURANT'!SKC5</f>
        <v>0</v>
      </c>
      <c r="SJT6" s="366">
        <f>'SAISIE HOTEL RESTAURANT'!SKD5</f>
        <v>0</v>
      </c>
      <c r="SJU6" s="366">
        <f>'SAISIE HOTEL RESTAURANT'!SKE5</f>
        <v>0</v>
      </c>
      <c r="SJV6" s="366">
        <f>'SAISIE HOTEL RESTAURANT'!SKF5</f>
        <v>0</v>
      </c>
      <c r="SJW6" s="366">
        <f>'SAISIE HOTEL RESTAURANT'!SKG5</f>
        <v>0</v>
      </c>
      <c r="SJX6" s="366">
        <f>'SAISIE HOTEL RESTAURANT'!SKH5</f>
        <v>0</v>
      </c>
      <c r="SJY6" s="366">
        <f>'SAISIE HOTEL RESTAURANT'!SKI5</f>
        <v>0</v>
      </c>
      <c r="SJZ6" s="366">
        <f>'SAISIE HOTEL RESTAURANT'!SKJ5</f>
        <v>0</v>
      </c>
      <c r="SKA6" s="366">
        <f>'SAISIE HOTEL RESTAURANT'!SKK5</f>
        <v>0</v>
      </c>
      <c r="SKB6" s="366">
        <f>'SAISIE HOTEL RESTAURANT'!SKL5</f>
        <v>0</v>
      </c>
      <c r="SKC6" s="366">
        <f>'SAISIE HOTEL RESTAURANT'!SKM5</f>
        <v>0</v>
      </c>
      <c r="SKD6" s="366">
        <f>'SAISIE HOTEL RESTAURANT'!SKN5</f>
        <v>0</v>
      </c>
      <c r="SKE6" s="366">
        <f>'SAISIE HOTEL RESTAURANT'!SKO5</f>
        <v>0</v>
      </c>
      <c r="SKF6" s="366">
        <f>'SAISIE HOTEL RESTAURANT'!SKP5</f>
        <v>0</v>
      </c>
      <c r="SKG6" s="366">
        <f>'SAISIE HOTEL RESTAURANT'!SKQ5</f>
        <v>0</v>
      </c>
      <c r="SKH6" s="366">
        <f>'SAISIE HOTEL RESTAURANT'!SKR5</f>
        <v>0</v>
      </c>
      <c r="SKI6" s="366">
        <f>'SAISIE HOTEL RESTAURANT'!SKS5</f>
        <v>0</v>
      </c>
      <c r="SKJ6" s="366">
        <f>'SAISIE HOTEL RESTAURANT'!SKT5</f>
        <v>0</v>
      </c>
      <c r="SKK6" s="366">
        <f>'SAISIE HOTEL RESTAURANT'!SKU5</f>
        <v>0</v>
      </c>
      <c r="SKL6" s="366">
        <f>'SAISIE HOTEL RESTAURANT'!SKV5</f>
        <v>0</v>
      </c>
      <c r="SKM6" s="366">
        <f>'SAISIE HOTEL RESTAURANT'!SKW5</f>
        <v>0</v>
      </c>
      <c r="SKN6" s="366">
        <f>'SAISIE HOTEL RESTAURANT'!SKX5</f>
        <v>0</v>
      </c>
      <c r="SKO6" s="366">
        <f>'SAISIE HOTEL RESTAURANT'!SKY5</f>
        <v>0</v>
      </c>
      <c r="SKP6" s="366">
        <f>'SAISIE HOTEL RESTAURANT'!SKZ5</f>
        <v>0</v>
      </c>
      <c r="SKQ6" s="366">
        <f>'SAISIE HOTEL RESTAURANT'!SLA5</f>
        <v>0</v>
      </c>
      <c r="SKR6" s="366">
        <f>'SAISIE HOTEL RESTAURANT'!SLB5</f>
        <v>0</v>
      </c>
      <c r="SKS6" s="366">
        <f>'SAISIE HOTEL RESTAURANT'!SLC5</f>
        <v>0</v>
      </c>
      <c r="SKT6" s="366">
        <f>'SAISIE HOTEL RESTAURANT'!SLD5</f>
        <v>0</v>
      </c>
      <c r="SKU6" s="366">
        <f>'SAISIE HOTEL RESTAURANT'!SLE5</f>
        <v>0</v>
      </c>
      <c r="SKV6" s="366">
        <f>'SAISIE HOTEL RESTAURANT'!SLF5</f>
        <v>0</v>
      </c>
      <c r="SKW6" s="366">
        <f>'SAISIE HOTEL RESTAURANT'!SLG5</f>
        <v>0</v>
      </c>
      <c r="SKX6" s="366">
        <f>'SAISIE HOTEL RESTAURANT'!SLH5</f>
        <v>0</v>
      </c>
      <c r="SKY6" s="366">
        <f>'SAISIE HOTEL RESTAURANT'!SLI5</f>
        <v>0</v>
      </c>
      <c r="SKZ6" s="366">
        <f>'SAISIE HOTEL RESTAURANT'!SLJ5</f>
        <v>0</v>
      </c>
      <c r="SLA6" s="366">
        <f>'SAISIE HOTEL RESTAURANT'!SLK5</f>
        <v>0</v>
      </c>
      <c r="SLB6" s="366">
        <f>'SAISIE HOTEL RESTAURANT'!SLL5</f>
        <v>0</v>
      </c>
      <c r="SLC6" s="366">
        <f>'SAISIE HOTEL RESTAURANT'!SLM5</f>
        <v>0</v>
      </c>
      <c r="SLD6" s="366">
        <f>'SAISIE HOTEL RESTAURANT'!SLN5</f>
        <v>0</v>
      </c>
      <c r="SLE6" s="366">
        <f>'SAISIE HOTEL RESTAURANT'!SLO5</f>
        <v>0</v>
      </c>
      <c r="SLF6" s="366">
        <f>'SAISIE HOTEL RESTAURANT'!SLP5</f>
        <v>0</v>
      </c>
      <c r="SLG6" s="366">
        <f>'SAISIE HOTEL RESTAURANT'!SLQ5</f>
        <v>0</v>
      </c>
      <c r="SLH6" s="366">
        <f>'SAISIE HOTEL RESTAURANT'!SLR5</f>
        <v>0</v>
      </c>
      <c r="SLI6" s="366">
        <f>'SAISIE HOTEL RESTAURANT'!SLS5</f>
        <v>0</v>
      </c>
      <c r="SLJ6" s="366">
        <f>'SAISIE HOTEL RESTAURANT'!SLT5</f>
        <v>0</v>
      </c>
      <c r="SLK6" s="366">
        <f>'SAISIE HOTEL RESTAURANT'!SLU5</f>
        <v>0</v>
      </c>
      <c r="SLL6" s="366">
        <f>'SAISIE HOTEL RESTAURANT'!SLV5</f>
        <v>0</v>
      </c>
      <c r="SLM6" s="366">
        <f>'SAISIE HOTEL RESTAURANT'!SLW5</f>
        <v>0</v>
      </c>
      <c r="SLN6" s="366">
        <f>'SAISIE HOTEL RESTAURANT'!SLX5</f>
        <v>0</v>
      </c>
      <c r="SLO6" s="366">
        <f>'SAISIE HOTEL RESTAURANT'!SLY5</f>
        <v>0</v>
      </c>
      <c r="SLP6" s="366">
        <f>'SAISIE HOTEL RESTAURANT'!SLZ5</f>
        <v>0</v>
      </c>
      <c r="SLQ6" s="366">
        <f>'SAISIE HOTEL RESTAURANT'!SMA5</f>
        <v>0</v>
      </c>
      <c r="SLR6" s="366">
        <f>'SAISIE HOTEL RESTAURANT'!SMB5</f>
        <v>0</v>
      </c>
      <c r="SLS6" s="366">
        <f>'SAISIE HOTEL RESTAURANT'!SMC5</f>
        <v>0</v>
      </c>
      <c r="SLT6" s="366">
        <f>'SAISIE HOTEL RESTAURANT'!SMD5</f>
        <v>0</v>
      </c>
      <c r="SLU6" s="366">
        <f>'SAISIE HOTEL RESTAURANT'!SME5</f>
        <v>0</v>
      </c>
      <c r="SLV6" s="366">
        <f>'SAISIE HOTEL RESTAURANT'!SMF5</f>
        <v>0</v>
      </c>
      <c r="SLW6" s="366">
        <f>'SAISIE HOTEL RESTAURANT'!SMG5</f>
        <v>0</v>
      </c>
      <c r="SLX6" s="366">
        <f>'SAISIE HOTEL RESTAURANT'!SMH5</f>
        <v>0</v>
      </c>
      <c r="SLY6" s="366">
        <f>'SAISIE HOTEL RESTAURANT'!SMI5</f>
        <v>0</v>
      </c>
      <c r="SLZ6" s="366">
        <f>'SAISIE HOTEL RESTAURANT'!SMJ5</f>
        <v>0</v>
      </c>
      <c r="SMA6" s="366">
        <f>'SAISIE HOTEL RESTAURANT'!SMK5</f>
        <v>0</v>
      </c>
      <c r="SMB6" s="366">
        <f>'SAISIE HOTEL RESTAURANT'!SML5</f>
        <v>0</v>
      </c>
      <c r="SMC6" s="366">
        <f>'SAISIE HOTEL RESTAURANT'!SMM5</f>
        <v>0</v>
      </c>
      <c r="SMD6" s="366">
        <f>'SAISIE HOTEL RESTAURANT'!SMN5</f>
        <v>0</v>
      </c>
      <c r="SME6" s="366">
        <f>'SAISIE HOTEL RESTAURANT'!SMO5</f>
        <v>0</v>
      </c>
      <c r="SMF6" s="366">
        <f>'SAISIE HOTEL RESTAURANT'!SMP5</f>
        <v>0</v>
      </c>
      <c r="SMG6" s="366">
        <f>'SAISIE HOTEL RESTAURANT'!SMQ5</f>
        <v>0</v>
      </c>
      <c r="SMH6" s="366">
        <f>'SAISIE HOTEL RESTAURANT'!SMR5</f>
        <v>0</v>
      </c>
      <c r="SMI6" s="366">
        <f>'SAISIE HOTEL RESTAURANT'!SMS5</f>
        <v>0</v>
      </c>
      <c r="SMJ6" s="366">
        <f>'SAISIE HOTEL RESTAURANT'!SMT5</f>
        <v>0</v>
      </c>
      <c r="SMK6" s="366">
        <f>'SAISIE HOTEL RESTAURANT'!SMU5</f>
        <v>0</v>
      </c>
      <c r="SML6" s="366">
        <f>'SAISIE HOTEL RESTAURANT'!SMV5</f>
        <v>0</v>
      </c>
      <c r="SMM6" s="366">
        <f>'SAISIE HOTEL RESTAURANT'!SMW5</f>
        <v>0</v>
      </c>
      <c r="SMN6" s="366">
        <f>'SAISIE HOTEL RESTAURANT'!SMX5</f>
        <v>0</v>
      </c>
      <c r="SMO6" s="366">
        <f>'SAISIE HOTEL RESTAURANT'!SMY5</f>
        <v>0</v>
      </c>
      <c r="SMP6" s="366">
        <f>'SAISIE HOTEL RESTAURANT'!SMZ5</f>
        <v>0</v>
      </c>
      <c r="SMQ6" s="366">
        <f>'SAISIE HOTEL RESTAURANT'!SNA5</f>
        <v>0</v>
      </c>
      <c r="SMR6" s="366">
        <f>'SAISIE HOTEL RESTAURANT'!SNB5</f>
        <v>0</v>
      </c>
      <c r="SMS6" s="366">
        <f>'SAISIE HOTEL RESTAURANT'!SNC5</f>
        <v>0</v>
      </c>
      <c r="SMT6" s="366">
        <f>'SAISIE HOTEL RESTAURANT'!SND5</f>
        <v>0</v>
      </c>
      <c r="SMU6" s="366">
        <f>'SAISIE HOTEL RESTAURANT'!SNE5</f>
        <v>0</v>
      </c>
      <c r="SMV6" s="366">
        <f>'SAISIE HOTEL RESTAURANT'!SNF5</f>
        <v>0</v>
      </c>
      <c r="SMW6" s="366">
        <f>'SAISIE HOTEL RESTAURANT'!SNG5</f>
        <v>0</v>
      </c>
      <c r="SMX6" s="366">
        <f>'SAISIE HOTEL RESTAURANT'!SNH5</f>
        <v>0</v>
      </c>
      <c r="SMY6" s="366">
        <f>'SAISIE HOTEL RESTAURANT'!SNI5</f>
        <v>0</v>
      </c>
      <c r="SMZ6" s="366">
        <f>'SAISIE HOTEL RESTAURANT'!SNJ5</f>
        <v>0</v>
      </c>
      <c r="SNA6" s="366">
        <f>'SAISIE HOTEL RESTAURANT'!SNK5</f>
        <v>0</v>
      </c>
      <c r="SNB6" s="366">
        <f>'SAISIE HOTEL RESTAURANT'!SNL5</f>
        <v>0</v>
      </c>
      <c r="SNC6" s="366">
        <f>'SAISIE HOTEL RESTAURANT'!SNM5</f>
        <v>0</v>
      </c>
      <c r="SND6" s="366">
        <f>'SAISIE HOTEL RESTAURANT'!SNN5</f>
        <v>0</v>
      </c>
      <c r="SNE6" s="366">
        <f>'SAISIE HOTEL RESTAURANT'!SNO5</f>
        <v>0</v>
      </c>
      <c r="SNF6" s="366">
        <f>'SAISIE HOTEL RESTAURANT'!SNP5</f>
        <v>0</v>
      </c>
      <c r="SNG6" s="366">
        <f>'SAISIE HOTEL RESTAURANT'!SNQ5</f>
        <v>0</v>
      </c>
      <c r="SNH6" s="366">
        <f>'SAISIE HOTEL RESTAURANT'!SNR5</f>
        <v>0</v>
      </c>
      <c r="SNI6" s="366">
        <f>'SAISIE HOTEL RESTAURANT'!SNS5</f>
        <v>0</v>
      </c>
      <c r="SNJ6" s="366">
        <f>'SAISIE HOTEL RESTAURANT'!SNT5</f>
        <v>0</v>
      </c>
      <c r="SNK6" s="366">
        <f>'SAISIE HOTEL RESTAURANT'!SNU5</f>
        <v>0</v>
      </c>
      <c r="SNL6" s="366">
        <f>'SAISIE HOTEL RESTAURANT'!SNV5</f>
        <v>0</v>
      </c>
      <c r="SNM6" s="366">
        <f>'SAISIE HOTEL RESTAURANT'!SNW5</f>
        <v>0</v>
      </c>
      <c r="SNN6" s="366">
        <f>'SAISIE HOTEL RESTAURANT'!SNX5</f>
        <v>0</v>
      </c>
      <c r="SNO6" s="366">
        <f>'SAISIE HOTEL RESTAURANT'!SNY5</f>
        <v>0</v>
      </c>
      <c r="SNP6" s="366">
        <f>'SAISIE HOTEL RESTAURANT'!SNZ5</f>
        <v>0</v>
      </c>
      <c r="SNQ6" s="366">
        <f>'SAISIE HOTEL RESTAURANT'!SOA5</f>
        <v>0</v>
      </c>
      <c r="SNR6" s="366">
        <f>'SAISIE HOTEL RESTAURANT'!SOB5</f>
        <v>0</v>
      </c>
      <c r="SNS6" s="366">
        <f>'SAISIE HOTEL RESTAURANT'!SOC5</f>
        <v>0</v>
      </c>
      <c r="SNT6" s="366">
        <f>'SAISIE HOTEL RESTAURANT'!SOD5</f>
        <v>0</v>
      </c>
      <c r="SNU6" s="366">
        <f>'SAISIE HOTEL RESTAURANT'!SOE5</f>
        <v>0</v>
      </c>
      <c r="SNV6" s="366">
        <f>'SAISIE HOTEL RESTAURANT'!SOF5</f>
        <v>0</v>
      </c>
      <c r="SNW6" s="366">
        <f>'SAISIE HOTEL RESTAURANT'!SOG5</f>
        <v>0</v>
      </c>
      <c r="SNX6" s="366">
        <f>'SAISIE HOTEL RESTAURANT'!SOH5</f>
        <v>0</v>
      </c>
      <c r="SNY6" s="366">
        <f>'SAISIE HOTEL RESTAURANT'!SOI5</f>
        <v>0</v>
      </c>
      <c r="SNZ6" s="366">
        <f>'SAISIE HOTEL RESTAURANT'!SOJ5</f>
        <v>0</v>
      </c>
      <c r="SOA6" s="366">
        <f>'SAISIE HOTEL RESTAURANT'!SOK5</f>
        <v>0</v>
      </c>
      <c r="SOB6" s="366">
        <f>'SAISIE HOTEL RESTAURANT'!SOL5</f>
        <v>0</v>
      </c>
      <c r="SOC6" s="366">
        <f>'SAISIE HOTEL RESTAURANT'!SOM5</f>
        <v>0</v>
      </c>
      <c r="SOD6" s="366">
        <f>'SAISIE HOTEL RESTAURANT'!SON5</f>
        <v>0</v>
      </c>
      <c r="SOE6" s="366">
        <f>'SAISIE HOTEL RESTAURANT'!SOO5</f>
        <v>0</v>
      </c>
      <c r="SOF6" s="366">
        <f>'SAISIE HOTEL RESTAURANT'!SOP5</f>
        <v>0</v>
      </c>
      <c r="SOG6" s="366">
        <f>'SAISIE HOTEL RESTAURANT'!SOQ5</f>
        <v>0</v>
      </c>
      <c r="SOH6" s="366">
        <f>'SAISIE HOTEL RESTAURANT'!SOR5</f>
        <v>0</v>
      </c>
      <c r="SOI6" s="366">
        <f>'SAISIE HOTEL RESTAURANT'!SOS5</f>
        <v>0</v>
      </c>
      <c r="SOJ6" s="366">
        <f>'SAISIE HOTEL RESTAURANT'!SOT5</f>
        <v>0</v>
      </c>
      <c r="SOK6" s="366">
        <f>'SAISIE HOTEL RESTAURANT'!SOU5</f>
        <v>0</v>
      </c>
      <c r="SOL6" s="366">
        <f>'SAISIE HOTEL RESTAURANT'!SOV5</f>
        <v>0</v>
      </c>
      <c r="SOM6" s="366">
        <f>'SAISIE HOTEL RESTAURANT'!SOW5</f>
        <v>0</v>
      </c>
      <c r="SON6" s="366">
        <f>'SAISIE HOTEL RESTAURANT'!SOX5</f>
        <v>0</v>
      </c>
      <c r="SOO6" s="366">
        <f>'SAISIE HOTEL RESTAURANT'!SOY5</f>
        <v>0</v>
      </c>
      <c r="SOP6" s="366">
        <f>'SAISIE HOTEL RESTAURANT'!SOZ5</f>
        <v>0</v>
      </c>
      <c r="SOQ6" s="366">
        <f>'SAISIE HOTEL RESTAURANT'!SPA5</f>
        <v>0</v>
      </c>
      <c r="SOR6" s="366">
        <f>'SAISIE HOTEL RESTAURANT'!SPB5</f>
        <v>0</v>
      </c>
      <c r="SOS6" s="366">
        <f>'SAISIE HOTEL RESTAURANT'!SPC5</f>
        <v>0</v>
      </c>
      <c r="SOT6" s="366">
        <f>'SAISIE HOTEL RESTAURANT'!SPD5</f>
        <v>0</v>
      </c>
      <c r="SOU6" s="366">
        <f>'SAISIE HOTEL RESTAURANT'!SPE5</f>
        <v>0</v>
      </c>
      <c r="SOV6" s="366">
        <f>'SAISIE HOTEL RESTAURANT'!SPF5</f>
        <v>0</v>
      </c>
      <c r="SOW6" s="366">
        <f>'SAISIE HOTEL RESTAURANT'!SPG5</f>
        <v>0</v>
      </c>
      <c r="SOX6" s="366">
        <f>'SAISIE HOTEL RESTAURANT'!SPH5</f>
        <v>0</v>
      </c>
      <c r="SOY6" s="366">
        <f>'SAISIE HOTEL RESTAURANT'!SPI5</f>
        <v>0</v>
      </c>
      <c r="SOZ6" s="366">
        <f>'SAISIE HOTEL RESTAURANT'!SPJ5</f>
        <v>0</v>
      </c>
      <c r="SPA6" s="366">
        <f>'SAISIE HOTEL RESTAURANT'!SPK5</f>
        <v>0</v>
      </c>
      <c r="SPB6" s="366">
        <f>'SAISIE HOTEL RESTAURANT'!SPL5</f>
        <v>0</v>
      </c>
      <c r="SPC6" s="366">
        <f>'SAISIE HOTEL RESTAURANT'!SPM5</f>
        <v>0</v>
      </c>
      <c r="SPD6" s="366">
        <f>'SAISIE HOTEL RESTAURANT'!SPN5</f>
        <v>0</v>
      </c>
      <c r="SPE6" s="366">
        <f>'SAISIE HOTEL RESTAURANT'!SPO5</f>
        <v>0</v>
      </c>
      <c r="SPF6" s="366">
        <f>'SAISIE HOTEL RESTAURANT'!SPP5</f>
        <v>0</v>
      </c>
      <c r="SPG6" s="366">
        <f>'SAISIE HOTEL RESTAURANT'!SPQ5</f>
        <v>0</v>
      </c>
      <c r="SPH6" s="366">
        <f>'SAISIE HOTEL RESTAURANT'!SPR5</f>
        <v>0</v>
      </c>
      <c r="SPI6" s="366">
        <f>'SAISIE HOTEL RESTAURANT'!SPS5</f>
        <v>0</v>
      </c>
      <c r="SPJ6" s="366">
        <f>'SAISIE HOTEL RESTAURANT'!SPT5</f>
        <v>0</v>
      </c>
      <c r="SPK6" s="366">
        <f>'SAISIE HOTEL RESTAURANT'!SPU5</f>
        <v>0</v>
      </c>
      <c r="SPL6" s="366">
        <f>'SAISIE HOTEL RESTAURANT'!SPV5</f>
        <v>0</v>
      </c>
      <c r="SPM6" s="366">
        <f>'SAISIE HOTEL RESTAURANT'!SPW5</f>
        <v>0</v>
      </c>
      <c r="SPN6" s="366">
        <f>'SAISIE HOTEL RESTAURANT'!SPX5</f>
        <v>0</v>
      </c>
      <c r="SPO6" s="366">
        <f>'SAISIE HOTEL RESTAURANT'!SPY5</f>
        <v>0</v>
      </c>
      <c r="SPP6" s="366">
        <f>'SAISIE HOTEL RESTAURANT'!SPZ5</f>
        <v>0</v>
      </c>
      <c r="SPQ6" s="366">
        <f>'SAISIE HOTEL RESTAURANT'!SQA5</f>
        <v>0</v>
      </c>
      <c r="SPR6" s="366">
        <f>'SAISIE HOTEL RESTAURANT'!SQB5</f>
        <v>0</v>
      </c>
      <c r="SPS6" s="366">
        <f>'SAISIE HOTEL RESTAURANT'!SQC5</f>
        <v>0</v>
      </c>
      <c r="SPT6" s="366">
        <f>'SAISIE HOTEL RESTAURANT'!SQD5</f>
        <v>0</v>
      </c>
      <c r="SPU6" s="366">
        <f>'SAISIE HOTEL RESTAURANT'!SQE5</f>
        <v>0</v>
      </c>
      <c r="SPV6" s="366">
        <f>'SAISIE HOTEL RESTAURANT'!SQF5</f>
        <v>0</v>
      </c>
      <c r="SPW6" s="366">
        <f>'SAISIE HOTEL RESTAURANT'!SQG5</f>
        <v>0</v>
      </c>
      <c r="SPX6" s="366">
        <f>'SAISIE HOTEL RESTAURANT'!SQH5</f>
        <v>0</v>
      </c>
      <c r="SPY6" s="366">
        <f>'SAISIE HOTEL RESTAURANT'!SQI5</f>
        <v>0</v>
      </c>
      <c r="SPZ6" s="366">
        <f>'SAISIE HOTEL RESTAURANT'!SQJ5</f>
        <v>0</v>
      </c>
      <c r="SQA6" s="366">
        <f>'SAISIE HOTEL RESTAURANT'!SQK5</f>
        <v>0</v>
      </c>
      <c r="SQB6" s="366">
        <f>'SAISIE HOTEL RESTAURANT'!SQL5</f>
        <v>0</v>
      </c>
      <c r="SQC6" s="366">
        <f>'SAISIE HOTEL RESTAURANT'!SQM5</f>
        <v>0</v>
      </c>
      <c r="SQD6" s="366">
        <f>'SAISIE HOTEL RESTAURANT'!SQN5</f>
        <v>0</v>
      </c>
      <c r="SQE6" s="366">
        <f>'SAISIE HOTEL RESTAURANT'!SQO5</f>
        <v>0</v>
      </c>
      <c r="SQF6" s="366">
        <f>'SAISIE HOTEL RESTAURANT'!SQP5</f>
        <v>0</v>
      </c>
      <c r="SQG6" s="366">
        <f>'SAISIE HOTEL RESTAURANT'!SQQ5</f>
        <v>0</v>
      </c>
      <c r="SQH6" s="366">
        <f>'SAISIE HOTEL RESTAURANT'!SQR5</f>
        <v>0</v>
      </c>
      <c r="SQI6" s="366">
        <f>'SAISIE HOTEL RESTAURANT'!SQS5</f>
        <v>0</v>
      </c>
      <c r="SQJ6" s="366">
        <f>'SAISIE HOTEL RESTAURANT'!SQT5</f>
        <v>0</v>
      </c>
      <c r="SQK6" s="366">
        <f>'SAISIE HOTEL RESTAURANT'!SQU5</f>
        <v>0</v>
      </c>
      <c r="SQL6" s="366">
        <f>'SAISIE HOTEL RESTAURANT'!SQV5</f>
        <v>0</v>
      </c>
      <c r="SQM6" s="366">
        <f>'SAISIE HOTEL RESTAURANT'!SQW5</f>
        <v>0</v>
      </c>
      <c r="SQN6" s="366">
        <f>'SAISIE HOTEL RESTAURANT'!SQX5</f>
        <v>0</v>
      </c>
      <c r="SQO6" s="366">
        <f>'SAISIE HOTEL RESTAURANT'!SQY5</f>
        <v>0</v>
      </c>
      <c r="SQP6" s="366">
        <f>'SAISIE HOTEL RESTAURANT'!SQZ5</f>
        <v>0</v>
      </c>
      <c r="SQQ6" s="366">
        <f>'SAISIE HOTEL RESTAURANT'!SRA5</f>
        <v>0</v>
      </c>
      <c r="SQR6" s="366">
        <f>'SAISIE HOTEL RESTAURANT'!SRB5</f>
        <v>0</v>
      </c>
      <c r="SQS6" s="366">
        <f>'SAISIE HOTEL RESTAURANT'!SRC5</f>
        <v>0</v>
      </c>
      <c r="SQT6" s="366">
        <f>'SAISIE HOTEL RESTAURANT'!SRD5</f>
        <v>0</v>
      </c>
      <c r="SQU6" s="366">
        <f>'SAISIE HOTEL RESTAURANT'!SRE5</f>
        <v>0</v>
      </c>
      <c r="SQV6" s="366">
        <f>'SAISIE HOTEL RESTAURANT'!SRF5</f>
        <v>0</v>
      </c>
      <c r="SQW6" s="366">
        <f>'SAISIE HOTEL RESTAURANT'!SRG5</f>
        <v>0</v>
      </c>
      <c r="SQX6" s="366">
        <f>'SAISIE HOTEL RESTAURANT'!SRH5</f>
        <v>0</v>
      </c>
      <c r="SQY6" s="366">
        <f>'SAISIE HOTEL RESTAURANT'!SRI5</f>
        <v>0</v>
      </c>
      <c r="SQZ6" s="366">
        <f>'SAISIE HOTEL RESTAURANT'!SRJ5</f>
        <v>0</v>
      </c>
      <c r="SRA6" s="366">
        <f>'SAISIE HOTEL RESTAURANT'!SRK5</f>
        <v>0</v>
      </c>
      <c r="SRB6" s="366">
        <f>'SAISIE HOTEL RESTAURANT'!SRL5</f>
        <v>0</v>
      </c>
      <c r="SRC6" s="366">
        <f>'SAISIE HOTEL RESTAURANT'!SRM5</f>
        <v>0</v>
      </c>
      <c r="SRD6" s="366">
        <f>'SAISIE HOTEL RESTAURANT'!SRN5</f>
        <v>0</v>
      </c>
      <c r="SRE6" s="366">
        <f>'SAISIE HOTEL RESTAURANT'!SRO5</f>
        <v>0</v>
      </c>
      <c r="SRF6" s="366">
        <f>'SAISIE HOTEL RESTAURANT'!SRP5</f>
        <v>0</v>
      </c>
      <c r="SRG6" s="366">
        <f>'SAISIE HOTEL RESTAURANT'!SRQ5</f>
        <v>0</v>
      </c>
      <c r="SRH6" s="366">
        <f>'SAISIE HOTEL RESTAURANT'!SRR5</f>
        <v>0</v>
      </c>
      <c r="SRI6" s="366">
        <f>'SAISIE HOTEL RESTAURANT'!SRS5</f>
        <v>0</v>
      </c>
      <c r="SRJ6" s="366">
        <f>'SAISIE HOTEL RESTAURANT'!SRT5</f>
        <v>0</v>
      </c>
      <c r="SRK6" s="366">
        <f>'SAISIE HOTEL RESTAURANT'!SRU5</f>
        <v>0</v>
      </c>
      <c r="SRL6" s="366">
        <f>'SAISIE HOTEL RESTAURANT'!SRV5</f>
        <v>0</v>
      </c>
      <c r="SRM6" s="366">
        <f>'SAISIE HOTEL RESTAURANT'!SRW5</f>
        <v>0</v>
      </c>
      <c r="SRN6" s="366">
        <f>'SAISIE HOTEL RESTAURANT'!SRX5</f>
        <v>0</v>
      </c>
      <c r="SRO6" s="366">
        <f>'SAISIE HOTEL RESTAURANT'!SRY5</f>
        <v>0</v>
      </c>
      <c r="SRP6" s="366">
        <f>'SAISIE HOTEL RESTAURANT'!SRZ5</f>
        <v>0</v>
      </c>
      <c r="SRQ6" s="366">
        <f>'SAISIE HOTEL RESTAURANT'!SSA5</f>
        <v>0</v>
      </c>
      <c r="SRR6" s="366">
        <f>'SAISIE HOTEL RESTAURANT'!SSB5</f>
        <v>0</v>
      </c>
      <c r="SRS6" s="366">
        <f>'SAISIE HOTEL RESTAURANT'!SSC5</f>
        <v>0</v>
      </c>
      <c r="SRT6" s="366">
        <f>'SAISIE HOTEL RESTAURANT'!SSD5</f>
        <v>0</v>
      </c>
      <c r="SRU6" s="366">
        <f>'SAISIE HOTEL RESTAURANT'!SSE5</f>
        <v>0</v>
      </c>
      <c r="SRV6" s="366">
        <f>'SAISIE HOTEL RESTAURANT'!SSF5</f>
        <v>0</v>
      </c>
      <c r="SRW6" s="366">
        <f>'SAISIE HOTEL RESTAURANT'!SSG5</f>
        <v>0</v>
      </c>
      <c r="SRX6" s="366">
        <f>'SAISIE HOTEL RESTAURANT'!SSH5</f>
        <v>0</v>
      </c>
      <c r="SRY6" s="366">
        <f>'SAISIE HOTEL RESTAURANT'!SSI5</f>
        <v>0</v>
      </c>
      <c r="SRZ6" s="366">
        <f>'SAISIE HOTEL RESTAURANT'!SSJ5</f>
        <v>0</v>
      </c>
      <c r="SSA6" s="366">
        <f>'SAISIE HOTEL RESTAURANT'!SSK5</f>
        <v>0</v>
      </c>
      <c r="SSB6" s="366">
        <f>'SAISIE HOTEL RESTAURANT'!SSL5</f>
        <v>0</v>
      </c>
      <c r="SSC6" s="366">
        <f>'SAISIE HOTEL RESTAURANT'!SSM5</f>
        <v>0</v>
      </c>
      <c r="SSD6" s="366">
        <f>'SAISIE HOTEL RESTAURANT'!SSN5</f>
        <v>0</v>
      </c>
      <c r="SSE6" s="366">
        <f>'SAISIE HOTEL RESTAURANT'!SSO5</f>
        <v>0</v>
      </c>
      <c r="SSF6" s="366">
        <f>'SAISIE HOTEL RESTAURANT'!SSP5</f>
        <v>0</v>
      </c>
      <c r="SSG6" s="366">
        <f>'SAISIE HOTEL RESTAURANT'!SSQ5</f>
        <v>0</v>
      </c>
      <c r="SSH6" s="366">
        <f>'SAISIE HOTEL RESTAURANT'!SSR5</f>
        <v>0</v>
      </c>
      <c r="SSI6" s="366">
        <f>'SAISIE HOTEL RESTAURANT'!SSS5</f>
        <v>0</v>
      </c>
      <c r="SSJ6" s="366">
        <f>'SAISIE HOTEL RESTAURANT'!SST5</f>
        <v>0</v>
      </c>
      <c r="SSK6" s="366">
        <f>'SAISIE HOTEL RESTAURANT'!SSU5</f>
        <v>0</v>
      </c>
      <c r="SSL6" s="366">
        <f>'SAISIE HOTEL RESTAURANT'!SSV5</f>
        <v>0</v>
      </c>
      <c r="SSM6" s="366">
        <f>'SAISIE HOTEL RESTAURANT'!SSW5</f>
        <v>0</v>
      </c>
      <c r="SSN6" s="366">
        <f>'SAISIE HOTEL RESTAURANT'!SSX5</f>
        <v>0</v>
      </c>
      <c r="SSO6" s="366">
        <f>'SAISIE HOTEL RESTAURANT'!SSY5</f>
        <v>0</v>
      </c>
      <c r="SSP6" s="366">
        <f>'SAISIE HOTEL RESTAURANT'!SSZ5</f>
        <v>0</v>
      </c>
      <c r="SSQ6" s="366">
        <f>'SAISIE HOTEL RESTAURANT'!STA5</f>
        <v>0</v>
      </c>
      <c r="SSR6" s="366">
        <f>'SAISIE HOTEL RESTAURANT'!STB5</f>
        <v>0</v>
      </c>
      <c r="SSS6" s="366">
        <f>'SAISIE HOTEL RESTAURANT'!STC5</f>
        <v>0</v>
      </c>
      <c r="SST6" s="366">
        <f>'SAISIE HOTEL RESTAURANT'!STD5</f>
        <v>0</v>
      </c>
      <c r="SSU6" s="366">
        <f>'SAISIE HOTEL RESTAURANT'!STE5</f>
        <v>0</v>
      </c>
      <c r="SSV6" s="366">
        <f>'SAISIE HOTEL RESTAURANT'!STF5</f>
        <v>0</v>
      </c>
      <c r="SSW6" s="366">
        <f>'SAISIE HOTEL RESTAURANT'!STG5</f>
        <v>0</v>
      </c>
      <c r="SSX6" s="366">
        <f>'SAISIE HOTEL RESTAURANT'!STH5</f>
        <v>0</v>
      </c>
      <c r="SSY6" s="366">
        <f>'SAISIE HOTEL RESTAURANT'!STI5</f>
        <v>0</v>
      </c>
      <c r="SSZ6" s="366">
        <f>'SAISIE HOTEL RESTAURANT'!STJ5</f>
        <v>0</v>
      </c>
      <c r="STA6" s="366">
        <f>'SAISIE HOTEL RESTAURANT'!STK5</f>
        <v>0</v>
      </c>
      <c r="STB6" s="366">
        <f>'SAISIE HOTEL RESTAURANT'!STL5</f>
        <v>0</v>
      </c>
      <c r="STC6" s="366">
        <f>'SAISIE HOTEL RESTAURANT'!STM5</f>
        <v>0</v>
      </c>
      <c r="STD6" s="366">
        <f>'SAISIE HOTEL RESTAURANT'!STN5</f>
        <v>0</v>
      </c>
      <c r="STE6" s="366">
        <f>'SAISIE HOTEL RESTAURANT'!STO5</f>
        <v>0</v>
      </c>
      <c r="STF6" s="366">
        <f>'SAISIE HOTEL RESTAURANT'!STP5</f>
        <v>0</v>
      </c>
      <c r="STG6" s="366">
        <f>'SAISIE HOTEL RESTAURANT'!STQ5</f>
        <v>0</v>
      </c>
      <c r="STH6" s="366">
        <f>'SAISIE HOTEL RESTAURANT'!STR5</f>
        <v>0</v>
      </c>
      <c r="STI6" s="366">
        <f>'SAISIE HOTEL RESTAURANT'!STS5</f>
        <v>0</v>
      </c>
      <c r="STJ6" s="366">
        <f>'SAISIE HOTEL RESTAURANT'!STT5</f>
        <v>0</v>
      </c>
      <c r="STK6" s="366">
        <f>'SAISIE HOTEL RESTAURANT'!STU5</f>
        <v>0</v>
      </c>
      <c r="STL6" s="366">
        <f>'SAISIE HOTEL RESTAURANT'!STV5</f>
        <v>0</v>
      </c>
      <c r="STM6" s="366">
        <f>'SAISIE HOTEL RESTAURANT'!STW5</f>
        <v>0</v>
      </c>
      <c r="STN6" s="366">
        <f>'SAISIE HOTEL RESTAURANT'!STX5</f>
        <v>0</v>
      </c>
      <c r="STO6" s="366">
        <f>'SAISIE HOTEL RESTAURANT'!STY5</f>
        <v>0</v>
      </c>
      <c r="STP6" s="366">
        <f>'SAISIE HOTEL RESTAURANT'!STZ5</f>
        <v>0</v>
      </c>
      <c r="STQ6" s="366">
        <f>'SAISIE HOTEL RESTAURANT'!SUA5</f>
        <v>0</v>
      </c>
      <c r="STR6" s="366">
        <f>'SAISIE HOTEL RESTAURANT'!SUB5</f>
        <v>0</v>
      </c>
      <c r="STS6" s="366">
        <f>'SAISIE HOTEL RESTAURANT'!SUC5</f>
        <v>0</v>
      </c>
      <c r="STT6" s="366">
        <f>'SAISIE HOTEL RESTAURANT'!SUD5</f>
        <v>0</v>
      </c>
      <c r="STU6" s="366">
        <f>'SAISIE HOTEL RESTAURANT'!SUE5</f>
        <v>0</v>
      </c>
      <c r="STV6" s="366">
        <f>'SAISIE HOTEL RESTAURANT'!SUF5</f>
        <v>0</v>
      </c>
      <c r="STW6" s="366">
        <f>'SAISIE HOTEL RESTAURANT'!SUG5</f>
        <v>0</v>
      </c>
      <c r="STX6" s="366">
        <f>'SAISIE HOTEL RESTAURANT'!SUH5</f>
        <v>0</v>
      </c>
      <c r="STY6" s="366">
        <f>'SAISIE HOTEL RESTAURANT'!SUI5</f>
        <v>0</v>
      </c>
      <c r="STZ6" s="366">
        <f>'SAISIE HOTEL RESTAURANT'!SUJ5</f>
        <v>0</v>
      </c>
      <c r="SUA6" s="366">
        <f>'SAISIE HOTEL RESTAURANT'!SUK5</f>
        <v>0</v>
      </c>
      <c r="SUB6" s="366">
        <f>'SAISIE HOTEL RESTAURANT'!SUL5</f>
        <v>0</v>
      </c>
      <c r="SUC6" s="366">
        <f>'SAISIE HOTEL RESTAURANT'!SUM5</f>
        <v>0</v>
      </c>
      <c r="SUD6" s="366">
        <f>'SAISIE HOTEL RESTAURANT'!SUN5</f>
        <v>0</v>
      </c>
      <c r="SUE6" s="366">
        <f>'SAISIE HOTEL RESTAURANT'!SUO5</f>
        <v>0</v>
      </c>
      <c r="SUF6" s="366">
        <f>'SAISIE HOTEL RESTAURANT'!SUP5</f>
        <v>0</v>
      </c>
      <c r="SUG6" s="366">
        <f>'SAISIE HOTEL RESTAURANT'!SUQ5</f>
        <v>0</v>
      </c>
      <c r="SUH6" s="366">
        <f>'SAISIE HOTEL RESTAURANT'!SUR5</f>
        <v>0</v>
      </c>
      <c r="SUI6" s="366">
        <f>'SAISIE HOTEL RESTAURANT'!SUS5</f>
        <v>0</v>
      </c>
      <c r="SUJ6" s="366">
        <f>'SAISIE HOTEL RESTAURANT'!SUT5</f>
        <v>0</v>
      </c>
      <c r="SUK6" s="366">
        <f>'SAISIE HOTEL RESTAURANT'!SUU5</f>
        <v>0</v>
      </c>
      <c r="SUL6" s="366">
        <f>'SAISIE HOTEL RESTAURANT'!SUV5</f>
        <v>0</v>
      </c>
      <c r="SUM6" s="366">
        <f>'SAISIE HOTEL RESTAURANT'!SUW5</f>
        <v>0</v>
      </c>
      <c r="SUN6" s="366">
        <f>'SAISIE HOTEL RESTAURANT'!SUX5</f>
        <v>0</v>
      </c>
      <c r="SUO6" s="366">
        <f>'SAISIE HOTEL RESTAURANT'!SUY5</f>
        <v>0</v>
      </c>
      <c r="SUP6" s="366">
        <f>'SAISIE HOTEL RESTAURANT'!SUZ5</f>
        <v>0</v>
      </c>
      <c r="SUQ6" s="366">
        <f>'SAISIE HOTEL RESTAURANT'!SVA5</f>
        <v>0</v>
      </c>
      <c r="SUR6" s="366">
        <f>'SAISIE HOTEL RESTAURANT'!SVB5</f>
        <v>0</v>
      </c>
      <c r="SUS6" s="366">
        <f>'SAISIE HOTEL RESTAURANT'!SVC5</f>
        <v>0</v>
      </c>
      <c r="SUT6" s="366">
        <f>'SAISIE HOTEL RESTAURANT'!SVD5</f>
        <v>0</v>
      </c>
      <c r="SUU6" s="366">
        <f>'SAISIE HOTEL RESTAURANT'!SVE5</f>
        <v>0</v>
      </c>
      <c r="SUV6" s="366">
        <f>'SAISIE HOTEL RESTAURANT'!SVF5</f>
        <v>0</v>
      </c>
      <c r="SUW6" s="366">
        <f>'SAISIE HOTEL RESTAURANT'!SVG5</f>
        <v>0</v>
      </c>
      <c r="SUX6" s="366">
        <f>'SAISIE HOTEL RESTAURANT'!SVH5</f>
        <v>0</v>
      </c>
      <c r="SUY6" s="366">
        <f>'SAISIE HOTEL RESTAURANT'!SVI5</f>
        <v>0</v>
      </c>
      <c r="SUZ6" s="366">
        <f>'SAISIE HOTEL RESTAURANT'!SVJ5</f>
        <v>0</v>
      </c>
      <c r="SVA6" s="366">
        <f>'SAISIE HOTEL RESTAURANT'!SVK5</f>
        <v>0</v>
      </c>
      <c r="SVB6" s="366">
        <f>'SAISIE HOTEL RESTAURANT'!SVL5</f>
        <v>0</v>
      </c>
      <c r="SVC6" s="366">
        <f>'SAISIE HOTEL RESTAURANT'!SVM5</f>
        <v>0</v>
      </c>
      <c r="SVD6" s="366">
        <f>'SAISIE HOTEL RESTAURANT'!SVN5</f>
        <v>0</v>
      </c>
      <c r="SVE6" s="366">
        <f>'SAISIE HOTEL RESTAURANT'!SVO5</f>
        <v>0</v>
      </c>
      <c r="SVF6" s="366">
        <f>'SAISIE HOTEL RESTAURANT'!SVP5</f>
        <v>0</v>
      </c>
      <c r="SVG6" s="366">
        <f>'SAISIE HOTEL RESTAURANT'!SVQ5</f>
        <v>0</v>
      </c>
      <c r="SVH6" s="366">
        <f>'SAISIE HOTEL RESTAURANT'!SVR5</f>
        <v>0</v>
      </c>
      <c r="SVI6" s="366">
        <f>'SAISIE HOTEL RESTAURANT'!SVS5</f>
        <v>0</v>
      </c>
      <c r="SVJ6" s="366">
        <f>'SAISIE HOTEL RESTAURANT'!SVT5</f>
        <v>0</v>
      </c>
      <c r="SVK6" s="366">
        <f>'SAISIE HOTEL RESTAURANT'!SVU5</f>
        <v>0</v>
      </c>
      <c r="SVL6" s="366">
        <f>'SAISIE HOTEL RESTAURANT'!SVV5</f>
        <v>0</v>
      </c>
      <c r="SVM6" s="366">
        <f>'SAISIE HOTEL RESTAURANT'!SVW5</f>
        <v>0</v>
      </c>
      <c r="SVN6" s="366">
        <f>'SAISIE HOTEL RESTAURANT'!SVX5</f>
        <v>0</v>
      </c>
      <c r="SVO6" s="366">
        <f>'SAISIE HOTEL RESTAURANT'!SVY5</f>
        <v>0</v>
      </c>
      <c r="SVP6" s="366">
        <f>'SAISIE HOTEL RESTAURANT'!SVZ5</f>
        <v>0</v>
      </c>
      <c r="SVQ6" s="366">
        <f>'SAISIE HOTEL RESTAURANT'!SWA5</f>
        <v>0</v>
      </c>
      <c r="SVR6" s="366">
        <f>'SAISIE HOTEL RESTAURANT'!SWB5</f>
        <v>0</v>
      </c>
      <c r="SVS6" s="366">
        <f>'SAISIE HOTEL RESTAURANT'!SWC5</f>
        <v>0</v>
      </c>
      <c r="SVT6" s="366">
        <f>'SAISIE HOTEL RESTAURANT'!SWD5</f>
        <v>0</v>
      </c>
      <c r="SVU6" s="366">
        <f>'SAISIE HOTEL RESTAURANT'!SWE5</f>
        <v>0</v>
      </c>
      <c r="SVV6" s="366">
        <f>'SAISIE HOTEL RESTAURANT'!SWF5</f>
        <v>0</v>
      </c>
      <c r="SVW6" s="366">
        <f>'SAISIE HOTEL RESTAURANT'!SWG5</f>
        <v>0</v>
      </c>
      <c r="SVX6" s="366">
        <f>'SAISIE HOTEL RESTAURANT'!SWH5</f>
        <v>0</v>
      </c>
      <c r="SVY6" s="366">
        <f>'SAISIE HOTEL RESTAURANT'!SWI5</f>
        <v>0</v>
      </c>
      <c r="SVZ6" s="366">
        <f>'SAISIE HOTEL RESTAURANT'!SWJ5</f>
        <v>0</v>
      </c>
      <c r="SWA6" s="366">
        <f>'SAISIE HOTEL RESTAURANT'!SWK5</f>
        <v>0</v>
      </c>
      <c r="SWB6" s="366">
        <f>'SAISIE HOTEL RESTAURANT'!SWL5</f>
        <v>0</v>
      </c>
      <c r="SWC6" s="366">
        <f>'SAISIE HOTEL RESTAURANT'!SWM5</f>
        <v>0</v>
      </c>
      <c r="SWD6" s="366">
        <f>'SAISIE HOTEL RESTAURANT'!SWN5</f>
        <v>0</v>
      </c>
      <c r="SWE6" s="366">
        <f>'SAISIE HOTEL RESTAURANT'!SWO5</f>
        <v>0</v>
      </c>
      <c r="SWF6" s="366">
        <f>'SAISIE HOTEL RESTAURANT'!SWP5</f>
        <v>0</v>
      </c>
      <c r="SWG6" s="366">
        <f>'SAISIE HOTEL RESTAURANT'!SWQ5</f>
        <v>0</v>
      </c>
      <c r="SWH6" s="366">
        <f>'SAISIE HOTEL RESTAURANT'!SWR5</f>
        <v>0</v>
      </c>
      <c r="SWI6" s="366">
        <f>'SAISIE HOTEL RESTAURANT'!SWS5</f>
        <v>0</v>
      </c>
      <c r="SWJ6" s="366">
        <f>'SAISIE HOTEL RESTAURANT'!SWT5</f>
        <v>0</v>
      </c>
      <c r="SWK6" s="366">
        <f>'SAISIE HOTEL RESTAURANT'!SWU5</f>
        <v>0</v>
      </c>
      <c r="SWL6" s="366">
        <f>'SAISIE HOTEL RESTAURANT'!SWV5</f>
        <v>0</v>
      </c>
      <c r="SWM6" s="366">
        <f>'SAISIE HOTEL RESTAURANT'!SWW5</f>
        <v>0</v>
      </c>
      <c r="SWN6" s="366">
        <f>'SAISIE HOTEL RESTAURANT'!SWX5</f>
        <v>0</v>
      </c>
      <c r="SWO6" s="366">
        <f>'SAISIE HOTEL RESTAURANT'!SWY5</f>
        <v>0</v>
      </c>
      <c r="SWP6" s="366">
        <f>'SAISIE HOTEL RESTAURANT'!SWZ5</f>
        <v>0</v>
      </c>
      <c r="SWQ6" s="366">
        <f>'SAISIE HOTEL RESTAURANT'!SXA5</f>
        <v>0</v>
      </c>
      <c r="SWR6" s="366">
        <f>'SAISIE HOTEL RESTAURANT'!SXB5</f>
        <v>0</v>
      </c>
      <c r="SWS6" s="366">
        <f>'SAISIE HOTEL RESTAURANT'!SXC5</f>
        <v>0</v>
      </c>
      <c r="SWT6" s="366">
        <f>'SAISIE HOTEL RESTAURANT'!SXD5</f>
        <v>0</v>
      </c>
      <c r="SWU6" s="366">
        <f>'SAISIE HOTEL RESTAURANT'!SXE5</f>
        <v>0</v>
      </c>
      <c r="SWV6" s="366">
        <f>'SAISIE HOTEL RESTAURANT'!SXF5</f>
        <v>0</v>
      </c>
      <c r="SWW6" s="366">
        <f>'SAISIE HOTEL RESTAURANT'!SXG5</f>
        <v>0</v>
      </c>
      <c r="SWX6" s="366">
        <f>'SAISIE HOTEL RESTAURANT'!SXH5</f>
        <v>0</v>
      </c>
      <c r="SWY6" s="366">
        <f>'SAISIE HOTEL RESTAURANT'!SXI5</f>
        <v>0</v>
      </c>
      <c r="SWZ6" s="366">
        <f>'SAISIE HOTEL RESTAURANT'!SXJ5</f>
        <v>0</v>
      </c>
      <c r="SXA6" s="366">
        <f>'SAISIE HOTEL RESTAURANT'!SXK5</f>
        <v>0</v>
      </c>
      <c r="SXB6" s="366">
        <f>'SAISIE HOTEL RESTAURANT'!SXL5</f>
        <v>0</v>
      </c>
      <c r="SXC6" s="366">
        <f>'SAISIE HOTEL RESTAURANT'!SXM5</f>
        <v>0</v>
      </c>
      <c r="SXD6" s="366">
        <f>'SAISIE HOTEL RESTAURANT'!SXN5</f>
        <v>0</v>
      </c>
      <c r="SXE6" s="366">
        <f>'SAISIE HOTEL RESTAURANT'!SXO5</f>
        <v>0</v>
      </c>
      <c r="SXF6" s="366">
        <f>'SAISIE HOTEL RESTAURANT'!SXP5</f>
        <v>0</v>
      </c>
      <c r="SXG6" s="366">
        <f>'SAISIE HOTEL RESTAURANT'!SXQ5</f>
        <v>0</v>
      </c>
      <c r="SXH6" s="366">
        <f>'SAISIE HOTEL RESTAURANT'!SXR5</f>
        <v>0</v>
      </c>
      <c r="SXI6" s="366">
        <f>'SAISIE HOTEL RESTAURANT'!SXS5</f>
        <v>0</v>
      </c>
      <c r="SXJ6" s="366">
        <f>'SAISIE HOTEL RESTAURANT'!SXT5</f>
        <v>0</v>
      </c>
      <c r="SXK6" s="366">
        <f>'SAISIE HOTEL RESTAURANT'!SXU5</f>
        <v>0</v>
      </c>
      <c r="SXL6" s="366">
        <f>'SAISIE HOTEL RESTAURANT'!SXV5</f>
        <v>0</v>
      </c>
      <c r="SXM6" s="366">
        <f>'SAISIE HOTEL RESTAURANT'!SXW5</f>
        <v>0</v>
      </c>
      <c r="SXN6" s="366">
        <f>'SAISIE HOTEL RESTAURANT'!SXX5</f>
        <v>0</v>
      </c>
      <c r="SXO6" s="366">
        <f>'SAISIE HOTEL RESTAURANT'!SXY5</f>
        <v>0</v>
      </c>
      <c r="SXP6" s="366">
        <f>'SAISIE HOTEL RESTAURANT'!SXZ5</f>
        <v>0</v>
      </c>
      <c r="SXQ6" s="366">
        <f>'SAISIE HOTEL RESTAURANT'!SYA5</f>
        <v>0</v>
      </c>
      <c r="SXR6" s="366">
        <f>'SAISIE HOTEL RESTAURANT'!SYB5</f>
        <v>0</v>
      </c>
      <c r="SXS6" s="366">
        <f>'SAISIE HOTEL RESTAURANT'!SYC5</f>
        <v>0</v>
      </c>
      <c r="SXT6" s="366">
        <f>'SAISIE HOTEL RESTAURANT'!SYD5</f>
        <v>0</v>
      </c>
      <c r="SXU6" s="366">
        <f>'SAISIE HOTEL RESTAURANT'!SYE5</f>
        <v>0</v>
      </c>
      <c r="SXV6" s="366">
        <f>'SAISIE HOTEL RESTAURANT'!SYF5</f>
        <v>0</v>
      </c>
      <c r="SXW6" s="366">
        <f>'SAISIE HOTEL RESTAURANT'!SYG5</f>
        <v>0</v>
      </c>
      <c r="SXX6" s="366">
        <f>'SAISIE HOTEL RESTAURANT'!SYH5</f>
        <v>0</v>
      </c>
      <c r="SXY6" s="366">
        <f>'SAISIE HOTEL RESTAURANT'!SYI5</f>
        <v>0</v>
      </c>
      <c r="SXZ6" s="366">
        <f>'SAISIE HOTEL RESTAURANT'!SYJ5</f>
        <v>0</v>
      </c>
      <c r="SYA6" s="366">
        <f>'SAISIE HOTEL RESTAURANT'!SYK5</f>
        <v>0</v>
      </c>
      <c r="SYB6" s="366">
        <f>'SAISIE HOTEL RESTAURANT'!SYL5</f>
        <v>0</v>
      </c>
      <c r="SYC6" s="366">
        <f>'SAISIE HOTEL RESTAURANT'!SYM5</f>
        <v>0</v>
      </c>
      <c r="SYD6" s="366">
        <f>'SAISIE HOTEL RESTAURANT'!SYN5</f>
        <v>0</v>
      </c>
      <c r="SYE6" s="366">
        <f>'SAISIE HOTEL RESTAURANT'!SYO5</f>
        <v>0</v>
      </c>
      <c r="SYF6" s="366">
        <f>'SAISIE HOTEL RESTAURANT'!SYP5</f>
        <v>0</v>
      </c>
      <c r="SYG6" s="366">
        <f>'SAISIE HOTEL RESTAURANT'!SYQ5</f>
        <v>0</v>
      </c>
      <c r="SYH6" s="366">
        <f>'SAISIE HOTEL RESTAURANT'!SYR5</f>
        <v>0</v>
      </c>
      <c r="SYI6" s="366">
        <f>'SAISIE HOTEL RESTAURANT'!SYS5</f>
        <v>0</v>
      </c>
      <c r="SYJ6" s="366">
        <f>'SAISIE HOTEL RESTAURANT'!SYT5</f>
        <v>0</v>
      </c>
      <c r="SYK6" s="366">
        <f>'SAISIE HOTEL RESTAURANT'!SYU5</f>
        <v>0</v>
      </c>
      <c r="SYL6" s="366">
        <f>'SAISIE HOTEL RESTAURANT'!SYV5</f>
        <v>0</v>
      </c>
      <c r="SYM6" s="366">
        <f>'SAISIE HOTEL RESTAURANT'!SYW5</f>
        <v>0</v>
      </c>
      <c r="SYN6" s="366">
        <f>'SAISIE HOTEL RESTAURANT'!SYX5</f>
        <v>0</v>
      </c>
      <c r="SYO6" s="366">
        <f>'SAISIE HOTEL RESTAURANT'!SYY5</f>
        <v>0</v>
      </c>
      <c r="SYP6" s="366">
        <f>'SAISIE HOTEL RESTAURANT'!SYZ5</f>
        <v>0</v>
      </c>
      <c r="SYQ6" s="366">
        <f>'SAISIE HOTEL RESTAURANT'!SZA5</f>
        <v>0</v>
      </c>
      <c r="SYR6" s="366">
        <f>'SAISIE HOTEL RESTAURANT'!SZB5</f>
        <v>0</v>
      </c>
      <c r="SYS6" s="366">
        <f>'SAISIE HOTEL RESTAURANT'!SZC5</f>
        <v>0</v>
      </c>
      <c r="SYT6" s="366">
        <f>'SAISIE HOTEL RESTAURANT'!SZD5</f>
        <v>0</v>
      </c>
      <c r="SYU6" s="366">
        <f>'SAISIE HOTEL RESTAURANT'!SZE5</f>
        <v>0</v>
      </c>
      <c r="SYV6" s="366">
        <f>'SAISIE HOTEL RESTAURANT'!SZF5</f>
        <v>0</v>
      </c>
      <c r="SYW6" s="366">
        <f>'SAISIE HOTEL RESTAURANT'!SZG5</f>
        <v>0</v>
      </c>
      <c r="SYX6" s="366">
        <f>'SAISIE HOTEL RESTAURANT'!SZH5</f>
        <v>0</v>
      </c>
      <c r="SYY6" s="366">
        <f>'SAISIE HOTEL RESTAURANT'!SZI5</f>
        <v>0</v>
      </c>
      <c r="SYZ6" s="366">
        <f>'SAISIE HOTEL RESTAURANT'!SZJ5</f>
        <v>0</v>
      </c>
      <c r="SZA6" s="366">
        <f>'SAISIE HOTEL RESTAURANT'!SZK5</f>
        <v>0</v>
      </c>
      <c r="SZB6" s="366">
        <f>'SAISIE HOTEL RESTAURANT'!SZL5</f>
        <v>0</v>
      </c>
      <c r="SZC6" s="366">
        <f>'SAISIE HOTEL RESTAURANT'!SZM5</f>
        <v>0</v>
      </c>
      <c r="SZD6" s="366">
        <f>'SAISIE HOTEL RESTAURANT'!SZN5</f>
        <v>0</v>
      </c>
      <c r="SZE6" s="366">
        <f>'SAISIE HOTEL RESTAURANT'!SZO5</f>
        <v>0</v>
      </c>
      <c r="SZF6" s="366">
        <f>'SAISIE HOTEL RESTAURANT'!SZP5</f>
        <v>0</v>
      </c>
      <c r="SZG6" s="366">
        <f>'SAISIE HOTEL RESTAURANT'!SZQ5</f>
        <v>0</v>
      </c>
      <c r="SZH6" s="366">
        <f>'SAISIE HOTEL RESTAURANT'!SZR5</f>
        <v>0</v>
      </c>
      <c r="SZI6" s="366">
        <f>'SAISIE HOTEL RESTAURANT'!SZS5</f>
        <v>0</v>
      </c>
      <c r="SZJ6" s="366">
        <f>'SAISIE HOTEL RESTAURANT'!SZT5</f>
        <v>0</v>
      </c>
      <c r="SZK6" s="366">
        <f>'SAISIE HOTEL RESTAURANT'!SZU5</f>
        <v>0</v>
      </c>
      <c r="SZL6" s="366">
        <f>'SAISIE HOTEL RESTAURANT'!SZV5</f>
        <v>0</v>
      </c>
      <c r="SZM6" s="366">
        <f>'SAISIE HOTEL RESTAURANT'!SZW5</f>
        <v>0</v>
      </c>
      <c r="SZN6" s="366">
        <f>'SAISIE HOTEL RESTAURANT'!SZX5</f>
        <v>0</v>
      </c>
      <c r="SZO6" s="366">
        <f>'SAISIE HOTEL RESTAURANT'!SZY5</f>
        <v>0</v>
      </c>
      <c r="SZP6" s="366">
        <f>'SAISIE HOTEL RESTAURANT'!SZZ5</f>
        <v>0</v>
      </c>
      <c r="SZQ6" s="366">
        <f>'SAISIE HOTEL RESTAURANT'!TAA5</f>
        <v>0</v>
      </c>
      <c r="SZR6" s="366">
        <f>'SAISIE HOTEL RESTAURANT'!TAB5</f>
        <v>0</v>
      </c>
      <c r="SZS6" s="366">
        <f>'SAISIE HOTEL RESTAURANT'!TAC5</f>
        <v>0</v>
      </c>
      <c r="SZT6" s="366">
        <f>'SAISIE HOTEL RESTAURANT'!TAD5</f>
        <v>0</v>
      </c>
      <c r="SZU6" s="366">
        <f>'SAISIE HOTEL RESTAURANT'!TAE5</f>
        <v>0</v>
      </c>
      <c r="SZV6" s="366">
        <f>'SAISIE HOTEL RESTAURANT'!TAF5</f>
        <v>0</v>
      </c>
      <c r="SZW6" s="366">
        <f>'SAISIE HOTEL RESTAURANT'!TAG5</f>
        <v>0</v>
      </c>
      <c r="SZX6" s="366">
        <f>'SAISIE HOTEL RESTAURANT'!TAH5</f>
        <v>0</v>
      </c>
      <c r="SZY6" s="366">
        <f>'SAISIE HOTEL RESTAURANT'!TAI5</f>
        <v>0</v>
      </c>
      <c r="SZZ6" s="366">
        <f>'SAISIE HOTEL RESTAURANT'!TAJ5</f>
        <v>0</v>
      </c>
      <c r="TAA6" s="366">
        <f>'SAISIE HOTEL RESTAURANT'!TAK5</f>
        <v>0</v>
      </c>
      <c r="TAB6" s="366">
        <f>'SAISIE HOTEL RESTAURANT'!TAL5</f>
        <v>0</v>
      </c>
      <c r="TAC6" s="366">
        <f>'SAISIE HOTEL RESTAURANT'!TAM5</f>
        <v>0</v>
      </c>
      <c r="TAD6" s="366">
        <f>'SAISIE HOTEL RESTAURANT'!TAN5</f>
        <v>0</v>
      </c>
      <c r="TAE6" s="366">
        <f>'SAISIE HOTEL RESTAURANT'!TAO5</f>
        <v>0</v>
      </c>
      <c r="TAF6" s="366">
        <f>'SAISIE HOTEL RESTAURANT'!TAP5</f>
        <v>0</v>
      </c>
      <c r="TAG6" s="366">
        <f>'SAISIE HOTEL RESTAURANT'!TAQ5</f>
        <v>0</v>
      </c>
      <c r="TAH6" s="366">
        <f>'SAISIE HOTEL RESTAURANT'!TAR5</f>
        <v>0</v>
      </c>
      <c r="TAI6" s="366">
        <f>'SAISIE HOTEL RESTAURANT'!TAS5</f>
        <v>0</v>
      </c>
      <c r="TAJ6" s="366">
        <f>'SAISIE HOTEL RESTAURANT'!TAT5</f>
        <v>0</v>
      </c>
      <c r="TAK6" s="366">
        <f>'SAISIE HOTEL RESTAURANT'!TAU5</f>
        <v>0</v>
      </c>
      <c r="TAL6" s="366">
        <f>'SAISIE HOTEL RESTAURANT'!TAV5</f>
        <v>0</v>
      </c>
      <c r="TAM6" s="366">
        <f>'SAISIE HOTEL RESTAURANT'!TAW5</f>
        <v>0</v>
      </c>
      <c r="TAN6" s="366">
        <f>'SAISIE HOTEL RESTAURANT'!TAX5</f>
        <v>0</v>
      </c>
      <c r="TAO6" s="366">
        <f>'SAISIE HOTEL RESTAURANT'!TAY5</f>
        <v>0</v>
      </c>
      <c r="TAP6" s="366">
        <f>'SAISIE HOTEL RESTAURANT'!TAZ5</f>
        <v>0</v>
      </c>
      <c r="TAQ6" s="366">
        <f>'SAISIE HOTEL RESTAURANT'!TBA5</f>
        <v>0</v>
      </c>
      <c r="TAR6" s="366">
        <f>'SAISIE HOTEL RESTAURANT'!TBB5</f>
        <v>0</v>
      </c>
      <c r="TAS6" s="366">
        <f>'SAISIE HOTEL RESTAURANT'!TBC5</f>
        <v>0</v>
      </c>
      <c r="TAT6" s="366">
        <f>'SAISIE HOTEL RESTAURANT'!TBD5</f>
        <v>0</v>
      </c>
      <c r="TAU6" s="366">
        <f>'SAISIE HOTEL RESTAURANT'!TBE5</f>
        <v>0</v>
      </c>
      <c r="TAV6" s="366">
        <f>'SAISIE HOTEL RESTAURANT'!TBF5</f>
        <v>0</v>
      </c>
      <c r="TAW6" s="366">
        <f>'SAISIE HOTEL RESTAURANT'!TBG5</f>
        <v>0</v>
      </c>
      <c r="TAX6" s="366">
        <f>'SAISIE HOTEL RESTAURANT'!TBH5</f>
        <v>0</v>
      </c>
      <c r="TAY6" s="366">
        <f>'SAISIE HOTEL RESTAURANT'!TBI5</f>
        <v>0</v>
      </c>
      <c r="TAZ6" s="366">
        <f>'SAISIE HOTEL RESTAURANT'!TBJ5</f>
        <v>0</v>
      </c>
      <c r="TBA6" s="366">
        <f>'SAISIE HOTEL RESTAURANT'!TBK5</f>
        <v>0</v>
      </c>
      <c r="TBB6" s="366">
        <f>'SAISIE HOTEL RESTAURANT'!TBL5</f>
        <v>0</v>
      </c>
      <c r="TBC6" s="366">
        <f>'SAISIE HOTEL RESTAURANT'!TBM5</f>
        <v>0</v>
      </c>
      <c r="TBD6" s="366">
        <f>'SAISIE HOTEL RESTAURANT'!TBN5</f>
        <v>0</v>
      </c>
      <c r="TBE6" s="366">
        <f>'SAISIE HOTEL RESTAURANT'!TBO5</f>
        <v>0</v>
      </c>
      <c r="TBF6" s="366">
        <f>'SAISIE HOTEL RESTAURANT'!TBP5</f>
        <v>0</v>
      </c>
      <c r="TBG6" s="366">
        <f>'SAISIE HOTEL RESTAURANT'!TBQ5</f>
        <v>0</v>
      </c>
      <c r="TBH6" s="366">
        <f>'SAISIE HOTEL RESTAURANT'!TBR5</f>
        <v>0</v>
      </c>
      <c r="TBI6" s="366">
        <f>'SAISIE HOTEL RESTAURANT'!TBS5</f>
        <v>0</v>
      </c>
      <c r="TBJ6" s="366">
        <f>'SAISIE HOTEL RESTAURANT'!TBT5</f>
        <v>0</v>
      </c>
      <c r="TBK6" s="366">
        <f>'SAISIE HOTEL RESTAURANT'!TBU5</f>
        <v>0</v>
      </c>
      <c r="TBL6" s="366">
        <f>'SAISIE HOTEL RESTAURANT'!TBV5</f>
        <v>0</v>
      </c>
      <c r="TBM6" s="366">
        <f>'SAISIE HOTEL RESTAURANT'!TBW5</f>
        <v>0</v>
      </c>
      <c r="TBN6" s="366">
        <f>'SAISIE HOTEL RESTAURANT'!TBX5</f>
        <v>0</v>
      </c>
      <c r="TBO6" s="366">
        <f>'SAISIE HOTEL RESTAURANT'!TBY5</f>
        <v>0</v>
      </c>
      <c r="TBP6" s="366">
        <f>'SAISIE HOTEL RESTAURANT'!TBZ5</f>
        <v>0</v>
      </c>
      <c r="TBQ6" s="366">
        <f>'SAISIE HOTEL RESTAURANT'!TCA5</f>
        <v>0</v>
      </c>
      <c r="TBR6" s="366">
        <f>'SAISIE HOTEL RESTAURANT'!TCB5</f>
        <v>0</v>
      </c>
      <c r="TBS6" s="366">
        <f>'SAISIE HOTEL RESTAURANT'!TCC5</f>
        <v>0</v>
      </c>
      <c r="TBT6" s="366">
        <f>'SAISIE HOTEL RESTAURANT'!TCD5</f>
        <v>0</v>
      </c>
      <c r="TBU6" s="366">
        <f>'SAISIE HOTEL RESTAURANT'!TCE5</f>
        <v>0</v>
      </c>
      <c r="TBV6" s="366">
        <f>'SAISIE HOTEL RESTAURANT'!TCF5</f>
        <v>0</v>
      </c>
      <c r="TBW6" s="366">
        <f>'SAISIE HOTEL RESTAURANT'!TCG5</f>
        <v>0</v>
      </c>
      <c r="TBX6" s="366">
        <f>'SAISIE HOTEL RESTAURANT'!TCH5</f>
        <v>0</v>
      </c>
      <c r="TBY6" s="366">
        <f>'SAISIE HOTEL RESTAURANT'!TCI5</f>
        <v>0</v>
      </c>
      <c r="TBZ6" s="366">
        <f>'SAISIE HOTEL RESTAURANT'!TCJ5</f>
        <v>0</v>
      </c>
      <c r="TCA6" s="366">
        <f>'SAISIE HOTEL RESTAURANT'!TCK5</f>
        <v>0</v>
      </c>
      <c r="TCB6" s="366">
        <f>'SAISIE HOTEL RESTAURANT'!TCL5</f>
        <v>0</v>
      </c>
      <c r="TCC6" s="366">
        <f>'SAISIE HOTEL RESTAURANT'!TCM5</f>
        <v>0</v>
      </c>
      <c r="TCD6" s="366">
        <f>'SAISIE HOTEL RESTAURANT'!TCN5</f>
        <v>0</v>
      </c>
      <c r="TCE6" s="366">
        <f>'SAISIE HOTEL RESTAURANT'!TCO5</f>
        <v>0</v>
      </c>
      <c r="TCF6" s="366">
        <f>'SAISIE HOTEL RESTAURANT'!TCP5</f>
        <v>0</v>
      </c>
      <c r="TCG6" s="366">
        <f>'SAISIE HOTEL RESTAURANT'!TCQ5</f>
        <v>0</v>
      </c>
      <c r="TCH6" s="366">
        <f>'SAISIE HOTEL RESTAURANT'!TCR5</f>
        <v>0</v>
      </c>
      <c r="TCI6" s="366">
        <f>'SAISIE HOTEL RESTAURANT'!TCS5</f>
        <v>0</v>
      </c>
      <c r="TCJ6" s="366">
        <f>'SAISIE HOTEL RESTAURANT'!TCT5</f>
        <v>0</v>
      </c>
      <c r="TCK6" s="366">
        <f>'SAISIE HOTEL RESTAURANT'!TCU5</f>
        <v>0</v>
      </c>
      <c r="TCL6" s="366">
        <f>'SAISIE HOTEL RESTAURANT'!TCV5</f>
        <v>0</v>
      </c>
      <c r="TCM6" s="366">
        <f>'SAISIE HOTEL RESTAURANT'!TCW5</f>
        <v>0</v>
      </c>
      <c r="TCN6" s="366">
        <f>'SAISIE HOTEL RESTAURANT'!TCX5</f>
        <v>0</v>
      </c>
      <c r="TCO6" s="366">
        <f>'SAISIE HOTEL RESTAURANT'!TCY5</f>
        <v>0</v>
      </c>
      <c r="TCP6" s="366">
        <f>'SAISIE HOTEL RESTAURANT'!TCZ5</f>
        <v>0</v>
      </c>
      <c r="TCQ6" s="366">
        <f>'SAISIE HOTEL RESTAURANT'!TDA5</f>
        <v>0</v>
      </c>
      <c r="TCR6" s="366">
        <f>'SAISIE HOTEL RESTAURANT'!TDB5</f>
        <v>0</v>
      </c>
      <c r="TCS6" s="366">
        <f>'SAISIE HOTEL RESTAURANT'!TDC5</f>
        <v>0</v>
      </c>
      <c r="TCT6" s="366">
        <f>'SAISIE HOTEL RESTAURANT'!TDD5</f>
        <v>0</v>
      </c>
      <c r="TCU6" s="366">
        <f>'SAISIE HOTEL RESTAURANT'!TDE5</f>
        <v>0</v>
      </c>
      <c r="TCV6" s="366">
        <f>'SAISIE HOTEL RESTAURANT'!TDF5</f>
        <v>0</v>
      </c>
      <c r="TCW6" s="366">
        <f>'SAISIE HOTEL RESTAURANT'!TDG5</f>
        <v>0</v>
      </c>
      <c r="TCX6" s="366">
        <f>'SAISIE HOTEL RESTAURANT'!TDH5</f>
        <v>0</v>
      </c>
      <c r="TCY6" s="366">
        <f>'SAISIE HOTEL RESTAURANT'!TDI5</f>
        <v>0</v>
      </c>
      <c r="TCZ6" s="366">
        <f>'SAISIE HOTEL RESTAURANT'!TDJ5</f>
        <v>0</v>
      </c>
      <c r="TDA6" s="366">
        <f>'SAISIE HOTEL RESTAURANT'!TDK5</f>
        <v>0</v>
      </c>
      <c r="TDB6" s="366">
        <f>'SAISIE HOTEL RESTAURANT'!TDL5</f>
        <v>0</v>
      </c>
      <c r="TDC6" s="366">
        <f>'SAISIE HOTEL RESTAURANT'!TDM5</f>
        <v>0</v>
      </c>
      <c r="TDD6" s="366">
        <f>'SAISIE HOTEL RESTAURANT'!TDN5</f>
        <v>0</v>
      </c>
      <c r="TDE6" s="366">
        <f>'SAISIE HOTEL RESTAURANT'!TDO5</f>
        <v>0</v>
      </c>
      <c r="TDF6" s="366">
        <f>'SAISIE HOTEL RESTAURANT'!TDP5</f>
        <v>0</v>
      </c>
      <c r="TDG6" s="366">
        <f>'SAISIE HOTEL RESTAURANT'!TDQ5</f>
        <v>0</v>
      </c>
      <c r="TDH6" s="366">
        <f>'SAISIE HOTEL RESTAURANT'!TDR5</f>
        <v>0</v>
      </c>
      <c r="TDI6" s="366">
        <f>'SAISIE HOTEL RESTAURANT'!TDS5</f>
        <v>0</v>
      </c>
      <c r="TDJ6" s="366">
        <f>'SAISIE HOTEL RESTAURANT'!TDT5</f>
        <v>0</v>
      </c>
      <c r="TDK6" s="366">
        <f>'SAISIE HOTEL RESTAURANT'!TDU5</f>
        <v>0</v>
      </c>
      <c r="TDL6" s="366">
        <f>'SAISIE HOTEL RESTAURANT'!TDV5</f>
        <v>0</v>
      </c>
      <c r="TDM6" s="366">
        <f>'SAISIE HOTEL RESTAURANT'!TDW5</f>
        <v>0</v>
      </c>
      <c r="TDN6" s="366">
        <f>'SAISIE HOTEL RESTAURANT'!TDX5</f>
        <v>0</v>
      </c>
      <c r="TDO6" s="366">
        <f>'SAISIE HOTEL RESTAURANT'!TDY5</f>
        <v>0</v>
      </c>
      <c r="TDP6" s="366">
        <f>'SAISIE HOTEL RESTAURANT'!TDZ5</f>
        <v>0</v>
      </c>
      <c r="TDQ6" s="366">
        <f>'SAISIE HOTEL RESTAURANT'!TEA5</f>
        <v>0</v>
      </c>
      <c r="TDR6" s="366">
        <f>'SAISIE HOTEL RESTAURANT'!TEB5</f>
        <v>0</v>
      </c>
      <c r="TDS6" s="366">
        <f>'SAISIE HOTEL RESTAURANT'!TEC5</f>
        <v>0</v>
      </c>
      <c r="TDT6" s="366">
        <f>'SAISIE HOTEL RESTAURANT'!TED5</f>
        <v>0</v>
      </c>
      <c r="TDU6" s="366">
        <f>'SAISIE HOTEL RESTAURANT'!TEE5</f>
        <v>0</v>
      </c>
      <c r="TDV6" s="366">
        <f>'SAISIE HOTEL RESTAURANT'!TEF5</f>
        <v>0</v>
      </c>
      <c r="TDW6" s="366">
        <f>'SAISIE HOTEL RESTAURANT'!TEG5</f>
        <v>0</v>
      </c>
      <c r="TDX6" s="366">
        <f>'SAISIE HOTEL RESTAURANT'!TEH5</f>
        <v>0</v>
      </c>
      <c r="TDY6" s="366">
        <f>'SAISIE HOTEL RESTAURANT'!TEI5</f>
        <v>0</v>
      </c>
      <c r="TDZ6" s="366">
        <f>'SAISIE HOTEL RESTAURANT'!TEJ5</f>
        <v>0</v>
      </c>
      <c r="TEA6" s="366">
        <f>'SAISIE HOTEL RESTAURANT'!TEK5</f>
        <v>0</v>
      </c>
      <c r="TEB6" s="366">
        <f>'SAISIE HOTEL RESTAURANT'!TEL5</f>
        <v>0</v>
      </c>
      <c r="TEC6" s="366">
        <f>'SAISIE HOTEL RESTAURANT'!TEM5</f>
        <v>0</v>
      </c>
      <c r="TED6" s="366">
        <f>'SAISIE HOTEL RESTAURANT'!TEN5</f>
        <v>0</v>
      </c>
      <c r="TEE6" s="366">
        <f>'SAISIE HOTEL RESTAURANT'!TEO5</f>
        <v>0</v>
      </c>
      <c r="TEF6" s="366">
        <f>'SAISIE HOTEL RESTAURANT'!TEP5</f>
        <v>0</v>
      </c>
      <c r="TEG6" s="366">
        <f>'SAISIE HOTEL RESTAURANT'!TEQ5</f>
        <v>0</v>
      </c>
      <c r="TEH6" s="366">
        <f>'SAISIE HOTEL RESTAURANT'!TER5</f>
        <v>0</v>
      </c>
      <c r="TEI6" s="366">
        <f>'SAISIE HOTEL RESTAURANT'!TES5</f>
        <v>0</v>
      </c>
      <c r="TEJ6" s="366">
        <f>'SAISIE HOTEL RESTAURANT'!TET5</f>
        <v>0</v>
      </c>
      <c r="TEK6" s="366">
        <f>'SAISIE HOTEL RESTAURANT'!TEU5</f>
        <v>0</v>
      </c>
      <c r="TEL6" s="366">
        <f>'SAISIE HOTEL RESTAURANT'!TEV5</f>
        <v>0</v>
      </c>
      <c r="TEM6" s="366">
        <f>'SAISIE HOTEL RESTAURANT'!TEW5</f>
        <v>0</v>
      </c>
      <c r="TEN6" s="366">
        <f>'SAISIE HOTEL RESTAURANT'!TEX5</f>
        <v>0</v>
      </c>
      <c r="TEO6" s="366">
        <f>'SAISIE HOTEL RESTAURANT'!TEY5</f>
        <v>0</v>
      </c>
      <c r="TEP6" s="366">
        <f>'SAISIE HOTEL RESTAURANT'!TEZ5</f>
        <v>0</v>
      </c>
      <c r="TEQ6" s="366">
        <f>'SAISIE HOTEL RESTAURANT'!TFA5</f>
        <v>0</v>
      </c>
      <c r="TER6" s="366">
        <f>'SAISIE HOTEL RESTAURANT'!TFB5</f>
        <v>0</v>
      </c>
      <c r="TES6" s="366">
        <f>'SAISIE HOTEL RESTAURANT'!TFC5</f>
        <v>0</v>
      </c>
      <c r="TET6" s="366">
        <f>'SAISIE HOTEL RESTAURANT'!TFD5</f>
        <v>0</v>
      </c>
      <c r="TEU6" s="366">
        <f>'SAISIE HOTEL RESTAURANT'!TFE5</f>
        <v>0</v>
      </c>
      <c r="TEV6" s="366">
        <f>'SAISIE HOTEL RESTAURANT'!TFF5</f>
        <v>0</v>
      </c>
      <c r="TEW6" s="366">
        <f>'SAISIE HOTEL RESTAURANT'!TFG5</f>
        <v>0</v>
      </c>
      <c r="TEX6" s="366">
        <f>'SAISIE HOTEL RESTAURANT'!TFH5</f>
        <v>0</v>
      </c>
      <c r="TEY6" s="366">
        <f>'SAISIE HOTEL RESTAURANT'!TFI5</f>
        <v>0</v>
      </c>
      <c r="TEZ6" s="366">
        <f>'SAISIE HOTEL RESTAURANT'!TFJ5</f>
        <v>0</v>
      </c>
      <c r="TFA6" s="366">
        <f>'SAISIE HOTEL RESTAURANT'!TFK5</f>
        <v>0</v>
      </c>
      <c r="TFB6" s="366">
        <f>'SAISIE HOTEL RESTAURANT'!TFL5</f>
        <v>0</v>
      </c>
      <c r="TFC6" s="366">
        <f>'SAISIE HOTEL RESTAURANT'!TFM5</f>
        <v>0</v>
      </c>
      <c r="TFD6" s="366">
        <f>'SAISIE HOTEL RESTAURANT'!TFN5</f>
        <v>0</v>
      </c>
      <c r="TFE6" s="366">
        <f>'SAISIE HOTEL RESTAURANT'!TFO5</f>
        <v>0</v>
      </c>
      <c r="TFF6" s="366">
        <f>'SAISIE HOTEL RESTAURANT'!TFP5</f>
        <v>0</v>
      </c>
      <c r="TFG6" s="366">
        <f>'SAISIE HOTEL RESTAURANT'!TFQ5</f>
        <v>0</v>
      </c>
      <c r="TFH6" s="366">
        <f>'SAISIE HOTEL RESTAURANT'!TFR5</f>
        <v>0</v>
      </c>
      <c r="TFI6" s="366">
        <f>'SAISIE HOTEL RESTAURANT'!TFS5</f>
        <v>0</v>
      </c>
      <c r="TFJ6" s="366">
        <f>'SAISIE HOTEL RESTAURANT'!TFT5</f>
        <v>0</v>
      </c>
      <c r="TFK6" s="366">
        <f>'SAISIE HOTEL RESTAURANT'!TFU5</f>
        <v>0</v>
      </c>
      <c r="TFL6" s="366">
        <f>'SAISIE HOTEL RESTAURANT'!TFV5</f>
        <v>0</v>
      </c>
      <c r="TFM6" s="366">
        <f>'SAISIE HOTEL RESTAURANT'!TFW5</f>
        <v>0</v>
      </c>
      <c r="TFN6" s="366">
        <f>'SAISIE HOTEL RESTAURANT'!TFX5</f>
        <v>0</v>
      </c>
      <c r="TFO6" s="366">
        <f>'SAISIE HOTEL RESTAURANT'!TFY5</f>
        <v>0</v>
      </c>
      <c r="TFP6" s="366">
        <f>'SAISIE HOTEL RESTAURANT'!TFZ5</f>
        <v>0</v>
      </c>
      <c r="TFQ6" s="366">
        <f>'SAISIE HOTEL RESTAURANT'!TGA5</f>
        <v>0</v>
      </c>
      <c r="TFR6" s="366">
        <f>'SAISIE HOTEL RESTAURANT'!TGB5</f>
        <v>0</v>
      </c>
      <c r="TFS6" s="366">
        <f>'SAISIE HOTEL RESTAURANT'!TGC5</f>
        <v>0</v>
      </c>
      <c r="TFT6" s="366">
        <f>'SAISIE HOTEL RESTAURANT'!TGD5</f>
        <v>0</v>
      </c>
      <c r="TFU6" s="366">
        <f>'SAISIE HOTEL RESTAURANT'!TGE5</f>
        <v>0</v>
      </c>
      <c r="TFV6" s="366">
        <f>'SAISIE HOTEL RESTAURANT'!TGF5</f>
        <v>0</v>
      </c>
      <c r="TFW6" s="366">
        <f>'SAISIE HOTEL RESTAURANT'!TGG5</f>
        <v>0</v>
      </c>
      <c r="TFX6" s="366">
        <f>'SAISIE HOTEL RESTAURANT'!TGH5</f>
        <v>0</v>
      </c>
      <c r="TFY6" s="366">
        <f>'SAISIE HOTEL RESTAURANT'!TGI5</f>
        <v>0</v>
      </c>
      <c r="TFZ6" s="366">
        <f>'SAISIE HOTEL RESTAURANT'!TGJ5</f>
        <v>0</v>
      </c>
      <c r="TGA6" s="366">
        <f>'SAISIE HOTEL RESTAURANT'!TGK5</f>
        <v>0</v>
      </c>
      <c r="TGB6" s="366">
        <f>'SAISIE HOTEL RESTAURANT'!TGL5</f>
        <v>0</v>
      </c>
      <c r="TGC6" s="366">
        <f>'SAISIE HOTEL RESTAURANT'!TGM5</f>
        <v>0</v>
      </c>
      <c r="TGD6" s="366">
        <f>'SAISIE HOTEL RESTAURANT'!TGN5</f>
        <v>0</v>
      </c>
      <c r="TGE6" s="366">
        <f>'SAISIE HOTEL RESTAURANT'!TGO5</f>
        <v>0</v>
      </c>
      <c r="TGF6" s="366">
        <f>'SAISIE HOTEL RESTAURANT'!TGP5</f>
        <v>0</v>
      </c>
      <c r="TGG6" s="366">
        <f>'SAISIE HOTEL RESTAURANT'!TGQ5</f>
        <v>0</v>
      </c>
      <c r="TGH6" s="366">
        <f>'SAISIE HOTEL RESTAURANT'!TGR5</f>
        <v>0</v>
      </c>
      <c r="TGI6" s="366">
        <f>'SAISIE HOTEL RESTAURANT'!TGS5</f>
        <v>0</v>
      </c>
      <c r="TGJ6" s="366">
        <f>'SAISIE HOTEL RESTAURANT'!TGT5</f>
        <v>0</v>
      </c>
      <c r="TGK6" s="366">
        <f>'SAISIE HOTEL RESTAURANT'!TGU5</f>
        <v>0</v>
      </c>
      <c r="TGL6" s="366">
        <f>'SAISIE HOTEL RESTAURANT'!TGV5</f>
        <v>0</v>
      </c>
      <c r="TGM6" s="366">
        <f>'SAISIE HOTEL RESTAURANT'!TGW5</f>
        <v>0</v>
      </c>
      <c r="TGN6" s="366">
        <f>'SAISIE HOTEL RESTAURANT'!TGX5</f>
        <v>0</v>
      </c>
      <c r="TGO6" s="366">
        <f>'SAISIE HOTEL RESTAURANT'!TGY5</f>
        <v>0</v>
      </c>
      <c r="TGP6" s="366">
        <f>'SAISIE HOTEL RESTAURANT'!TGZ5</f>
        <v>0</v>
      </c>
      <c r="TGQ6" s="366">
        <f>'SAISIE HOTEL RESTAURANT'!THA5</f>
        <v>0</v>
      </c>
      <c r="TGR6" s="366">
        <f>'SAISIE HOTEL RESTAURANT'!THB5</f>
        <v>0</v>
      </c>
      <c r="TGS6" s="366">
        <f>'SAISIE HOTEL RESTAURANT'!THC5</f>
        <v>0</v>
      </c>
      <c r="TGT6" s="366">
        <f>'SAISIE HOTEL RESTAURANT'!THD5</f>
        <v>0</v>
      </c>
      <c r="TGU6" s="366">
        <f>'SAISIE HOTEL RESTAURANT'!THE5</f>
        <v>0</v>
      </c>
      <c r="TGV6" s="366">
        <f>'SAISIE HOTEL RESTAURANT'!THF5</f>
        <v>0</v>
      </c>
      <c r="TGW6" s="366">
        <f>'SAISIE HOTEL RESTAURANT'!THG5</f>
        <v>0</v>
      </c>
      <c r="TGX6" s="366">
        <f>'SAISIE HOTEL RESTAURANT'!THH5</f>
        <v>0</v>
      </c>
      <c r="TGY6" s="366">
        <f>'SAISIE HOTEL RESTAURANT'!THI5</f>
        <v>0</v>
      </c>
      <c r="TGZ6" s="366">
        <f>'SAISIE HOTEL RESTAURANT'!THJ5</f>
        <v>0</v>
      </c>
      <c r="THA6" s="366">
        <f>'SAISIE HOTEL RESTAURANT'!THK5</f>
        <v>0</v>
      </c>
      <c r="THB6" s="366">
        <f>'SAISIE HOTEL RESTAURANT'!THL5</f>
        <v>0</v>
      </c>
      <c r="THC6" s="366">
        <f>'SAISIE HOTEL RESTAURANT'!THM5</f>
        <v>0</v>
      </c>
      <c r="THD6" s="366">
        <f>'SAISIE HOTEL RESTAURANT'!THN5</f>
        <v>0</v>
      </c>
      <c r="THE6" s="366">
        <f>'SAISIE HOTEL RESTAURANT'!THO5</f>
        <v>0</v>
      </c>
      <c r="THF6" s="366">
        <f>'SAISIE HOTEL RESTAURANT'!THP5</f>
        <v>0</v>
      </c>
      <c r="THG6" s="366">
        <f>'SAISIE HOTEL RESTAURANT'!THQ5</f>
        <v>0</v>
      </c>
      <c r="THH6" s="366">
        <f>'SAISIE HOTEL RESTAURANT'!THR5</f>
        <v>0</v>
      </c>
      <c r="THI6" s="366">
        <f>'SAISIE HOTEL RESTAURANT'!THS5</f>
        <v>0</v>
      </c>
      <c r="THJ6" s="366">
        <f>'SAISIE HOTEL RESTAURANT'!THT5</f>
        <v>0</v>
      </c>
      <c r="THK6" s="366">
        <f>'SAISIE HOTEL RESTAURANT'!THU5</f>
        <v>0</v>
      </c>
      <c r="THL6" s="366">
        <f>'SAISIE HOTEL RESTAURANT'!THV5</f>
        <v>0</v>
      </c>
      <c r="THM6" s="366">
        <f>'SAISIE HOTEL RESTAURANT'!THW5</f>
        <v>0</v>
      </c>
      <c r="THN6" s="366">
        <f>'SAISIE HOTEL RESTAURANT'!THX5</f>
        <v>0</v>
      </c>
      <c r="THO6" s="366">
        <f>'SAISIE HOTEL RESTAURANT'!THY5</f>
        <v>0</v>
      </c>
      <c r="THP6" s="366">
        <f>'SAISIE HOTEL RESTAURANT'!THZ5</f>
        <v>0</v>
      </c>
      <c r="THQ6" s="366">
        <f>'SAISIE HOTEL RESTAURANT'!TIA5</f>
        <v>0</v>
      </c>
      <c r="THR6" s="366">
        <f>'SAISIE HOTEL RESTAURANT'!TIB5</f>
        <v>0</v>
      </c>
      <c r="THS6" s="366">
        <f>'SAISIE HOTEL RESTAURANT'!TIC5</f>
        <v>0</v>
      </c>
      <c r="THT6" s="366">
        <f>'SAISIE HOTEL RESTAURANT'!TID5</f>
        <v>0</v>
      </c>
      <c r="THU6" s="366">
        <f>'SAISIE HOTEL RESTAURANT'!TIE5</f>
        <v>0</v>
      </c>
      <c r="THV6" s="366">
        <f>'SAISIE HOTEL RESTAURANT'!TIF5</f>
        <v>0</v>
      </c>
      <c r="THW6" s="366">
        <f>'SAISIE HOTEL RESTAURANT'!TIG5</f>
        <v>0</v>
      </c>
      <c r="THX6" s="366">
        <f>'SAISIE HOTEL RESTAURANT'!TIH5</f>
        <v>0</v>
      </c>
      <c r="THY6" s="366">
        <f>'SAISIE HOTEL RESTAURANT'!TII5</f>
        <v>0</v>
      </c>
      <c r="THZ6" s="366">
        <f>'SAISIE HOTEL RESTAURANT'!TIJ5</f>
        <v>0</v>
      </c>
      <c r="TIA6" s="366">
        <f>'SAISIE HOTEL RESTAURANT'!TIK5</f>
        <v>0</v>
      </c>
      <c r="TIB6" s="366">
        <f>'SAISIE HOTEL RESTAURANT'!TIL5</f>
        <v>0</v>
      </c>
      <c r="TIC6" s="366">
        <f>'SAISIE HOTEL RESTAURANT'!TIM5</f>
        <v>0</v>
      </c>
      <c r="TID6" s="366">
        <f>'SAISIE HOTEL RESTAURANT'!TIN5</f>
        <v>0</v>
      </c>
      <c r="TIE6" s="366">
        <f>'SAISIE HOTEL RESTAURANT'!TIO5</f>
        <v>0</v>
      </c>
      <c r="TIF6" s="366">
        <f>'SAISIE HOTEL RESTAURANT'!TIP5</f>
        <v>0</v>
      </c>
      <c r="TIG6" s="366">
        <f>'SAISIE HOTEL RESTAURANT'!TIQ5</f>
        <v>0</v>
      </c>
      <c r="TIH6" s="366">
        <f>'SAISIE HOTEL RESTAURANT'!TIR5</f>
        <v>0</v>
      </c>
      <c r="TII6" s="366">
        <f>'SAISIE HOTEL RESTAURANT'!TIS5</f>
        <v>0</v>
      </c>
      <c r="TIJ6" s="366">
        <f>'SAISIE HOTEL RESTAURANT'!TIT5</f>
        <v>0</v>
      </c>
      <c r="TIK6" s="366">
        <f>'SAISIE HOTEL RESTAURANT'!TIU5</f>
        <v>0</v>
      </c>
      <c r="TIL6" s="366">
        <f>'SAISIE HOTEL RESTAURANT'!TIV5</f>
        <v>0</v>
      </c>
      <c r="TIM6" s="366">
        <f>'SAISIE HOTEL RESTAURANT'!TIW5</f>
        <v>0</v>
      </c>
      <c r="TIN6" s="366">
        <f>'SAISIE HOTEL RESTAURANT'!TIX5</f>
        <v>0</v>
      </c>
      <c r="TIO6" s="366">
        <f>'SAISIE HOTEL RESTAURANT'!TIY5</f>
        <v>0</v>
      </c>
      <c r="TIP6" s="366">
        <f>'SAISIE HOTEL RESTAURANT'!TIZ5</f>
        <v>0</v>
      </c>
      <c r="TIQ6" s="366">
        <f>'SAISIE HOTEL RESTAURANT'!TJA5</f>
        <v>0</v>
      </c>
      <c r="TIR6" s="366">
        <f>'SAISIE HOTEL RESTAURANT'!TJB5</f>
        <v>0</v>
      </c>
      <c r="TIS6" s="366">
        <f>'SAISIE HOTEL RESTAURANT'!TJC5</f>
        <v>0</v>
      </c>
      <c r="TIT6" s="366">
        <f>'SAISIE HOTEL RESTAURANT'!TJD5</f>
        <v>0</v>
      </c>
      <c r="TIU6" s="366">
        <f>'SAISIE HOTEL RESTAURANT'!TJE5</f>
        <v>0</v>
      </c>
      <c r="TIV6" s="366">
        <f>'SAISIE HOTEL RESTAURANT'!TJF5</f>
        <v>0</v>
      </c>
      <c r="TIW6" s="366">
        <f>'SAISIE HOTEL RESTAURANT'!TJG5</f>
        <v>0</v>
      </c>
      <c r="TIX6" s="366">
        <f>'SAISIE HOTEL RESTAURANT'!TJH5</f>
        <v>0</v>
      </c>
      <c r="TIY6" s="366">
        <f>'SAISIE HOTEL RESTAURANT'!TJI5</f>
        <v>0</v>
      </c>
      <c r="TIZ6" s="366">
        <f>'SAISIE HOTEL RESTAURANT'!TJJ5</f>
        <v>0</v>
      </c>
      <c r="TJA6" s="366">
        <f>'SAISIE HOTEL RESTAURANT'!TJK5</f>
        <v>0</v>
      </c>
      <c r="TJB6" s="366">
        <f>'SAISIE HOTEL RESTAURANT'!TJL5</f>
        <v>0</v>
      </c>
      <c r="TJC6" s="366">
        <f>'SAISIE HOTEL RESTAURANT'!TJM5</f>
        <v>0</v>
      </c>
      <c r="TJD6" s="366">
        <f>'SAISIE HOTEL RESTAURANT'!TJN5</f>
        <v>0</v>
      </c>
      <c r="TJE6" s="366">
        <f>'SAISIE HOTEL RESTAURANT'!TJO5</f>
        <v>0</v>
      </c>
      <c r="TJF6" s="366">
        <f>'SAISIE HOTEL RESTAURANT'!TJP5</f>
        <v>0</v>
      </c>
      <c r="TJG6" s="366">
        <f>'SAISIE HOTEL RESTAURANT'!TJQ5</f>
        <v>0</v>
      </c>
      <c r="TJH6" s="366">
        <f>'SAISIE HOTEL RESTAURANT'!TJR5</f>
        <v>0</v>
      </c>
      <c r="TJI6" s="366">
        <f>'SAISIE HOTEL RESTAURANT'!TJS5</f>
        <v>0</v>
      </c>
      <c r="TJJ6" s="366">
        <f>'SAISIE HOTEL RESTAURANT'!TJT5</f>
        <v>0</v>
      </c>
      <c r="TJK6" s="366">
        <f>'SAISIE HOTEL RESTAURANT'!TJU5</f>
        <v>0</v>
      </c>
      <c r="TJL6" s="366">
        <f>'SAISIE HOTEL RESTAURANT'!TJV5</f>
        <v>0</v>
      </c>
      <c r="TJM6" s="366">
        <f>'SAISIE HOTEL RESTAURANT'!TJW5</f>
        <v>0</v>
      </c>
      <c r="TJN6" s="366">
        <f>'SAISIE HOTEL RESTAURANT'!TJX5</f>
        <v>0</v>
      </c>
      <c r="TJO6" s="366">
        <f>'SAISIE HOTEL RESTAURANT'!TJY5</f>
        <v>0</v>
      </c>
      <c r="TJP6" s="366">
        <f>'SAISIE HOTEL RESTAURANT'!TJZ5</f>
        <v>0</v>
      </c>
      <c r="TJQ6" s="366">
        <f>'SAISIE HOTEL RESTAURANT'!TKA5</f>
        <v>0</v>
      </c>
      <c r="TJR6" s="366">
        <f>'SAISIE HOTEL RESTAURANT'!TKB5</f>
        <v>0</v>
      </c>
      <c r="TJS6" s="366">
        <f>'SAISIE HOTEL RESTAURANT'!TKC5</f>
        <v>0</v>
      </c>
      <c r="TJT6" s="366">
        <f>'SAISIE HOTEL RESTAURANT'!TKD5</f>
        <v>0</v>
      </c>
      <c r="TJU6" s="366">
        <f>'SAISIE HOTEL RESTAURANT'!TKE5</f>
        <v>0</v>
      </c>
      <c r="TJV6" s="366">
        <f>'SAISIE HOTEL RESTAURANT'!TKF5</f>
        <v>0</v>
      </c>
      <c r="TJW6" s="366">
        <f>'SAISIE HOTEL RESTAURANT'!TKG5</f>
        <v>0</v>
      </c>
      <c r="TJX6" s="366">
        <f>'SAISIE HOTEL RESTAURANT'!TKH5</f>
        <v>0</v>
      </c>
      <c r="TJY6" s="366">
        <f>'SAISIE HOTEL RESTAURANT'!TKI5</f>
        <v>0</v>
      </c>
      <c r="TJZ6" s="366">
        <f>'SAISIE HOTEL RESTAURANT'!TKJ5</f>
        <v>0</v>
      </c>
      <c r="TKA6" s="366">
        <f>'SAISIE HOTEL RESTAURANT'!TKK5</f>
        <v>0</v>
      </c>
      <c r="TKB6" s="366">
        <f>'SAISIE HOTEL RESTAURANT'!TKL5</f>
        <v>0</v>
      </c>
      <c r="TKC6" s="366">
        <f>'SAISIE HOTEL RESTAURANT'!TKM5</f>
        <v>0</v>
      </c>
      <c r="TKD6" s="366">
        <f>'SAISIE HOTEL RESTAURANT'!TKN5</f>
        <v>0</v>
      </c>
      <c r="TKE6" s="366">
        <f>'SAISIE HOTEL RESTAURANT'!TKO5</f>
        <v>0</v>
      </c>
      <c r="TKF6" s="366">
        <f>'SAISIE HOTEL RESTAURANT'!TKP5</f>
        <v>0</v>
      </c>
      <c r="TKG6" s="366">
        <f>'SAISIE HOTEL RESTAURANT'!TKQ5</f>
        <v>0</v>
      </c>
      <c r="TKH6" s="366">
        <f>'SAISIE HOTEL RESTAURANT'!TKR5</f>
        <v>0</v>
      </c>
      <c r="TKI6" s="366">
        <f>'SAISIE HOTEL RESTAURANT'!TKS5</f>
        <v>0</v>
      </c>
      <c r="TKJ6" s="366">
        <f>'SAISIE HOTEL RESTAURANT'!TKT5</f>
        <v>0</v>
      </c>
      <c r="TKK6" s="366">
        <f>'SAISIE HOTEL RESTAURANT'!TKU5</f>
        <v>0</v>
      </c>
      <c r="TKL6" s="366">
        <f>'SAISIE HOTEL RESTAURANT'!TKV5</f>
        <v>0</v>
      </c>
      <c r="TKM6" s="366">
        <f>'SAISIE HOTEL RESTAURANT'!TKW5</f>
        <v>0</v>
      </c>
      <c r="TKN6" s="366">
        <f>'SAISIE HOTEL RESTAURANT'!TKX5</f>
        <v>0</v>
      </c>
      <c r="TKO6" s="366">
        <f>'SAISIE HOTEL RESTAURANT'!TKY5</f>
        <v>0</v>
      </c>
      <c r="TKP6" s="366">
        <f>'SAISIE HOTEL RESTAURANT'!TKZ5</f>
        <v>0</v>
      </c>
      <c r="TKQ6" s="366">
        <f>'SAISIE HOTEL RESTAURANT'!TLA5</f>
        <v>0</v>
      </c>
      <c r="TKR6" s="366">
        <f>'SAISIE HOTEL RESTAURANT'!TLB5</f>
        <v>0</v>
      </c>
      <c r="TKS6" s="366">
        <f>'SAISIE HOTEL RESTAURANT'!TLC5</f>
        <v>0</v>
      </c>
      <c r="TKT6" s="366">
        <f>'SAISIE HOTEL RESTAURANT'!TLD5</f>
        <v>0</v>
      </c>
      <c r="TKU6" s="366">
        <f>'SAISIE HOTEL RESTAURANT'!TLE5</f>
        <v>0</v>
      </c>
      <c r="TKV6" s="366">
        <f>'SAISIE HOTEL RESTAURANT'!TLF5</f>
        <v>0</v>
      </c>
      <c r="TKW6" s="366">
        <f>'SAISIE HOTEL RESTAURANT'!TLG5</f>
        <v>0</v>
      </c>
      <c r="TKX6" s="366">
        <f>'SAISIE HOTEL RESTAURANT'!TLH5</f>
        <v>0</v>
      </c>
      <c r="TKY6" s="366">
        <f>'SAISIE HOTEL RESTAURANT'!TLI5</f>
        <v>0</v>
      </c>
      <c r="TKZ6" s="366">
        <f>'SAISIE HOTEL RESTAURANT'!TLJ5</f>
        <v>0</v>
      </c>
      <c r="TLA6" s="366">
        <f>'SAISIE HOTEL RESTAURANT'!TLK5</f>
        <v>0</v>
      </c>
      <c r="TLB6" s="366">
        <f>'SAISIE HOTEL RESTAURANT'!TLL5</f>
        <v>0</v>
      </c>
      <c r="TLC6" s="366">
        <f>'SAISIE HOTEL RESTAURANT'!TLM5</f>
        <v>0</v>
      </c>
      <c r="TLD6" s="366">
        <f>'SAISIE HOTEL RESTAURANT'!TLN5</f>
        <v>0</v>
      </c>
      <c r="TLE6" s="366">
        <f>'SAISIE HOTEL RESTAURANT'!TLO5</f>
        <v>0</v>
      </c>
      <c r="TLF6" s="366">
        <f>'SAISIE HOTEL RESTAURANT'!TLP5</f>
        <v>0</v>
      </c>
      <c r="TLG6" s="366">
        <f>'SAISIE HOTEL RESTAURANT'!TLQ5</f>
        <v>0</v>
      </c>
      <c r="TLH6" s="366">
        <f>'SAISIE HOTEL RESTAURANT'!TLR5</f>
        <v>0</v>
      </c>
      <c r="TLI6" s="366">
        <f>'SAISIE HOTEL RESTAURANT'!TLS5</f>
        <v>0</v>
      </c>
      <c r="TLJ6" s="366">
        <f>'SAISIE HOTEL RESTAURANT'!TLT5</f>
        <v>0</v>
      </c>
      <c r="TLK6" s="366">
        <f>'SAISIE HOTEL RESTAURANT'!TLU5</f>
        <v>0</v>
      </c>
      <c r="TLL6" s="366">
        <f>'SAISIE HOTEL RESTAURANT'!TLV5</f>
        <v>0</v>
      </c>
      <c r="TLM6" s="366">
        <f>'SAISIE HOTEL RESTAURANT'!TLW5</f>
        <v>0</v>
      </c>
      <c r="TLN6" s="366">
        <f>'SAISIE HOTEL RESTAURANT'!TLX5</f>
        <v>0</v>
      </c>
      <c r="TLO6" s="366">
        <f>'SAISIE HOTEL RESTAURANT'!TLY5</f>
        <v>0</v>
      </c>
      <c r="TLP6" s="366">
        <f>'SAISIE HOTEL RESTAURANT'!TLZ5</f>
        <v>0</v>
      </c>
      <c r="TLQ6" s="366">
        <f>'SAISIE HOTEL RESTAURANT'!TMA5</f>
        <v>0</v>
      </c>
      <c r="TLR6" s="366">
        <f>'SAISIE HOTEL RESTAURANT'!TMB5</f>
        <v>0</v>
      </c>
      <c r="TLS6" s="366">
        <f>'SAISIE HOTEL RESTAURANT'!TMC5</f>
        <v>0</v>
      </c>
      <c r="TLT6" s="366">
        <f>'SAISIE HOTEL RESTAURANT'!TMD5</f>
        <v>0</v>
      </c>
      <c r="TLU6" s="366">
        <f>'SAISIE HOTEL RESTAURANT'!TME5</f>
        <v>0</v>
      </c>
      <c r="TLV6" s="366">
        <f>'SAISIE HOTEL RESTAURANT'!TMF5</f>
        <v>0</v>
      </c>
      <c r="TLW6" s="366">
        <f>'SAISIE HOTEL RESTAURANT'!TMG5</f>
        <v>0</v>
      </c>
      <c r="TLX6" s="366">
        <f>'SAISIE HOTEL RESTAURANT'!TMH5</f>
        <v>0</v>
      </c>
      <c r="TLY6" s="366">
        <f>'SAISIE HOTEL RESTAURANT'!TMI5</f>
        <v>0</v>
      </c>
      <c r="TLZ6" s="366">
        <f>'SAISIE HOTEL RESTAURANT'!TMJ5</f>
        <v>0</v>
      </c>
      <c r="TMA6" s="366">
        <f>'SAISIE HOTEL RESTAURANT'!TMK5</f>
        <v>0</v>
      </c>
      <c r="TMB6" s="366">
        <f>'SAISIE HOTEL RESTAURANT'!TML5</f>
        <v>0</v>
      </c>
      <c r="TMC6" s="366">
        <f>'SAISIE HOTEL RESTAURANT'!TMM5</f>
        <v>0</v>
      </c>
      <c r="TMD6" s="366">
        <f>'SAISIE HOTEL RESTAURANT'!TMN5</f>
        <v>0</v>
      </c>
      <c r="TME6" s="366">
        <f>'SAISIE HOTEL RESTAURANT'!TMO5</f>
        <v>0</v>
      </c>
      <c r="TMF6" s="366">
        <f>'SAISIE HOTEL RESTAURANT'!TMP5</f>
        <v>0</v>
      </c>
      <c r="TMG6" s="366">
        <f>'SAISIE HOTEL RESTAURANT'!TMQ5</f>
        <v>0</v>
      </c>
      <c r="TMH6" s="366">
        <f>'SAISIE HOTEL RESTAURANT'!TMR5</f>
        <v>0</v>
      </c>
      <c r="TMI6" s="366">
        <f>'SAISIE HOTEL RESTAURANT'!TMS5</f>
        <v>0</v>
      </c>
      <c r="TMJ6" s="366">
        <f>'SAISIE HOTEL RESTAURANT'!TMT5</f>
        <v>0</v>
      </c>
      <c r="TMK6" s="366">
        <f>'SAISIE HOTEL RESTAURANT'!TMU5</f>
        <v>0</v>
      </c>
      <c r="TML6" s="366">
        <f>'SAISIE HOTEL RESTAURANT'!TMV5</f>
        <v>0</v>
      </c>
      <c r="TMM6" s="366">
        <f>'SAISIE HOTEL RESTAURANT'!TMW5</f>
        <v>0</v>
      </c>
      <c r="TMN6" s="366">
        <f>'SAISIE HOTEL RESTAURANT'!TMX5</f>
        <v>0</v>
      </c>
      <c r="TMO6" s="366">
        <f>'SAISIE HOTEL RESTAURANT'!TMY5</f>
        <v>0</v>
      </c>
      <c r="TMP6" s="366">
        <f>'SAISIE HOTEL RESTAURANT'!TMZ5</f>
        <v>0</v>
      </c>
      <c r="TMQ6" s="366">
        <f>'SAISIE HOTEL RESTAURANT'!TNA5</f>
        <v>0</v>
      </c>
      <c r="TMR6" s="366">
        <f>'SAISIE HOTEL RESTAURANT'!TNB5</f>
        <v>0</v>
      </c>
      <c r="TMS6" s="366">
        <f>'SAISIE HOTEL RESTAURANT'!TNC5</f>
        <v>0</v>
      </c>
      <c r="TMT6" s="366">
        <f>'SAISIE HOTEL RESTAURANT'!TND5</f>
        <v>0</v>
      </c>
      <c r="TMU6" s="366">
        <f>'SAISIE HOTEL RESTAURANT'!TNE5</f>
        <v>0</v>
      </c>
      <c r="TMV6" s="366">
        <f>'SAISIE HOTEL RESTAURANT'!TNF5</f>
        <v>0</v>
      </c>
      <c r="TMW6" s="366">
        <f>'SAISIE HOTEL RESTAURANT'!TNG5</f>
        <v>0</v>
      </c>
      <c r="TMX6" s="366">
        <f>'SAISIE HOTEL RESTAURANT'!TNH5</f>
        <v>0</v>
      </c>
      <c r="TMY6" s="366">
        <f>'SAISIE HOTEL RESTAURANT'!TNI5</f>
        <v>0</v>
      </c>
      <c r="TMZ6" s="366">
        <f>'SAISIE HOTEL RESTAURANT'!TNJ5</f>
        <v>0</v>
      </c>
      <c r="TNA6" s="366">
        <f>'SAISIE HOTEL RESTAURANT'!TNK5</f>
        <v>0</v>
      </c>
      <c r="TNB6" s="366">
        <f>'SAISIE HOTEL RESTAURANT'!TNL5</f>
        <v>0</v>
      </c>
      <c r="TNC6" s="366">
        <f>'SAISIE HOTEL RESTAURANT'!TNM5</f>
        <v>0</v>
      </c>
      <c r="TND6" s="366">
        <f>'SAISIE HOTEL RESTAURANT'!TNN5</f>
        <v>0</v>
      </c>
      <c r="TNE6" s="366">
        <f>'SAISIE HOTEL RESTAURANT'!TNO5</f>
        <v>0</v>
      </c>
      <c r="TNF6" s="366">
        <f>'SAISIE HOTEL RESTAURANT'!TNP5</f>
        <v>0</v>
      </c>
      <c r="TNG6" s="366">
        <f>'SAISIE HOTEL RESTAURANT'!TNQ5</f>
        <v>0</v>
      </c>
      <c r="TNH6" s="366">
        <f>'SAISIE HOTEL RESTAURANT'!TNR5</f>
        <v>0</v>
      </c>
      <c r="TNI6" s="366">
        <f>'SAISIE HOTEL RESTAURANT'!TNS5</f>
        <v>0</v>
      </c>
      <c r="TNJ6" s="366">
        <f>'SAISIE HOTEL RESTAURANT'!TNT5</f>
        <v>0</v>
      </c>
      <c r="TNK6" s="366">
        <f>'SAISIE HOTEL RESTAURANT'!TNU5</f>
        <v>0</v>
      </c>
      <c r="TNL6" s="366">
        <f>'SAISIE HOTEL RESTAURANT'!TNV5</f>
        <v>0</v>
      </c>
      <c r="TNM6" s="366">
        <f>'SAISIE HOTEL RESTAURANT'!TNW5</f>
        <v>0</v>
      </c>
      <c r="TNN6" s="366">
        <f>'SAISIE HOTEL RESTAURANT'!TNX5</f>
        <v>0</v>
      </c>
      <c r="TNO6" s="366">
        <f>'SAISIE HOTEL RESTAURANT'!TNY5</f>
        <v>0</v>
      </c>
      <c r="TNP6" s="366">
        <f>'SAISIE HOTEL RESTAURANT'!TNZ5</f>
        <v>0</v>
      </c>
      <c r="TNQ6" s="366">
        <f>'SAISIE HOTEL RESTAURANT'!TOA5</f>
        <v>0</v>
      </c>
      <c r="TNR6" s="366">
        <f>'SAISIE HOTEL RESTAURANT'!TOB5</f>
        <v>0</v>
      </c>
      <c r="TNS6" s="366">
        <f>'SAISIE HOTEL RESTAURANT'!TOC5</f>
        <v>0</v>
      </c>
      <c r="TNT6" s="366">
        <f>'SAISIE HOTEL RESTAURANT'!TOD5</f>
        <v>0</v>
      </c>
      <c r="TNU6" s="366">
        <f>'SAISIE HOTEL RESTAURANT'!TOE5</f>
        <v>0</v>
      </c>
      <c r="TNV6" s="366">
        <f>'SAISIE HOTEL RESTAURANT'!TOF5</f>
        <v>0</v>
      </c>
      <c r="TNW6" s="366">
        <f>'SAISIE HOTEL RESTAURANT'!TOG5</f>
        <v>0</v>
      </c>
      <c r="TNX6" s="366">
        <f>'SAISIE HOTEL RESTAURANT'!TOH5</f>
        <v>0</v>
      </c>
      <c r="TNY6" s="366">
        <f>'SAISIE HOTEL RESTAURANT'!TOI5</f>
        <v>0</v>
      </c>
      <c r="TNZ6" s="366">
        <f>'SAISIE HOTEL RESTAURANT'!TOJ5</f>
        <v>0</v>
      </c>
      <c r="TOA6" s="366">
        <f>'SAISIE HOTEL RESTAURANT'!TOK5</f>
        <v>0</v>
      </c>
      <c r="TOB6" s="366">
        <f>'SAISIE HOTEL RESTAURANT'!TOL5</f>
        <v>0</v>
      </c>
      <c r="TOC6" s="366">
        <f>'SAISIE HOTEL RESTAURANT'!TOM5</f>
        <v>0</v>
      </c>
      <c r="TOD6" s="366">
        <f>'SAISIE HOTEL RESTAURANT'!TON5</f>
        <v>0</v>
      </c>
      <c r="TOE6" s="366">
        <f>'SAISIE HOTEL RESTAURANT'!TOO5</f>
        <v>0</v>
      </c>
      <c r="TOF6" s="366">
        <f>'SAISIE HOTEL RESTAURANT'!TOP5</f>
        <v>0</v>
      </c>
      <c r="TOG6" s="366">
        <f>'SAISIE HOTEL RESTAURANT'!TOQ5</f>
        <v>0</v>
      </c>
      <c r="TOH6" s="366">
        <f>'SAISIE HOTEL RESTAURANT'!TOR5</f>
        <v>0</v>
      </c>
      <c r="TOI6" s="366">
        <f>'SAISIE HOTEL RESTAURANT'!TOS5</f>
        <v>0</v>
      </c>
      <c r="TOJ6" s="366">
        <f>'SAISIE HOTEL RESTAURANT'!TOT5</f>
        <v>0</v>
      </c>
      <c r="TOK6" s="366">
        <f>'SAISIE HOTEL RESTAURANT'!TOU5</f>
        <v>0</v>
      </c>
      <c r="TOL6" s="366">
        <f>'SAISIE HOTEL RESTAURANT'!TOV5</f>
        <v>0</v>
      </c>
      <c r="TOM6" s="366">
        <f>'SAISIE HOTEL RESTAURANT'!TOW5</f>
        <v>0</v>
      </c>
      <c r="TON6" s="366">
        <f>'SAISIE HOTEL RESTAURANT'!TOX5</f>
        <v>0</v>
      </c>
      <c r="TOO6" s="366">
        <f>'SAISIE HOTEL RESTAURANT'!TOY5</f>
        <v>0</v>
      </c>
      <c r="TOP6" s="366">
        <f>'SAISIE HOTEL RESTAURANT'!TOZ5</f>
        <v>0</v>
      </c>
      <c r="TOQ6" s="366">
        <f>'SAISIE HOTEL RESTAURANT'!TPA5</f>
        <v>0</v>
      </c>
      <c r="TOR6" s="366">
        <f>'SAISIE HOTEL RESTAURANT'!TPB5</f>
        <v>0</v>
      </c>
      <c r="TOS6" s="366">
        <f>'SAISIE HOTEL RESTAURANT'!TPC5</f>
        <v>0</v>
      </c>
      <c r="TOT6" s="366">
        <f>'SAISIE HOTEL RESTAURANT'!TPD5</f>
        <v>0</v>
      </c>
      <c r="TOU6" s="366">
        <f>'SAISIE HOTEL RESTAURANT'!TPE5</f>
        <v>0</v>
      </c>
      <c r="TOV6" s="366">
        <f>'SAISIE HOTEL RESTAURANT'!TPF5</f>
        <v>0</v>
      </c>
      <c r="TOW6" s="366">
        <f>'SAISIE HOTEL RESTAURANT'!TPG5</f>
        <v>0</v>
      </c>
      <c r="TOX6" s="366">
        <f>'SAISIE HOTEL RESTAURANT'!TPH5</f>
        <v>0</v>
      </c>
      <c r="TOY6" s="366">
        <f>'SAISIE HOTEL RESTAURANT'!TPI5</f>
        <v>0</v>
      </c>
      <c r="TOZ6" s="366">
        <f>'SAISIE HOTEL RESTAURANT'!TPJ5</f>
        <v>0</v>
      </c>
      <c r="TPA6" s="366">
        <f>'SAISIE HOTEL RESTAURANT'!TPK5</f>
        <v>0</v>
      </c>
      <c r="TPB6" s="366">
        <f>'SAISIE HOTEL RESTAURANT'!TPL5</f>
        <v>0</v>
      </c>
      <c r="TPC6" s="366">
        <f>'SAISIE HOTEL RESTAURANT'!TPM5</f>
        <v>0</v>
      </c>
      <c r="TPD6" s="366">
        <f>'SAISIE HOTEL RESTAURANT'!TPN5</f>
        <v>0</v>
      </c>
      <c r="TPE6" s="366">
        <f>'SAISIE HOTEL RESTAURANT'!TPO5</f>
        <v>0</v>
      </c>
      <c r="TPF6" s="366">
        <f>'SAISIE HOTEL RESTAURANT'!TPP5</f>
        <v>0</v>
      </c>
      <c r="TPG6" s="366">
        <f>'SAISIE HOTEL RESTAURANT'!TPQ5</f>
        <v>0</v>
      </c>
      <c r="TPH6" s="366">
        <f>'SAISIE HOTEL RESTAURANT'!TPR5</f>
        <v>0</v>
      </c>
      <c r="TPI6" s="366">
        <f>'SAISIE HOTEL RESTAURANT'!TPS5</f>
        <v>0</v>
      </c>
      <c r="TPJ6" s="366">
        <f>'SAISIE HOTEL RESTAURANT'!TPT5</f>
        <v>0</v>
      </c>
      <c r="TPK6" s="366">
        <f>'SAISIE HOTEL RESTAURANT'!TPU5</f>
        <v>0</v>
      </c>
      <c r="TPL6" s="366">
        <f>'SAISIE HOTEL RESTAURANT'!TPV5</f>
        <v>0</v>
      </c>
      <c r="TPM6" s="366">
        <f>'SAISIE HOTEL RESTAURANT'!TPW5</f>
        <v>0</v>
      </c>
      <c r="TPN6" s="366">
        <f>'SAISIE HOTEL RESTAURANT'!TPX5</f>
        <v>0</v>
      </c>
      <c r="TPO6" s="366">
        <f>'SAISIE HOTEL RESTAURANT'!TPY5</f>
        <v>0</v>
      </c>
      <c r="TPP6" s="366">
        <f>'SAISIE HOTEL RESTAURANT'!TPZ5</f>
        <v>0</v>
      </c>
      <c r="TPQ6" s="366">
        <f>'SAISIE HOTEL RESTAURANT'!TQA5</f>
        <v>0</v>
      </c>
      <c r="TPR6" s="366">
        <f>'SAISIE HOTEL RESTAURANT'!TQB5</f>
        <v>0</v>
      </c>
      <c r="TPS6" s="366">
        <f>'SAISIE HOTEL RESTAURANT'!TQC5</f>
        <v>0</v>
      </c>
      <c r="TPT6" s="366">
        <f>'SAISIE HOTEL RESTAURANT'!TQD5</f>
        <v>0</v>
      </c>
      <c r="TPU6" s="366">
        <f>'SAISIE HOTEL RESTAURANT'!TQE5</f>
        <v>0</v>
      </c>
      <c r="TPV6" s="366">
        <f>'SAISIE HOTEL RESTAURANT'!TQF5</f>
        <v>0</v>
      </c>
      <c r="TPW6" s="366">
        <f>'SAISIE HOTEL RESTAURANT'!TQG5</f>
        <v>0</v>
      </c>
      <c r="TPX6" s="366">
        <f>'SAISIE HOTEL RESTAURANT'!TQH5</f>
        <v>0</v>
      </c>
      <c r="TPY6" s="366">
        <f>'SAISIE HOTEL RESTAURANT'!TQI5</f>
        <v>0</v>
      </c>
      <c r="TPZ6" s="366">
        <f>'SAISIE HOTEL RESTAURANT'!TQJ5</f>
        <v>0</v>
      </c>
      <c r="TQA6" s="366">
        <f>'SAISIE HOTEL RESTAURANT'!TQK5</f>
        <v>0</v>
      </c>
      <c r="TQB6" s="366">
        <f>'SAISIE HOTEL RESTAURANT'!TQL5</f>
        <v>0</v>
      </c>
      <c r="TQC6" s="366">
        <f>'SAISIE HOTEL RESTAURANT'!TQM5</f>
        <v>0</v>
      </c>
      <c r="TQD6" s="366">
        <f>'SAISIE HOTEL RESTAURANT'!TQN5</f>
        <v>0</v>
      </c>
      <c r="TQE6" s="366">
        <f>'SAISIE HOTEL RESTAURANT'!TQO5</f>
        <v>0</v>
      </c>
      <c r="TQF6" s="366">
        <f>'SAISIE HOTEL RESTAURANT'!TQP5</f>
        <v>0</v>
      </c>
      <c r="TQG6" s="366">
        <f>'SAISIE HOTEL RESTAURANT'!TQQ5</f>
        <v>0</v>
      </c>
      <c r="TQH6" s="366">
        <f>'SAISIE HOTEL RESTAURANT'!TQR5</f>
        <v>0</v>
      </c>
      <c r="TQI6" s="366">
        <f>'SAISIE HOTEL RESTAURANT'!TQS5</f>
        <v>0</v>
      </c>
      <c r="TQJ6" s="366">
        <f>'SAISIE HOTEL RESTAURANT'!TQT5</f>
        <v>0</v>
      </c>
      <c r="TQK6" s="366">
        <f>'SAISIE HOTEL RESTAURANT'!TQU5</f>
        <v>0</v>
      </c>
      <c r="TQL6" s="366">
        <f>'SAISIE HOTEL RESTAURANT'!TQV5</f>
        <v>0</v>
      </c>
      <c r="TQM6" s="366">
        <f>'SAISIE HOTEL RESTAURANT'!TQW5</f>
        <v>0</v>
      </c>
      <c r="TQN6" s="366">
        <f>'SAISIE HOTEL RESTAURANT'!TQX5</f>
        <v>0</v>
      </c>
      <c r="TQO6" s="366">
        <f>'SAISIE HOTEL RESTAURANT'!TQY5</f>
        <v>0</v>
      </c>
      <c r="TQP6" s="366">
        <f>'SAISIE HOTEL RESTAURANT'!TQZ5</f>
        <v>0</v>
      </c>
      <c r="TQQ6" s="366">
        <f>'SAISIE HOTEL RESTAURANT'!TRA5</f>
        <v>0</v>
      </c>
      <c r="TQR6" s="366">
        <f>'SAISIE HOTEL RESTAURANT'!TRB5</f>
        <v>0</v>
      </c>
      <c r="TQS6" s="366">
        <f>'SAISIE HOTEL RESTAURANT'!TRC5</f>
        <v>0</v>
      </c>
      <c r="TQT6" s="366">
        <f>'SAISIE HOTEL RESTAURANT'!TRD5</f>
        <v>0</v>
      </c>
      <c r="TQU6" s="366">
        <f>'SAISIE HOTEL RESTAURANT'!TRE5</f>
        <v>0</v>
      </c>
      <c r="TQV6" s="366">
        <f>'SAISIE HOTEL RESTAURANT'!TRF5</f>
        <v>0</v>
      </c>
      <c r="TQW6" s="366">
        <f>'SAISIE HOTEL RESTAURANT'!TRG5</f>
        <v>0</v>
      </c>
      <c r="TQX6" s="366">
        <f>'SAISIE HOTEL RESTAURANT'!TRH5</f>
        <v>0</v>
      </c>
      <c r="TQY6" s="366">
        <f>'SAISIE HOTEL RESTAURANT'!TRI5</f>
        <v>0</v>
      </c>
      <c r="TQZ6" s="366">
        <f>'SAISIE HOTEL RESTAURANT'!TRJ5</f>
        <v>0</v>
      </c>
      <c r="TRA6" s="366">
        <f>'SAISIE HOTEL RESTAURANT'!TRK5</f>
        <v>0</v>
      </c>
      <c r="TRB6" s="366">
        <f>'SAISIE HOTEL RESTAURANT'!TRL5</f>
        <v>0</v>
      </c>
      <c r="TRC6" s="366">
        <f>'SAISIE HOTEL RESTAURANT'!TRM5</f>
        <v>0</v>
      </c>
      <c r="TRD6" s="366">
        <f>'SAISIE HOTEL RESTAURANT'!TRN5</f>
        <v>0</v>
      </c>
      <c r="TRE6" s="366">
        <f>'SAISIE HOTEL RESTAURANT'!TRO5</f>
        <v>0</v>
      </c>
      <c r="TRF6" s="366">
        <f>'SAISIE HOTEL RESTAURANT'!TRP5</f>
        <v>0</v>
      </c>
      <c r="TRG6" s="366">
        <f>'SAISIE HOTEL RESTAURANT'!TRQ5</f>
        <v>0</v>
      </c>
      <c r="TRH6" s="366">
        <f>'SAISIE HOTEL RESTAURANT'!TRR5</f>
        <v>0</v>
      </c>
      <c r="TRI6" s="366">
        <f>'SAISIE HOTEL RESTAURANT'!TRS5</f>
        <v>0</v>
      </c>
      <c r="TRJ6" s="366">
        <f>'SAISIE HOTEL RESTAURANT'!TRT5</f>
        <v>0</v>
      </c>
      <c r="TRK6" s="366">
        <f>'SAISIE HOTEL RESTAURANT'!TRU5</f>
        <v>0</v>
      </c>
      <c r="TRL6" s="366">
        <f>'SAISIE HOTEL RESTAURANT'!TRV5</f>
        <v>0</v>
      </c>
      <c r="TRM6" s="366">
        <f>'SAISIE HOTEL RESTAURANT'!TRW5</f>
        <v>0</v>
      </c>
      <c r="TRN6" s="366">
        <f>'SAISIE HOTEL RESTAURANT'!TRX5</f>
        <v>0</v>
      </c>
      <c r="TRO6" s="366">
        <f>'SAISIE HOTEL RESTAURANT'!TRY5</f>
        <v>0</v>
      </c>
      <c r="TRP6" s="366">
        <f>'SAISIE HOTEL RESTAURANT'!TRZ5</f>
        <v>0</v>
      </c>
      <c r="TRQ6" s="366">
        <f>'SAISIE HOTEL RESTAURANT'!TSA5</f>
        <v>0</v>
      </c>
      <c r="TRR6" s="366">
        <f>'SAISIE HOTEL RESTAURANT'!TSB5</f>
        <v>0</v>
      </c>
      <c r="TRS6" s="366">
        <f>'SAISIE HOTEL RESTAURANT'!TSC5</f>
        <v>0</v>
      </c>
      <c r="TRT6" s="366">
        <f>'SAISIE HOTEL RESTAURANT'!TSD5</f>
        <v>0</v>
      </c>
      <c r="TRU6" s="366">
        <f>'SAISIE HOTEL RESTAURANT'!TSE5</f>
        <v>0</v>
      </c>
      <c r="TRV6" s="366">
        <f>'SAISIE HOTEL RESTAURANT'!TSF5</f>
        <v>0</v>
      </c>
      <c r="TRW6" s="366">
        <f>'SAISIE HOTEL RESTAURANT'!TSG5</f>
        <v>0</v>
      </c>
      <c r="TRX6" s="366">
        <f>'SAISIE HOTEL RESTAURANT'!TSH5</f>
        <v>0</v>
      </c>
      <c r="TRY6" s="366">
        <f>'SAISIE HOTEL RESTAURANT'!TSI5</f>
        <v>0</v>
      </c>
      <c r="TRZ6" s="366">
        <f>'SAISIE HOTEL RESTAURANT'!TSJ5</f>
        <v>0</v>
      </c>
      <c r="TSA6" s="366">
        <f>'SAISIE HOTEL RESTAURANT'!TSK5</f>
        <v>0</v>
      </c>
      <c r="TSB6" s="366">
        <f>'SAISIE HOTEL RESTAURANT'!TSL5</f>
        <v>0</v>
      </c>
      <c r="TSC6" s="366">
        <f>'SAISIE HOTEL RESTAURANT'!TSM5</f>
        <v>0</v>
      </c>
      <c r="TSD6" s="366">
        <f>'SAISIE HOTEL RESTAURANT'!TSN5</f>
        <v>0</v>
      </c>
      <c r="TSE6" s="366">
        <f>'SAISIE HOTEL RESTAURANT'!TSO5</f>
        <v>0</v>
      </c>
      <c r="TSF6" s="366">
        <f>'SAISIE HOTEL RESTAURANT'!TSP5</f>
        <v>0</v>
      </c>
      <c r="TSG6" s="366">
        <f>'SAISIE HOTEL RESTAURANT'!TSQ5</f>
        <v>0</v>
      </c>
      <c r="TSH6" s="366">
        <f>'SAISIE HOTEL RESTAURANT'!TSR5</f>
        <v>0</v>
      </c>
      <c r="TSI6" s="366">
        <f>'SAISIE HOTEL RESTAURANT'!TSS5</f>
        <v>0</v>
      </c>
      <c r="TSJ6" s="366">
        <f>'SAISIE HOTEL RESTAURANT'!TST5</f>
        <v>0</v>
      </c>
      <c r="TSK6" s="366">
        <f>'SAISIE HOTEL RESTAURANT'!TSU5</f>
        <v>0</v>
      </c>
      <c r="TSL6" s="366">
        <f>'SAISIE HOTEL RESTAURANT'!TSV5</f>
        <v>0</v>
      </c>
      <c r="TSM6" s="366">
        <f>'SAISIE HOTEL RESTAURANT'!TSW5</f>
        <v>0</v>
      </c>
      <c r="TSN6" s="366">
        <f>'SAISIE HOTEL RESTAURANT'!TSX5</f>
        <v>0</v>
      </c>
      <c r="TSO6" s="366">
        <f>'SAISIE HOTEL RESTAURANT'!TSY5</f>
        <v>0</v>
      </c>
      <c r="TSP6" s="366">
        <f>'SAISIE HOTEL RESTAURANT'!TSZ5</f>
        <v>0</v>
      </c>
      <c r="TSQ6" s="366">
        <f>'SAISIE HOTEL RESTAURANT'!TTA5</f>
        <v>0</v>
      </c>
      <c r="TSR6" s="366">
        <f>'SAISIE HOTEL RESTAURANT'!TTB5</f>
        <v>0</v>
      </c>
      <c r="TSS6" s="366">
        <f>'SAISIE HOTEL RESTAURANT'!TTC5</f>
        <v>0</v>
      </c>
      <c r="TST6" s="366">
        <f>'SAISIE HOTEL RESTAURANT'!TTD5</f>
        <v>0</v>
      </c>
      <c r="TSU6" s="366">
        <f>'SAISIE HOTEL RESTAURANT'!TTE5</f>
        <v>0</v>
      </c>
      <c r="TSV6" s="366">
        <f>'SAISIE HOTEL RESTAURANT'!TTF5</f>
        <v>0</v>
      </c>
      <c r="TSW6" s="366">
        <f>'SAISIE HOTEL RESTAURANT'!TTG5</f>
        <v>0</v>
      </c>
      <c r="TSX6" s="366">
        <f>'SAISIE HOTEL RESTAURANT'!TTH5</f>
        <v>0</v>
      </c>
      <c r="TSY6" s="366">
        <f>'SAISIE HOTEL RESTAURANT'!TTI5</f>
        <v>0</v>
      </c>
      <c r="TSZ6" s="366">
        <f>'SAISIE HOTEL RESTAURANT'!TTJ5</f>
        <v>0</v>
      </c>
      <c r="TTA6" s="366">
        <f>'SAISIE HOTEL RESTAURANT'!TTK5</f>
        <v>0</v>
      </c>
      <c r="TTB6" s="366">
        <f>'SAISIE HOTEL RESTAURANT'!TTL5</f>
        <v>0</v>
      </c>
      <c r="TTC6" s="366">
        <f>'SAISIE HOTEL RESTAURANT'!TTM5</f>
        <v>0</v>
      </c>
      <c r="TTD6" s="366">
        <f>'SAISIE HOTEL RESTAURANT'!TTN5</f>
        <v>0</v>
      </c>
      <c r="TTE6" s="366">
        <f>'SAISIE HOTEL RESTAURANT'!TTO5</f>
        <v>0</v>
      </c>
      <c r="TTF6" s="366">
        <f>'SAISIE HOTEL RESTAURANT'!TTP5</f>
        <v>0</v>
      </c>
      <c r="TTG6" s="366">
        <f>'SAISIE HOTEL RESTAURANT'!TTQ5</f>
        <v>0</v>
      </c>
      <c r="TTH6" s="366">
        <f>'SAISIE HOTEL RESTAURANT'!TTR5</f>
        <v>0</v>
      </c>
      <c r="TTI6" s="366">
        <f>'SAISIE HOTEL RESTAURANT'!TTS5</f>
        <v>0</v>
      </c>
      <c r="TTJ6" s="366">
        <f>'SAISIE HOTEL RESTAURANT'!TTT5</f>
        <v>0</v>
      </c>
      <c r="TTK6" s="366">
        <f>'SAISIE HOTEL RESTAURANT'!TTU5</f>
        <v>0</v>
      </c>
      <c r="TTL6" s="366">
        <f>'SAISIE HOTEL RESTAURANT'!TTV5</f>
        <v>0</v>
      </c>
      <c r="TTM6" s="366">
        <f>'SAISIE HOTEL RESTAURANT'!TTW5</f>
        <v>0</v>
      </c>
      <c r="TTN6" s="366">
        <f>'SAISIE HOTEL RESTAURANT'!TTX5</f>
        <v>0</v>
      </c>
      <c r="TTO6" s="366">
        <f>'SAISIE HOTEL RESTAURANT'!TTY5</f>
        <v>0</v>
      </c>
      <c r="TTP6" s="366">
        <f>'SAISIE HOTEL RESTAURANT'!TTZ5</f>
        <v>0</v>
      </c>
      <c r="TTQ6" s="366">
        <f>'SAISIE HOTEL RESTAURANT'!TUA5</f>
        <v>0</v>
      </c>
      <c r="TTR6" s="366">
        <f>'SAISIE HOTEL RESTAURANT'!TUB5</f>
        <v>0</v>
      </c>
      <c r="TTS6" s="366">
        <f>'SAISIE HOTEL RESTAURANT'!TUC5</f>
        <v>0</v>
      </c>
      <c r="TTT6" s="366">
        <f>'SAISIE HOTEL RESTAURANT'!TUD5</f>
        <v>0</v>
      </c>
      <c r="TTU6" s="366">
        <f>'SAISIE HOTEL RESTAURANT'!TUE5</f>
        <v>0</v>
      </c>
      <c r="TTV6" s="366">
        <f>'SAISIE HOTEL RESTAURANT'!TUF5</f>
        <v>0</v>
      </c>
      <c r="TTW6" s="366">
        <f>'SAISIE HOTEL RESTAURANT'!TUG5</f>
        <v>0</v>
      </c>
      <c r="TTX6" s="366">
        <f>'SAISIE HOTEL RESTAURANT'!TUH5</f>
        <v>0</v>
      </c>
      <c r="TTY6" s="366">
        <f>'SAISIE HOTEL RESTAURANT'!TUI5</f>
        <v>0</v>
      </c>
      <c r="TTZ6" s="366">
        <f>'SAISIE HOTEL RESTAURANT'!TUJ5</f>
        <v>0</v>
      </c>
      <c r="TUA6" s="366">
        <f>'SAISIE HOTEL RESTAURANT'!TUK5</f>
        <v>0</v>
      </c>
      <c r="TUB6" s="366">
        <f>'SAISIE HOTEL RESTAURANT'!TUL5</f>
        <v>0</v>
      </c>
      <c r="TUC6" s="366">
        <f>'SAISIE HOTEL RESTAURANT'!TUM5</f>
        <v>0</v>
      </c>
      <c r="TUD6" s="366">
        <f>'SAISIE HOTEL RESTAURANT'!TUN5</f>
        <v>0</v>
      </c>
      <c r="TUE6" s="366">
        <f>'SAISIE HOTEL RESTAURANT'!TUO5</f>
        <v>0</v>
      </c>
      <c r="TUF6" s="366">
        <f>'SAISIE HOTEL RESTAURANT'!TUP5</f>
        <v>0</v>
      </c>
      <c r="TUG6" s="366">
        <f>'SAISIE HOTEL RESTAURANT'!TUQ5</f>
        <v>0</v>
      </c>
      <c r="TUH6" s="366">
        <f>'SAISIE HOTEL RESTAURANT'!TUR5</f>
        <v>0</v>
      </c>
      <c r="TUI6" s="366">
        <f>'SAISIE HOTEL RESTAURANT'!TUS5</f>
        <v>0</v>
      </c>
      <c r="TUJ6" s="366">
        <f>'SAISIE HOTEL RESTAURANT'!TUT5</f>
        <v>0</v>
      </c>
      <c r="TUK6" s="366">
        <f>'SAISIE HOTEL RESTAURANT'!TUU5</f>
        <v>0</v>
      </c>
      <c r="TUL6" s="366">
        <f>'SAISIE HOTEL RESTAURANT'!TUV5</f>
        <v>0</v>
      </c>
      <c r="TUM6" s="366">
        <f>'SAISIE HOTEL RESTAURANT'!TUW5</f>
        <v>0</v>
      </c>
      <c r="TUN6" s="366">
        <f>'SAISIE HOTEL RESTAURANT'!TUX5</f>
        <v>0</v>
      </c>
      <c r="TUO6" s="366">
        <f>'SAISIE HOTEL RESTAURANT'!TUY5</f>
        <v>0</v>
      </c>
      <c r="TUP6" s="366">
        <f>'SAISIE HOTEL RESTAURANT'!TUZ5</f>
        <v>0</v>
      </c>
      <c r="TUQ6" s="366">
        <f>'SAISIE HOTEL RESTAURANT'!TVA5</f>
        <v>0</v>
      </c>
      <c r="TUR6" s="366">
        <f>'SAISIE HOTEL RESTAURANT'!TVB5</f>
        <v>0</v>
      </c>
      <c r="TUS6" s="366">
        <f>'SAISIE HOTEL RESTAURANT'!TVC5</f>
        <v>0</v>
      </c>
      <c r="TUT6" s="366">
        <f>'SAISIE HOTEL RESTAURANT'!TVD5</f>
        <v>0</v>
      </c>
      <c r="TUU6" s="366">
        <f>'SAISIE HOTEL RESTAURANT'!TVE5</f>
        <v>0</v>
      </c>
      <c r="TUV6" s="366">
        <f>'SAISIE HOTEL RESTAURANT'!TVF5</f>
        <v>0</v>
      </c>
      <c r="TUW6" s="366">
        <f>'SAISIE HOTEL RESTAURANT'!TVG5</f>
        <v>0</v>
      </c>
      <c r="TUX6" s="366">
        <f>'SAISIE HOTEL RESTAURANT'!TVH5</f>
        <v>0</v>
      </c>
      <c r="TUY6" s="366">
        <f>'SAISIE HOTEL RESTAURANT'!TVI5</f>
        <v>0</v>
      </c>
      <c r="TUZ6" s="366">
        <f>'SAISIE HOTEL RESTAURANT'!TVJ5</f>
        <v>0</v>
      </c>
      <c r="TVA6" s="366">
        <f>'SAISIE HOTEL RESTAURANT'!TVK5</f>
        <v>0</v>
      </c>
      <c r="TVB6" s="366">
        <f>'SAISIE HOTEL RESTAURANT'!TVL5</f>
        <v>0</v>
      </c>
      <c r="TVC6" s="366">
        <f>'SAISIE HOTEL RESTAURANT'!TVM5</f>
        <v>0</v>
      </c>
      <c r="TVD6" s="366">
        <f>'SAISIE HOTEL RESTAURANT'!TVN5</f>
        <v>0</v>
      </c>
      <c r="TVE6" s="366">
        <f>'SAISIE HOTEL RESTAURANT'!TVO5</f>
        <v>0</v>
      </c>
      <c r="TVF6" s="366">
        <f>'SAISIE HOTEL RESTAURANT'!TVP5</f>
        <v>0</v>
      </c>
      <c r="TVG6" s="366">
        <f>'SAISIE HOTEL RESTAURANT'!TVQ5</f>
        <v>0</v>
      </c>
      <c r="TVH6" s="366">
        <f>'SAISIE HOTEL RESTAURANT'!TVR5</f>
        <v>0</v>
      </c>
      <c r="TVI6" s="366">
        <f>'SAISIE HOTEL RESTAURANT'!TVS5</f>
        <v>0</v>
      </c>
      <c r="TVJ6" s="366">
        <f>'SAISIE HOTEL RESTAURANT'!TVT5</f>
        <v>0</v>
      </c>
      <c r="TVK6" s="366">
        <f>'SAISIE HOTEL RESTAURANT'!TVU5</f>
        <v>0</v>
      </c>
      <c r="TVL6" s="366">
        <f>'SAISIE HOTEL RESTAURANT'!TVV5</f>
        <v>0</v>
      </c>
      <c r="TVM6" s="366">
        <f>'SAISIE HOTEL RESTAURANT'!TVW5</f>
        <v>0</v>
      </c>
      <c r="TVN6" s="366">
        <f>'SAISIE HOTEL RESTAURANT'!TVX5</f>
        <v>0</v>
      </c>
      <c r="TVO6" s="366">
        <f>'SAISIE HOTEL RESTAURANT'!TVY5</f>
        <v>0</v>
      </c>
      <c r="TVP6" s="366">
        <f>'SAISIE HOTEL RESTAURANT'!TVZ5</f>
        <v>0</v>
      </c>
      <c r="TVQ6" s="366">
        <f>'SAISIE HOTEL RESTAURANT'!TWA5</f>
        <v>0</v>
      </c>
      <c r="TVR6" s="366">
        <f>'SAISIE HOTEL RESTAURANT'!TWB5</f>
        <v>0</v>
      </c>
      <c r="TVS6" s="366">
        <f>'SAISIE HOTEL RESTAURANT'!TWC5</f>
        <v>0</v>
      </c>
      <c r="TVT6" s="366">
        <f>'SAISIE HOTEL RESTAURANT'!TWD5</f>
        <v>0</v>
      </c>
      <c r="TVU6" s="366">
        <f>'SAISIE HOTEL RESTAURANT'!TWE5</f>
        <v>0</v>
      </c>
      <c r="TVV6" s="366">
        <f>'SAISIE HOTEL RESTAURANT'!TWF5</f>
        <v>0</v>
      </c>
      <c r="TVW6" s="366">
        <f>'SAISIE HOTEL RESTAURANT'!TWG5</f>
        <v>0</v>
      </c>
      <c r="TVX6" s="366">
        <f>'SAISIE HOTEL RESTAURANT'!TWH5</f>
        <v>0</v>
      </c>
      <c r="TVY6" s="366">
        <f>'SAISIE HOTEL RESTAURANT'!TWI5</f>
        <v>0</v>
      </c>
      <c r="TVZ6" s="366">
        <f>'SAISIE HOTEL RESTAURANT'!TWJ5</f>
        <v>0</v>
      </c>
      <c r="TWA6" s="366">
        <f>'SAISIE HOTEL RESTAURANT'!TWK5</f>
        <v>0</v>
      </c>
      <c r="TWB6" s="366">
        <f>'SAISIE HOTEL RESTAURANT'!TWL5</f>
        <v>0</v>
      </c>
      <c r="TWC6" s="366">
        <f>'SAISIE HOTEL RESTAURANT'!TWM5</f>
        <v>0</v>
      </c>
      <c r="TWD6" s="366">
        <f>'SAISIE HOTEL RESTAURANT'!TWN5</f>
        <v>0</v>
      </c>
      <c r="TWE6" s="366">
        <f>'SAISIE HOTEL RESTAURANT'!TWO5</f>
        <v>0</v>
      </c>
      <c r="TWF6" s="366">
        <f>'SAISIE HOTEL RESTAURANT'!TWP5</f>
        <v>0</v>
      </c>
      <c r="TWG6" s="366">
        <f>'SAISIE HOTEL RESTAURANT'!TWQ5</f>
        <v>0</v>
      </c>
      <c r="TWH6" s="366">
        <f>'SAISIE HOTEL RESTAURANT'!TWR5</f>
        <v>0</v>
      </c>
      <c r="TWI6" s="366">
        <f>'SAISIE HOTEL RESTAURANT'!TWS5</f>
        <v>0</v>
      </c>
      <c r="TWJ6" s="366">
        <f>'SAISIE HOTEL RESTAURANT'!TWT5</f>
        <v>0</v>
      </c>
      <c r="TWK6" s="366">
        <f>'SAISIE HOTEL RESTAURANT'!TWU5</f>
        <v>0</v>
      </c>
      <c r="TWL6" s="366">
        <f>'SAISIE HOTEL RESTAURANT'!TWV5</f>
        <v>0</v>
      </c>
      <c r="TWM6" s="366">
        <f>'SAISIE HOTEL RESTAURANT'!TWW5</f>
        <v>0</v>
      </c>
      <c r="TWN6" s="366">
        <f>'SAISIE HOTEL RESTAURANT'!TWX5</f>
        <v>0</v>
      </c>
      <c r="TWO6" s="366">
        <f>'SAISIE HOTEL RESTAURANT'!TWY5</f>
        <v>0</v>
      </c>
      <c r="TWP6" s="366">
        <f>'SAISIE HOTEL RESTAURANT'!TWZ5</f>
        <v>0</v>
      </c>
      <c r="TWQ6" s="366">
        <f>'SAISIE HOTEL RESTAURANT'!TXA5</f>
        <v>0</v>
      </c>
      <c r="TWR6" s="366">
        <f>'SAISIE HOTEL RESTAURANT'!TXB5</f>
        <v>0</v>
      </c>
      <c r="TWS6" s="366">
        <f>'SAISIE HOTEL RESTAURANT'!TXC5</f>
        <v>0</v>
      </c>
      <c r="TWT6" s="366">
        <f>'SAISIE HOTEL RESTAURANT'!TXD5</f>
        <v>0</v>
      </c>
      <c r="TWU6" s="366">
        <f>'SAISIE HOTEL RESTAURANT'!TXE5</f>
        <v>0</v>
      </c>
      <c r="TWV6" s="366">
        <f>'SAISIE HOTEL RESTAURANT'!TXF5</f>
        <v>0</v>
      </c>
      <c r="TWW6" s="366">
        <f>'SAISIE HOTEL RESTAURANT'!TXG5</f>
        <v>0</v>
      </c>
      <c r="TWX6" s="366">
        <f>'SAISIE HOTEL RESTAURANT'!TXH5</f>
        <v>0</v>
      </c>
      <c r="TWY6" s="366">
        <f>'SAISIE HOTEL RESTAURANT'!TXI5</f>
        <v>0</v>
      </c>
      <c r="TWZ6" s="366">
        <f>'SAISIE HOTEL RESTAURANT'!TXJ5</f>
        <v>0</v>
      </c>
      <c r="TXA6" s="366">
        <f>'SAISIE HOTEL RESTAURANT'!TXK5</f>
        <v>0</v>
      </c>
      <c r="TXB6" s="366">
        <f>'SAISIE HOTEL RESTAURANT'!TXL5</f>
        <v>0</v>
      </c>
      <c r="TXC6" s="366">
        <f>'SAISIE HOTEL RESTAURANT'!TXM5</f>
        <v>0</v>
      </c>
      <c r="TXD6" s="366">
        <f>'SAISIE HOTEL RESTAURANT'!TXN5</f>
        <v>0</v>
      </c>
      <c r="TXE6" s="366">
        <f>'SAISIE HOTEL RESTAURANT'!TXO5</f>
        <v>0</v>
      </c>
      <c r="TXF6" s="366">
        <f>'SAISIE HOTEL RESTAURANT'!TXP5</f>
        <v>0</v>
      </c>
      <c r="TXG6" s="366">
        <f>'SAISIE HOTEL RESTAURANT'!TXQ5</f>
        <v>0</v>
      </c>
      <c r="TXH6" s="366">
        <f>'SAISIE HOTEL RESTAURANT'!TXR5</f>
        <v>0</v>
      </c>
      <c r="TXI6" s="366">
        <f>'SAISIE HOTEL RESTAURANT'!TXS5</f>
        <v>0</v>
      </c>
      <c r="TXJ6" s="366">
        <f>'SAISIE HOTEL RESTAURANT'!TXT5</f>
        <v>0</v>
      </c>
      <c r="TXK6" s="366">
        <f>'SAISIE HOTEL RESTAURANT'!TXU5</f>
        <v>0</v>
      </c>
      <c r="TXL6" s="366">
        <f>'SAISIE HOTEL RESTAURANT'!TXV5</f>
        <v>0</v>
      </c>
      <c r="TXM6" s="366">
        <f>'SAISIE HOTEL RESTAURANT'!TXW5</f>
        <v>0</v>
      </c>
      <c r="TXN6" s="366">
        <f>'SAISIE HOTEL RESTAURANT'!TXX5</f>
        <v>0</v>
      </c>
      <c r="TXO6" s="366">
        <f>'SAISIE HOTEL RESTAURANT'!TXY5</f>
        <v>0</v>
      </c>
      <c r="TXP6" s="366">
        <f>'SAISIE HOTEL RESTAURANT'!TXZ5</f>
        <v>0</v>
      </c>
      <c r="TXQ6" s="366">
        <f>'SAISIE HOTEL RESTAURANT'!TYA5</f>
        <v>0</v>
      </c>
      <c r="TXR6" s="366">
        <f>'SAISIE HOTEL RESTAURANT'!TYB5</f>
        <v>0</v>
      </c>
      <c r="TXS6" s="366">
        <f>'SAISIE HOTEL RESTAURANT'!TYC5</f>
        <v>0</v>
      </c>
      <c r="TXT6" s="366">
        <f>'SAISIE HOTEL RESTAURANT'!TYD5</f>
        <v>0</v>
      </c>
      <c r="TXU6" s="366">
        <f>'SAISIE HOTEL RESTAURANT'!TYE5</f>
        <v>0</v>
      </c>
      <c r="TXV6" s="366">
        <f>'SAISIE HOTEL RESTAURANT'!TYF5</f>
        <v>0</v>
      </c>
      <c r="TXW6" s="366">
        <f>'SAISIE HOTEL RESTAURANT'!TYG5</f>
        <v>0</v>
      </c>
      <c r="TXX6" s="366">
        <f>'SAISIE HOTEL RESTAURANT'!TYH5</f>
        <v>0</v>
      </c>
      <c r="TXY6" s="366">
        <f>'SAISIE HOTEL RESTAURANT'!TYI5</f>
        <v>0</v>
      </c>
      <c r="TXZ6" s="366">
        <f>'SAISIE HOTEL RESTAURANT'!TYJ5</f>
        <v>0</v>
      </c>
      <c r="TYA6" s="366">
        <f>'SAISIE HOTEL RESTAURANT'!TYK5</f>
        <v>0</v>
      </c>
      <c r="TYB6" s="366">
        <f>'SAISIE HOTEL RESTAURANT'!TYL5</f>
        <v>0</v>
      </c>
      <c r="TYC6" s="366">
        <f>'SAISIE HOTEL RESTAURANT'!TYM5</f>
        <v>0</v>
      </c>
      <c r="TYD6" s="366">
        <f>'SAISIE HOTEL RESTAURANT'!TYN5</f>
        <v>0</v>
      </c>
      <c r="TYE6" s="366">
        <f>'SAISIE HOTEL RESTAURANT'!TYO5</f>
        <v>0</v>
      </c>
      <c r="TYF6" s="366">
        <f>'SAISIE HOTEL RESTAURANT'!TYP5</f>
        <v>0</v>
      </c>
      <c r="TYG6" s="366">
        <f>'SAISIE HOTEL RESTAURANT'!TYQ5</f>
        <v>0</v>
      </c>
      <c r="TYH6" s="366">
        <f>'SAISIE HOTEL RESTAURANT'!TYR5</f>
        <v>0</v>
      </c>
      <c r="TYI6" s="366">
        <f>'SAISIE HOTEL RESTAURANT'!TYS5</f>
        <v>0</v>
      </c>
      <c r="TYJ6" s="366">
        <f>'SAISIE HOTEL RESTAURANT'!TYT5</f>
        <v>0</v>
      </c>
      <c r="TYK6" s="366">
        <f>'SAISIE HOTEL RESTAURANT'!TYU5</f>
        <v>0</v>
      </c>
      <c r="TYL6" s="366">
        <f>'SAISIE HOTEL RESTAURANT'!TYV5</f>
        <v>0</v>
      </c>
      <c r="TYM6" s="366">
        <f>'SAISIE HOTEL RESTAURANT'!TYW5</f>
        <v>0</v>
      </c>
      <c r="TYN6" s="366">
        <f>'SAISIE HOTEL RESTAURANT'!TYX5</f>
        <v>0</v>
      </c>
      <c r="TYO6" s="366">
        <f>'SAISIE HOTEL RESTAURANT'!TYY5</f>
        <v>0</v>
      </c>
      <c r="TYP6" s="366">
        <f>'SAISIE HOTEL RESTAURANT'!TYZ5</f>
        <v>0</v>
      </c>
      <c r="TYQ6" s="366">
        <f>'SAISIE HOTEL RESTAURANT'!TZA5</f>
        <v>0</v>
      </c>
      <c r="TYR6" s="366">
        <f>'SAISIE HOTEL RESTAURANT'!TZB5</f>
        <v>0</v>
      </c>
      <c r="TYS6" s="366">
        <f>'SAISIE HOTEL RESTAURANT'!TZC5</f>
        <v>0</v>
      </c>
      <c r="TYT6" s="366">
        <f>'SAISIE HOTEL RESTAURANT'!TZD5</f>
        <v>0</v>
      </c>
      <c r="TYU6" s="366">
        <f>'SAISIE HOTEL RESTAURANT'!TZE5</f>
        <v>0</v>
      </c>
      <c r="TYV6" s="366">
        <f>'SAISIE HOTEL RESTAURANT'!TZF5</f>
        <v>0</v>
      </c>
      <c r="TYW6" s="366">
        <f>'SAISIE HOTEL RESTAURANT'!TZG5</f>
        <v>0</v>
      </c>
      <c r="TYX6" s="366">
        <f>'SAISIE HOTEL RESTAURANT'!TZH5</f>
        <v>0</v>
      </c>
      <c r="TYY6" s="366">
        <f>'SAISIE HOTEL RESTAURANT'!TZI5</f>
        <v>0</v>
      </c>
      <c r="TYZ6" s="366">
        <f>'SAISIE HOTEL RESTAURANT'!TZJ5</f>
        <v>0</v>
      </c>
      <c r="TZA6" s="366">
        <f>'SAISIE HOTEL RESTAURANT'!TZK5</f>
        <v>0</v>
      </c>
      <c r="TZB6" s="366">
        <f>'SAISIE HOTEL RESTAURANT'!TZL5</f>
        <v>0</v>
      </c>
      <c r="TZC6" s="366">
        <f>'SAISIE HOTEL RESTAURANT'!TZM5</f>
        <v>0</v>
      </c>
      <c r="TZD6" s="366">
        <f>'SAISIE HOTEL RESTAURANT'!TZN5</f>
        <v>0</v>
      </c>
      <c r="TZE6" s="366">
        <f>'SAISIE HOTEL RESTAURANT'!TZO5</f>
        <v>0</v>
      </c>
      <c r="TZF6" s="366">
        <f>'SAISIE HOTEL RESTAURANT'!TZP5</f>
        <v>0</v>
      </c>
      <c r="TZG6" s="366">
        <f>'SAISIE HOTEL RESTAURANT'!TZQ5</f>
        <v>0</v>
      </c>
      <c r="TZH6" s="366">
        <f>'SAISIE HOTEL RESTAURANT'!TZR5</f>
        <v>0</v>
      </c>
      <c r="TZI6" s="366">
        <f>'SAISIE HOTEL RESTAURANT'!TZS5</f>
        <v>0</v>
      </c>
      <c r="TZJ6" s="366">
        <f>'SAISIE HOTEL RESTAURANT'!TZT5</f>
        <v>0</v>
      </c>
      <c r="TZK6" s="366">
        <f>'SAISIE HOTEL RESTAURANT'!TZU5</f>
        <v>0</v>
      </c>
      <c r="TZL6" s="366">
        <f>'SAISIE HOTEL RESTAURANT'!TZV5</f>
        <v>0</v>
      </c>
      <c r="TZM6" s="366">
        <f>'SAISIE HOTEL RESTAURANT'!TZW5</f>
        <v>0</v>
      </c>
      <c r="TZN6" s="366">
        <f>'SAISIE HOTEL RESTAURANT'!TZX5</f>
        <v>0</v>
      </c>
      <c r="TZO6" s="366">
        <f>'SAISIE HOTEL RESTAURANT'!TZY5</f>
        <v>0</v>
      </c>
      <c r="TZP6" s="366">
        <f>'SAISIE HOTEL RESTAURANT'!TZZ5</f>
        <v>0</v>
      </c>
      <c r="TZQ6" s="366">
        <f>'SAISIE HOTEL RESTAURANT'!UAA5</f>
        <v>0</v>
      </c>
      <c r="TZR6" s="366">
        <f>'SAISIE HOTEL RESTAURANT'!UAB5</f>
        <v>0</v>
      </c>
      <c r="TZS6" s="366">
        <f>'SAISIE HOTEL RESTAURANT'!UAC5</f>
        <v>0</v>
      </c>
      <c r="TZT6" s="366">
        <f>'SAISIE HOTEL RESTAURANT'!UAD5</f>
        <v>0</v>
      </c>
      <c r="TZU6" s="366">
        <f>'SAISIE HOTEL RESTAURANT'!UAE5</f>
        <v>0</v>
      </c>
      <c r="TZV6" s="366">
        <f>'SAISIE HOTEL RESTAURANT'!UAF5</f>
        <v>0</v>
      </c>
      <c r="TZW6" s="366">
        <f>'SAISIE HOTEL RESTAURANT'!UAG5</f>
        <v>0</v>
      </c>
      <c r="TZX6" s="366">
        <f>'SAISIE HOTEL RESTAURANT'!UAH5</f>
        <v>0</v>
      </c>
      <c r="TZY6" s="366">
        <f>'SAISIE HOTEL RESTAURANT'!UAI5</f>
        <v>0</v>
      </c>
      <c r="TZZ6" s="366">
        <f>'SAISIE HOTEL RESTAURANT'!UAJ5</f>
        <v>0</v>
      </c>
      <c r="UAA6" s="366">
        <f>'SAISIE HOTEL RESTAURANT'!UAK5</f>
        <v>0</v>
      </c>
      <c r="UAB6" s="366">
        <f>'SAISIE HOTEL RESTAURANT'!UAL5</f>
        <v>0</v>
      </c>
      <c r="UAC6" s="366">
        <f>'SAISIE HOTEL RESTAURANT'!UAM5</f>
        <v>0</v>
      </c>
      <c r="UAD6" s="366">
        <f>'SAISIE HOTEL RESTAURANT'!UAN5</f>
        <v>0</v>
      </c>
      <c r="UAE6" s="366">
        <f>'SAISIE HOTEL RESTAURANT'!UAO5</f>
        <v>0</v>
      </c>
      <c r="UAF6" s="366">
        <f>'SAISIE HOTEL RESTAURANT'!UAP5</f>
        <v>0</v>
      </c>
      <c r="UAG6" s="366">
        <f>'SAISIE HOTEL RESTAURANT'!UAQ5</f>
        <v>0</v>
      </c>
      <c r="UAH6" s="366">
        <f>'SAISIE HOTEL RESTAURANT'!UAR5</f>
        <v>0</v>
      </c>
      <c r="UAI6" s="366">
        <f>'SAISIE HOTEL RESTAURANT'!UAS5</f>
        <v>0</v>
      </c>
      <c r="UAJ6" s="366">
        <f>'SAISIE HOTEL RESTAURANT'!UAT5</f>
        <v>0</v>
      </c>
      <c r="UAK6" s="366">
        <f>'SAISIE HOTEL RESTAURANT'!UAU5</f>
        <v>0</v>
      </c>
      <c r="UAL6" s="366">
        <f>'SAISIE HOTEL RESTAURANT'!UAV5</f>
        <v>0</v>
      </c>
      <c r="UAM6" s="366">
        <f>'SAISIE HOTEL RESTAURANT'!UAW5</f>
        <v>0</v>
      </c>
      <c r="UAN6" s="366">
        <f>'SAISIE HOTEL RESTAURANT'!UAX5</f>
        <v>0</v>
      </c>
      <c r="UAO6" s="366">
        <f>'SAISIE HOTEL RESTAURANT'!UAY5</f>
        <v>0</v>
      </c>
      <c r="UAP6" s="366">
        <f>'SAISIE HOTEL RESTAURANT'!UAZ5</f>
        <v>0</v>
      </c>
      <c r="UAQ6" s="366">
        <f>'SAISIE HOTEL RESTAURANT'!UBA5</f>
        <v>0</v>
      </c>
      <c r="UAR6" s="366">
        <f>'SAISIE HOTEL RESTAURANT'!UBB5</f>
        <v>0</v>
      </c>
      <c r="UAS6" s="366">
        <f>'SAISIE HOTEL RESTAURANT'!UBC5</f>
        <v>0</v>
      </c>
      <c r="UAT6" s="366">
        <f>'SAISIE HOTEL RESTAURANT'!UBD5</f>
        <v>0</v>
      </c>
      <c r="UAU6" s="366">
        <f>'SAISIE HOTEL RESTAURANT'!UBE5</f>
        <v>0</v>
      </c>
      <c r="UAV6" s="366">
        <f>'SAISIE HOTEL RESTAURANT'!UBF5</f>
        <v>0</v>
      </c>
      <c r="UAW6" s="366">
        <f>'SAISIE HOTEL RESTAURANT'!UBG5</f>
        <v>0</v>
      </c>
      <c r="UAX6" s="366">
        <f>'SAISIE HOTEL RESTAURANT'!UBH5</f>
        <v>0</v>
      </c>
      <c r="UAY6" s="366">
        <f>'SAISIE HOTEL RESTAURANT'!UBI5</f>
        <v>0</v>
      </c>
      <c r="UAZ6" s="366">
        <f>'SAISIE HOTEL RESTAURANT'!UBJ5</f>
        <v>0</v>
      </c>
      <c r="UBA6" s="366">
        <f>'SAISIE HOTEL RESTAURANT'!UBK5</f>
        <v>0</v>
      </c>
      <c r="UBB6" s="366">
        <f>'SAISIE HOTEL RESTAURANT'!UBL5</f>
        <v>0</v>
      </c>
      <c r="UBC6" s="366">
        <f>'SAISIE HOTEL RESTAURANT'!UBM5</f>
        <v>0</v>
      </c>
      <c r="UBD6" s="366">
        <f>'SAISIE HOTEL RESTAURANT'!UBN5</f>
        <v>0</v>
      </c>
      <c r="UBE6" s="366">
        <f>'SAISIE HOTEL RESTAURANT'!UBO5</f>
        <v>0</v>
      </c>
      <c r="UBF6" s="366">
        <f>'SAISIE HOTEL RESTAURANT'!UBP5</f>
        <v>0</v>
      </c>
      <c r="UBG6" s="366">
        <f>'SAISIE HOTEL RESTAURANT'!UBQ5</f>
        <v>0</v>
      </c>
      <c r="UBH6" s="366">
        <f>'SAISIE HOTEL RESTAURANT'!UBR5</f>
        <v>0</v>
      </c>
      <c r="UBI6" s="366">
        <f>'SAISIE HOTEL RESTAURANT'!UBS5</f>
        <v>0</v>
      </c>
      <c r="UBJ6" s="366">
        <f>'SAISIE HOTEL RESTAURANT'!UBT5</f>
        <v>0</v>
      </c>
      <c r="UBK6" s="366">
        <f>'SAISIE HOTEL RESTAURANT'!UBU5</f>
        <v>0</v>
      </c>
      <c r="UBL6" s="366">
        <f>'SAISIE HOTEL RESTAURANT'!UBV5</f>
        <v>0</v>
      </c>
      <c r="UBM6" s="366">
        <f>'SAISIE HOTEL RESTAURANT'!UBW5</f>
        <v>0</v>
      </c>
      <c r="UBN6" s="366">
        <f>'SAISIE HOTEL RESTAURANT'!UBX5</f>
        <v>0</v>
      </c>
      <c r="UBO6" s="366">
        <f>'SAISIE HOTEL RESTAURANT'!UBY5</f>
        <v>0</v>
      </c>
      <c r="UBP6" s="366">
        <f>'SAISIE HOTEL RESTAURANT'!UBZ5</f>
        <v>0</v>
      </c>
      <c r="UBQ6" s="366">
        <f>'SAISIE HOTEL RESTAURANT'!UCA5</f>
        <v>0</v>
      </c>
      <c r="UBR6" s="366">
        <f>'SAISIE HOTEL RESTAURANT'!UCB5</f>
        <v>0</v>
      </c>
      <c r="UBS6" s="366">
        <f>'SAISIE HOTEL RESTAURANT'!UCC5</f>
        <v>0</v>
      </c>
      <c r="UBT6" s="366">
        <f>'SAISIE HOTEL RESTAURANT'!UCD5</f>
        <v>0</v>
      </c>
      <c r="UBU6" s="366">
        <f>'SAISIE HOTEL RESTAURANT'!UCE5</f>
        <v>0</v>
      </c>
      <c r="UBV6" s="366">
        <f>'SAISIE HOTEL RESTAURANT'!UCF5</f>
        <v>0</v>
      </c>
      <c r="UBW6" s="366">
        <f>'SAISIE HOTEL RESTAURANT'!UCG5</f>
        <v>0</v>
      </c>
      <c r="UBX6" s="366">
        <f>'SAISIE HOTEL RESTAURANT'!UCH5</f>
        <v>0</v>
      </c>
      <c r="UBY6" s="366">
        <f>'SAISIE HOTEL RESTAURANT'!UCI5</f>
        <v>0</v>
      </c>
      <c r="UBZ6" s="366">
        <f>'SAISIE HOTEL RESTAURANT'!UCJ5</f>
        <v>0</v>
      </c>
      <c r="UCA6" s="366">
        <f>'SAISIE HOTEL RESTAURANT'!UCK5</f>
        <v>0</v>
      </c>
      <c r="UCB6" s="366">
        <f>'SAISIE HOTEL RESTAURANT'!UCL5</f>
        <v>0</v>
      </c>
      <c r="UCC6" s="366">
        <f>'SAISIE HOTEL RESTAURANT'!UCM5</f>
        <v>0</v>
      </c>
      <c r="UCD6" s="366">
        <f>'SAISIE HOTEL RESTAURANT'!UCN5</f>
        <v>0</v>
      </c>
      <c r="UCE6" s="366">
        <f>'SAISIE HOTEL RESTAURANT'!UCO5</f>
        <v>0</v>
      </c>
      <c r="UCF6" s="366">
        <f>'SAISIE HOTEL RESTAURANT'!UCP5</f>
        <v>0</v>
      </c>
      <c r="UCG6" s="366">
        <f>'SAISIE HOTEL RESTAURANT'!UCQ5</f>
        <v>0</v>
      </c>
      <c r="UCH6" s="366">
        <f>'SAISIE HOTEL RESTAURANT'!UCR5</f>
        <v>0</v>
      </c>
      <c r="UCI6" s="366">
        <f>'SAISIE HOTEL RESTAURANT'!UCS5</f>
        <v>0</v>
      </c>
      <c r="UCJ6" s="366">
        <f>'SAISIE HOTEL RESTAURANT'!UCT5</f>
        <v>0</v>
      </c>
      <c r="UCK6" s="366">
        <f>'SAISIE HOTEL RESTAURANT'!UCU5</f>
        <v>0</v>
      </c>
      <c r="UCL6" s="366">
        <f>'SAISIE HOTEL RESTAURANT'!UCV5</f>
        <v>0</v>
      </c>
      <c r="UCM6" s="366">
        <f>'SAISIE HOTEL RESTAURANT'!UCW5</f>
        <v>0</v>
      </c>
      <c r="UCN6" s="366">
        <f>'SAISIE HOTEL RESTAURANT'!UCX5</f>
        <v>0</v>
      </c>
      <c r="UCO6" s="366">
        <f>'SAISIE HOTEL RESTAURANT'!UCY5</f>
        <v>0</v>
      </c>
      <c r="UCP6" s="366">
        <f>'SAISIE HOTEL RESTAURANT'!UCZ5</f>
        <v>0</v>
      </c>
      <c r="UCQ6" s="366">
        <f>'SAISIE HOTEL RESTAURANT'!UDA5</f>
        <v>0</v>
      </c>
      <c r="UCR6" s="366">
        <f>'SAISIE HOTEL RESTAURANT'!UDB5</f>
        <v>0</v>
      </c>
      <c r="UCS6" s="366">
        <f>'SAISIE HOTEL RESTAURANT'!UDC5</f>
        <v>0</v>
      </c>
      <c r="UCT6" s="366">
        <f>'SAISIE HOTEL RESTAURANT'!UDD5</f>
        <v>0</v>
      </c>
      <c r="UCU6" s="366">
        <f>'SAISIE HOTEL RESTAURANT'!UDE5</f>
        <v>0</v>
      </c>
      <c r="UCV6" s="366">
        <f>'SAISIE HOTEL RESTAURANT'!UDF5</f>
        <v>0</v>
      </c>
      <c r="UCW6" s="366">
        <f>'SAISIE HOTEL RESTAURANT'!UDG5</f>
        <v>0</v>
      </c>
      <c r="UCX6" s="366">
        <f>'SAISIE HOTEL RESTAURANT'!UDH5</f>
        <v>0</v>
      </c>
      <c r="UCY6" s="366">
        <f>'SAISIE HOTEL RESTAURANT'!UDI5</f>
        <v>0</v>
      </c>
      <c r="UCZ6" s="366">
        <f>'SAISIE HOTEL RESTAURANT'!UDJ5</f>
        <v>0</v>
      </c>
      <c r="UDA6" s="366">
        <f>'SAISIE HOTEL RESTAURANT'!UDK5</f>
        <v>0</v>
      </c>
      <c r="UDB6" s="366">
        <f>'SAISIE HOTEL RESTAURANT'!UDL5</f>
        <v>0</v>
      </c>
      <c r="UDC6" s="366">
        <f>'SAISIE HOTEL RESTAURANT'!UDM5</f>
        <v>0</v>
      </c>
      <c r="UDD6" s="366">
        <f>'SAISIE HOTEL RESTAURANT'!UDN5</f>
        <v>0</v>
      </c>
      <c r="UDE6" s="366">
        <f>'SAISIE HOTEL RESTAURANT'!UDO5</f>
        <v>0</v>
      </c>
      <c r="UDF6" s="366">
        <f>'SAISIE HOTEL RESTAURANT'!UDP5</f>
        <v>0</v>
      </c>
      <c r="UDG6" s="366">
        <f>'SAISIE HOTEL RESTAURANT'!UDQ5</f>
        <v>0</v>
      </c>
      <c r="UDH6" s="366">
        <f>'SAISIE HOTEL RESTAURANT'!UDR5</f>
        <v>0</v>
      </c>
      <c r="UDI6" s="366">
        <f>'SAISIE HOTEL RESTAURANT'!UDS5</f>
        <v>0</v>
      </c>
      <c r="UDJ6" s="366">
        <f>'SAISIE HOTEL RESTAURANT'!UDT5</f>
        <v>0</v>
      </c>
      <c r="UDK6" s="366">
        <f>'SAISIE HOTEL RESTAURANT'!UDU5</f>
        <v>0</v>
      </c>
      <c r="UDL6" s="366">
        <f>'SAISIE HOTEL RESTAURANT'!UDV5</f>
        <v>0</v>
      </c>
      <c r="UDM6" s="366">
        <f>'SAISIE HOTEL RESTAURANT'!UDW5</f>
        <v>0</v>
      </c>
      <c r="UDN6" s="366">
        <f>'SAISIE HOTEL RESTAURANT'!UDX5</f>
        <v>0</v>
      </c>
      <c r="UDO6" s="366">
        <f>'SAISIE HOTEL RESTAURANT'!UDY5</f>
        <v>0</v>
      </c>
      <c r="UDP6" s="366">
        <f>'SAISIE HOTEL RESTAURANT'!UDZ5</f>
        <v>0</v>
      </c>
      <c r="UDQ6" s="366">
        <f>'SAISIE HOTEL RESTAURANT'!UEA5</f>
        <v>0</v>
      </c>
      <c r="UDR6" s="366">
        <f>'SAISIE HOTEL RESTAURANT'!UEB5</f>
        <v>0</v>
      </c>
      <c r="UDS6" s="366">
        <f>'SAISIE HOTEL RESTAURANT'!UEC5</f>
        <v>0</v>
      </c>
      <c r="UDT6" s="366">
        <f>'SAISIE HOTEL RESTAURANT'!UED5</f>
        <v>0</v>
      </c>
      <c r="UDU6" s="366">
        <f>'SAISIE HOTEL RESTAURANT'!UEE5</f>
        <v>0</v>
      </c>
      <c r="UDV6" s="366">
        <f>'SAISIE HOTEL RESTAURANT'!UEF5</f>
        <v>0</v>
      </c>
      <c r="UDW6" s="366">
        <f>'SAISIE HOTEL RESTAURANT'!UEG5</f>
        <v>0</v>
      </c>
      <c r="UDX6" s="366">
        <f>'SAISIE HOTEL RESTAURANT'!UEH5</f>
        <v>0</v>
      </c>
      <c r="UDY6" s="366">
        <f>'SAISIE HOTEL RESTAURANT'!UEI5</f>
        <v>0</v>
      </c>
      <c r="UDZ6" s="366">
        <f>'SAISIE HOTEL RESTAURANT'!UEJ5</f>
        <v>0</v>
      </c>
      <c r="UEA6" s="366">
        <f>'SAISIE HOTEL RESTAURANT'!UEK5</f>
        <v>0</v>
      </c>
      <c r="UEB6" s="366">
        <f>'SAISIE HOTEL RESTAURANT'!UEL5</f>
        <v>0</v>
      </c>
      <c r="UEC6" s="366">
        <f>'SAISIE HOTEL RESTAURANT'!UEM5</f>
        <v>0</v>
      </c>
      <c r="UED6" s="366">
        <f>'SAISIE HOTEL RESTAURANT'!UEN5</f>
        <v>0</v>
      </c>
      <c r="UEE6" s="366">
        <f>'SAISIE HOTEL RESTAURANT'!UEO5</f>
        <v>0</v>
      </c>
      <c r="UEF6" s="366">
        <f>'SAISIE HOTEL RESTAURANT'!UEP5</f>
        <v>0</v>
      </c>
      <c r="UEG6" s="366">
        <f>'SAISIE HOTEL RESTAURANT'!UEQ5</f>
        <v>0</v>
      </c>
      <c r="UEH6" s="366">
        <f>'SAISIE HOTEL RESTAURANT'!UER5</f>
        <v>0</v>
      </c>
      <c r="UEI6" s="366">
        <f>'SAISIE HOTEL RESTAURANT'!UES5</f>
        <v>0</v>
      </c>
      <c r="UEJ6" s="366">
        <f>'SAISIE HOTEL RESTAURANT'!UET5</f>
        <v>0</v>
      </c>
      <c r="UEK6" s="366">
        <f>'SAISIE HOTEL RESTAURANT'!UEU5</f>
        <v>0</v>
      </c>
      <c r="UEL6" s="366">
        <f>'SAISIE HOTEL RESTAURANT'!UEV5</f>
        <v>0</v>
      </c>
      <c r="UEM6" s="366">
        <f>'SAISIE HOTEL RESTAURANT'!UEW5</f>
        <v>0</v>
      </c>
      <c r="UEN6" s="366">
        <f>'SAISIE HOTEL RESTAURANT'!UEX5</f>
        <v>0</v>
      </c>
      <c r="UEO6" s="366">
        <f>'SAISIE HOTEL RESTAURANT'!UEY5</f>
        <v>0</v>
      </c>
      <c r="UEP6" s="366">
        <f>'SAISIE HOTEL RESTAURANT'!UEZ5</f>
        <v>0</v>
      </c>
      <c r="UEQ6" s="366">
        <f>'SAISIE HOTEL RESTAURANT'!UFA5</f>
        <v>0</v>
      </c>
      <c r="UER6" s="366">
        <f>'SAISIE HOTEL RESTAURANT'!UFB5</f>
        <v>0</v>
      </c>
      <c r="UES6" s="366">
        <f>'SAISIE HOTEL RESTAURANT'!UFC5</f>
        <v>0</v>
      </c>
      <c r="UET6" s="366">
        <f>'SAISIE HOTEL RESTAURANT'!UFD5</f>
        <v>0</v>
      </c>
      <c r="UEU6" s="366">
        <f>'SAISIE HOTEL RESTAURANT'!UFE5</f>
        <v>0</v>
      </c>
      <c r="UEV6" s="366">
        <f>'SAISIE HOTEL RESTAURANT'!UFF5</f>
        <v>0</v>
      </c>
      <c r="UEW6" s="366">
        <f>'SAISIE HOTEL RESTAURANT'!UFG5</f>
        <v>0</v>
      </c>
      <c r="UEX6" s="366">
        <f>'SAISIE HOTEL RESTAURANT'!UFH5</f>
        <v>0</v>
      </c>
      <c r="UEY6" s="366">
        <f>'SAISIE HOTEL RESTAURANT'!UFI5</f>
        <v>0</v>
      </c>
      <c r="UEZ6" s="366">
        <f>'SAISIE HOTEL RESTAURANT'!UFJ5</f>
        <v>0</v>
      </c>
      <c r="UFA6" s="366">
        <f>'SAISIE HOTEL RESTAURANT'!UFK5</f>
        <v>0</v>
      </c>
      <c r="UFB6" s="366">
        <f>'SAISIE HOTEL RESTAURANT'!UFL5</f>
        <v>0</v>
      </c>
      <c r="UFC6" s="366">
        <f>'SAISIE HOTEL RESTAURANT'!UFM5</f>
        <v>0</v>
      </c>
      <c r="UFD6" s="366">
        <f>'SAISIE HOTEL RESTAURANT'!UFN5</f>
        <v>0</v>
      </c>
      <c r="UFE6" s="366">
        <f>'SAISIE HOTEL RESTAURANT'!UFO5</f>
        <v>0</v>
      </c>
      <c r="UFF6" s="366">
        <f>'SAISIE HOTEL RESTAURANT'!UFP5</f>
        <v>0</v>
      </c>
      <c r="UFG6" s="366">
        <f>'SAISIE HOTEL RESTAURANT'!UFQ5</f>
        <v>0</v>
      </c>
      <c r="UFH6" s="366">
        <f>'SAISIE HOTEL RESTAURANT'!UFR5</f>
        <v>0</v>
      </c>
      <c r="UFI6" s="366">
        <f>'SAISIE HOTEL RESTAURANT'!UFS5</f>
        <v>0</v>
      </c>
      <c r="UFJ6" s="366">
        <f>'SAISIE HOTEL RESTAURANT'!UFT5</f>
        <v>0</v>
      </c>
      <c r="UFK6" s="366">
        <f>'SAISIE HOTEL RESTAURANT'!UFU5</f>
        <v>0</v>
      </c>
      <c r="UFL6" s="366">
        <f>'SAISIE HOTEL RESTAURANT'!UFV5</f>
        <v>0</v>
      </c>
      <c r="UFM6" s="366">
        <f>'SAISIE HOTEL RESTAURANT'!UFW5</f>
        <v>0</v>
      </c>
      <c r="UFN6" s="366">
        <f>'SAISIE HOTEL RESTAURANT'!UFX5</f>
        <v>0</v>
      </c>
      <c r="UFO6" s="366">
        <f>'SAISIE HOTEL RESTAURANT'!UFY5</f>
        <v>0</v>
      </c>
      <c r="UFP6" s="366">
        <f>'SAISIE HOTEL RESTAURANT'!UFZ5</f>
        <v>0</v>
      </c>
      <c r="UFQ6" s="366">
        <f>'SAISIE HOTEL RESTAURANT'!UGA5</f>
        <v>0</v>
      </c>
      <c r="UFR6" s="366">
        <f>'SAISIE HOTEL RESTAURANT'!UGB5</f>
        <v>0</v>
      </c>
      <c r="UFS6" s="366">
        <f>'SAISIE HOTEL RESTAURANT'!UGC5</f>
        <v>0</v>
      </c>
      <c r="UFT6" s="366">
        <f>'SAISIE HOTEL RESTAURANT'!UGD5</f>
        <v>0</v>
      </c>
      <c r="UFU6" s="366">
        <f>'SAISIE HOTEL RESTAURANT'!UGE5</f>
        <v>0</v>
      </c>
      <c r="UFV6" s="366">
        <f>'SAISIE HOTEL RESTAURANT'!UGF5</f>
        <v>0</v>
      </c>
      <c r="UFW6" s="366">
        <f>'SAISIE HOTEL RESTAURANT'!UGG5</f>
        <v>0</v>
      </c>
      <c r="UFX6" s="366">
        <f>'SAISIE HOTEL RESTAURANT'!UGH5</f>
        <v>0</v>
      </c>
      <c r="UFY6" s="366">
        <f>'SAISIE HOTEL RESTAURANT'!UGI5</f>
        <v>0</v>
      </c>
      <c r="UFZ6" s="366">
        <f>'SAISIE HOTEL RESTAURANT'!UGJ5</f>
        <v>0</v>
      </c>
      <c r="UGA6" s="366">
        <f>'SAISIE HOTEL RESTAURANT'!UGK5</f>
        <v>0</v>
      </c>
      <c r="UGB6" s="366">
        <f>'SAISIE HOTEL RESTAURANT'!UGL5</f>
        <v>0</v>
      </c>
      <c r="UGC6" s="366">
        <f>'SAISIE HOTEL RESTAURANT'!UGM5</f>
        <v>0</v>
      </c>
      <c r="UGD6" s="366">
        <f>'SAISIE HOTEL RESTAURANT'!UGN5</f>
        <v>0</v>
      </c>
      <c r="UGE6" s="366">
        <f>'SAISIE HOTEL RESTAURANT'!UGO5</f>
        <v>0</v>
      </c>
      <c r="UGF6" s="366">
        <f>'SAISIE HOTEL RESTAURANT'!UGP5</f>
        <v>0</v>
      </c>
      <c r="UGG6" s="366">
        <f>'SAISIE HOTEL RESTAURANT'!UGQ5</f>
        <v>0</v>
      </c>
      <c r="UGH6" s="366">
        <f>'SAISIE HOTEL RESTAURANT'!UGR5</f>
        <v>0</v>
      </c>
      <c r="UGI6" s="366">
        <f>'SAISIE HOTEL RESTAURANT'!UGS5</f>
        <v>0</v>
      </c>
      <c r="UGJ6" s="366">
        <f>'SAISIE HOTEL RESTAURANT'!UGT5</f>
        <v>0</v>
      </c>
      <c r="UGK6" s="366">
        <f>'SAISIE HOTEL RESTAURANT'!UGU5</f>
        <v>0</v>
      </c>
      <c r="UGL6" s="366">
        <f>'SAISIE HOTEL RESTAURANT'!UGV5</f>
        <v>0</v>
      </c>
      <c r="UGM6" s="366">
        <f>'SAISIE HOTEL RESTAURANT'!UGW5</f>
        <v>0</v>
      </c>
      <c r="UGN6" s="366">
        <f>'SAISIE HOTEL RESTAURANT'!UGX5</f>
        <v>0</v>
      </c>
      <c r="UGO6" s="366">
        <f>'SAISIE HOTEL RESTAURANT'!UGY5</f>
        <v>0</v>
      </c>
      <c r="UGP6" s="366">
        <f>'SAISIE HOTEL RESTAURANT'!UGZ5</f>
        <v>0</v>
      </c>
      <c r="UGQ6" s="366">
        <f>'SAISIE HOTEL RESTAURANT'!UHA5</f>
        <v>0</v>
      </c>
      <c r="UGR6" s="366">
        <f>'SAISIE HOTEL RESTAURANT'!UHB5</f>
        <v>0</v>
      </c>
      <c r="UGS6" s="366">
        <f>'SAISIE HOTEL RESTAURANT'!UHC5</f>
        <v>0</v>
      </c>
      <c r="UGT6" s="366">
        <f>'SAISIE HOTEL RESTAURANT'!UHD5</f>
        <v>0</v>
      </c>
      <c r="UGU6" s="366">
        <f>'SAISIE HOTEL RESTAURANT'!UHE5</f>
        <v>0</v>
      </c>
      <c r="UGV6" s="366">
        <f>'SAISIE HOTEL RESTAURANT'!UHF5</f>
        <v>0</v>
      </c>
      <c r="UGW6" s="366">
        <f>'SAISIE HOTEL RESTAURANT'!UHG5</f>
        <v>0</v>
      </c>
      <c r="UGX6" s="366">
        <f>'SAISIE HOTEL RESTAURANT'!UHH5</f>
        <v>0</v>
      </c>
      <c r="UGY6" s="366">
        <f>'SAISIE HOTEL RESTAURANT'!UHI5</f>
        <v>0</v>
      </c>
      <c r="UGZ6" s="366">
        <f>'SAISIE HOTEL RESTAURANT'!UHJ5</f>
        <v>0</v>
      </c>
      <c r="UHA6" s="366">
        <f>'SAISIE HOTEL RESTAURANT'!UHK5</f>
        <v>0</v>
      </c>
      <c r="UHB6" s="366">
        <f>'SAISIE HOTEL RESTAURANT'!UHL5</f>
        <v>0</v>
      </c>
      <c r="UHC6" s="366">
        <f>'SAISIE HOTEL RESTAURANT'!UHM5</f>
        <v>0</v>
      </c>
      <c r="UHD6" s="366">
        <f>'SAISIE HOTEL RESTAURANT'!UHN5</f>
        <v>0</v>
      </c>
      <c r="UHE6" s="366">
        <f>'SAISIE HOTEL RESTAURANT'!UHO5</f>
        <v>0</v>
      </c>
      <c r="UHF6" s="366">
        <f>'SAISIE HOTEL RESTAURANT'!UHP5</f>
        <v>0</v>
      </c>
      <c r="UHG6" s="366">
        <f>'SAISIE HOTEL RESTAURANT'!UHQ5</f>
        <v>0</v>
      </c>
      <c r="UHH6" s="366">
        <f>'SAISIE HOTEL RESTAURANT'!UHR5</f>
        <v>0</v>
      </c>
      <c r="UHI6" s="366">
        <f>'SAISIE HOTEL RESTAURANT'!UHS5</f>
        <v>0</v>
      </c>
      <c r="UHJ6" s="366">
        <f>'SAISIE HOTEL RESTAURANT'!UHT5</f>
        <v>0</v>
      </c>
      <c r="UHK6" s="366">
        <f>'SAISIE HOTEL RESTAURANT'!UHU5</f>
        <v>0</v>
      </c>
      <c r="UHL6" s="366">
        <f>'SAISIE HOTEL RESTAURANT'!UHV5</f>
        <v>0</v>
      </c>
      <c r="UHM6" s="366">
        <f>'SAISIE HOTEL RESTAURANT'!UHW5</f>
        <v>0</v>
      </c>
      <c r="UHN6" s="366">
        <f>'SAISIE HOTEL RESTAURANT'!UHX5</f>
        <v>0</v>
      </c>
      <c r="UHO6" s="366">
        <f>'SAISIE HOTEL RESTAURANT'!UHY5</f>
        <v>0</v>
      </c>
      <c r="UHP6" s="366">
        <f>'SAISIE HOTEL RESTAURANT'!UHZ5</f>
        <v>0</v>
      </c>
      <c r="UHQ6" s="366">
        <f>'SAISIE HOTEL RESTAURANT'!UIA5</f>
        <v>0</v>
      </c>
      <c r="UHR6" s="366">
        <f>'SAISIE HOTEL RESTAURANT'!UIB5</f>
        <v>0</v>
      </c>
      <c r="UHS6" s="366">
        <f>'SAISIE HOTEL RESTAURANT'!UIC5</f>
        <v>0</v>
      </c>
      <c r="UHT6" s="366">
        <f>'SAISIE HOTEL RESTAURANT'!UID5</f>
        <v>0</v>
      </c>
      <c r="UHU6" s="366">
        <f>'SAISIE HOTEL RESTAURANT'!UIE5</f>
        <v>0</v>
      </c>
      <c r="UHV6" s="366">
        <f>'SAISIE HOTEL RESTAURANT'!UIF5</f>
        <v>0</v>
      </c>
      <c r="UHW6" s="366">
        <f>'SAISIE HOTEL RESTAURANT'!UIG5</f>
        <v>0</v>
      </c>
      <c r="UHX6" s="366">
        <f>'SAISIE HOTEL RESTAURANT'!UIH5</f>
        <v>0</v>
      </c>
      <c r="UHY6" s="366">
        <f>'SAISIE HOTEL RESTAURANT'!UII5</f>
        <v>0</v>
      </c>
      <c r="UHZ6" s="366">
        <f>'SAISIE HOTEL RESTAURANT'!UIJ5</f>
        <v>0</v>
      </c>
      <c r="UIA6" s="366">
        <f>'SAISIE HOTEL RESTAURANT'!UIK5</f>
        <v>0</v>
      </c>
      <c r="UIB6" s="366">
        <f>'SAISIE HOTEL RESTAURANT'!UIL5</f>
        <v>0</v>
      </c>
      <c r="UIC6" s="366">
        <f>'SAISIE HOTEL RESTAURANT'!UIM5</f>
        <v>0</v>
      </c>
      <c r="UID6" s="366">
        <f>'SAISIE HOTEL RESTAURANT'!UIN5</f>
        <v>0</v>
      </c>
      <c r="UIE6" s="366">
        <f>'SAISIE HOTEL RESTAURANT'!UIO5</f>
        <v>0</v>
      </c>
      <c r="UIF6" s="366">
        <f>'SAISIE HOTEL RESTAURANT'!UIP5</f>
        <v>0</v>
      </c>
      <c r="UIG6" s="366">
        <f>'SAISIE HOTEL RESTAURANT'!UIQ5</f>
        <v>0</v>
      </c>
      <c r="UIH6" s="366">
        <f>'SAISIE HOTEL RESTAURANT'!UIR5</f>
        <v>0</v>
      </c>
      <c r="UII6" s="366">
        <f>'SAISIE HOTEL RESTAURANT'!UIS5</f>
        <v>0</v>
      </c>
      <c r="UIJ6" s="366">
        <f>'SAISIE HOTEL RESTAURANT'!UIT5</f>
        <v>0</v>
      </c>
      <c r="UIK6" s="366">
        <f>'SAISIE HOTEL RESTAURANT'!UIU5</f>
        <v>0</v>
      </c>
      <c r="UIL6" s="366">
        <f>'SAISIE HOTEL RESTAURANT'!UIV5</f>
        <v>0</v>
      </c>
      <c r="UIM6" s="366">
        <f>'SAISIE HOTEL RESTAURANT'!UIW5</f>
        <v>0</v>
      </c>
      <c r="UIN6" s="366">
        <f>'SAISIE HOTEL RESTAURANT'!UIX5</f>
        <v>0</v>
      </c>
      <c r="UIO6" s="366">
        <f>'SAISIE HOTEL RESTAURANT'!UIY5</f>
        <v>0</v>
      </c>
      <c r="UIP6" s="366">
        <f>'SAISIE HOTEL RESTAURANT'!UIZ5</f>
        <v>0</v>
      </c>
      <c r="UIQ6" s="366">
        <f>'SAISIE HOTEL RESTAURANT'!UJA5</f>
        <v>0</v>
      </c>
      <c r="UIR6" s="366">
        <f>'SAISIE HOTEL RESTAURANT'!UJB5</f>
        <v>0</v>
      </c>
      <c r="UIS6" s="366">
        <f>'SAISIE HOTEL RESTAURANT'!UJC5</f>
        <v>0</v>
      </c>
      <c r="UIT6" s="366">
        <f>'SAISIE HOTEL RESTAURANT'!UJD5</f>
        <v>0</v>
      </c>
      <c r="UIU6" s="366">
        <f>'SAISIE HOTEL RESTAURANT'!UJE5</f>
        <v>0</v>
      </c>
      <c r="UIV6" s="366">
        <f>'SAISIE HOTEL RESTAURANT'!UJF5</f>
        <v>0</v>
      </c>
      <c r="UIW6" s="366">
        <f>'SAISIE HOTEL RESTAURANT'!UJG5</f>
        <v>0</v>
      </c>
      <c r="UIX6" s="366">
        <f>'SAISIE HOTEL RESTAURANT'!UJH5</f>
        <v>0</v>
      </c>
      <c r="UIY6" s="366">
        <f>'SAISIE HOTEL RESTAURANT'!UJI5</f>
        <v>0</v>
      </c>
      <c r="UIZ6" s="366">
        <f>'SAISIE HOTEL RESTAURANT'!UJJ5</f>
        <v>0</v>
      </c>
      <c r="UJA6" s="366">
        <f>'SAISIE HOTEL RESTAURANT'!UJK5</f>
        <v>0</v>
      </c>
      <c r="UJB6" s="366">
        <f>'SAISIE HOTEL RESTAURANT'!UJL5</f>
        <v>0</v>
      </c>
      <c r="UJC6" s="366">
        <f>'SAISIE HOTEL RESTAURANT'!UJM5</f>
        <v>0</v>
      </c>
      <c r="UJD6" s="366">
        <f>'SAISIE HOTEL RESTAURANT'!UJN5</f>
        <v>0</v>
      </c>
      <c r="UJE6" s="366">
        <f>'SAISIE HOTEL RESTAURANT'!UJO5</f>
        <v>0</v>
      </c>
      <c r="UJF6" s="366">
        <f>'SAISIE HOTEL RESTAURANT'!UJP5</f>
        <v>0</v>
      </c>
      <c r="UJG6" s="366">
        <f>'SAISIE HOTEL RESTAURANT'!UJQ5</f>
        <v>0</v>
      </c>
      <c r="UJH6" s="366">
        <f>'SAISIE HOTEL RESTAURANT'!UJR5</f>
        <v>0</v>
      </c>
      <c r="UJI6" s="366">
        <f>'SAISIE HOTEL RESTAURANT'!UJS5</f>
        <v>0</v>
      </c>
      <c r="UJJ6" s="366">
        <f>'SAISIE HOTEL RESTAURANT'!UJT5</f>
        <v>0</v>
      </c>
      <c r="UJK6" s="366">
        <f>'SAISIE HOTEL RESTAURANT'!UJU5</f>
        <v>0</v>
      </c>
      <c r="UJL6" s="366">
        <f>'SAISIE HOTEL RESTAURANT'!UJV5</f>
        <v>0</v>
      </c>
      <c r="UJM6" s="366">
        <f>'SAISIE HOTEL RESTAURANT'!UJW5</f>
        <v>0</v>
      </c>
      <c r="UJN6" s="366">
        <f>'SAISIE HOTEL RESTAURANT'!UJX5</f>
        <v>0</v>
      </c>
      <c r="UJO6" s="366">
        <f>'SAISIE HOTEL RESTAURANT'!UJY5</f>
        <v>0</v>
      </c>
      <c r="UJP6" s="366">
        <f>'SAISIE HOTEL RESTAURANT'!UJZ5</f>
        <v>0</v>
      </c>
      <c r="UJQ6" s="366">
        <f>'SAISIE HOTEL RESTAURANT'!UKA5</f>
        <v>0</v>
      </c>
      <c r="UJR6" s="366">
        <f>'SAISIE HOTEL RESTAURANT'!UKB5</f>
        <v>0</v>
      </c>
      <c r="UJS6" s="366">
        <f>'SAISIE HOTEL RESTAURANT'!UKC5</f>
        <v>0</v>
      </c>
      <c r="UJT6" s="366">
        <f>'SAISIE HOTEL RESTAURANT'!UKD5</f>
        <v>0</v>
      </c>
      <c r="UJU6" s="366">
        <f>'SAISIE HOTEL RESTAURANT'!UKE5</f>
        <v>0</v>
      </c>
      <c r="UJV6" s="366">
        <f>'SAISIE HOTEL RESTAURANT'!UKF5</f>
        <v>0</v>
      </c>
      <c r="UJW6" s="366">
        <f>'SAISIE HOTEL RESTAURANT'!UKG5</f>
        <v>0</v>
      </c>
      <c r="UJX6" s="366">
        <f>'SAISIE HOTEL RESTAURANT'!UKH5</f>
        <v>0</v>
      </c>
      <c r="UJY6" s="366">
        <f>'SAISIE HOTEL RESTAURANT'!UKI5</f>
        <v>0</v>
      </c>
      <c r="UJZ6" s="366">
        <f>'SAISIE HOTEL RESTAURANT'!UKJ5</f>
        <v>0</v>
      </c>
      <c r="UKA6" s="366">
        <f>'SAISIE HOTEL RESTAURANT'!UKK5</f>
        <v>0</v>
      </c>
      <c r="UKB6" s="366">
        <f>'SAISIE HOTEL RESTAURANT'!UKL5</f>
        <v>0</v>
      </c>
      <c r="UKC6" s="366">
        <f>'SAISIE HOTEL RESTAURANT'!UKM5</f>
        <v>0</v>
      </c>
      <c r="UKD6" s="366">
        <f>'SAISIE HOTEL RESTAURANT'!UKN5</f>
        <v>0</v>
      </c>
      <c r="UKE6" s="366">
        <f>'SAISIE HOTEL RESTAURANT'!UKO5</f>
        <v>0</v>
      </c>
      <c r="UKF6" s="366">
        <f>'SAISIE HOTEL RESTAURANT'!UKP5</f>
        <v>0</v>
      </c>
      <c r="UKG6" s="366">
        <f>'SAISIE HOTEL RESTAURANT'!UKQ5</f>
        <v>0</v>
      </c>
      <c r="UKH6" s="366">
        <f>'SAISIE HOTEL RESTAURANT'!UKR5</f>
        <v>0</v>
      </c>
      <c r="UKI6" s="366">
        <f>'SAISIE HOTEL RESTAURANT'!UKS5</f>
        <v>0</v>
      </c>
      <c r="UKJ6" s="366">
        <f>'SAISIE HOTEL RESTAURANT'!UKT5</f>
        <v>0</v>
      </c>
      <c r="UKK6" s="366">
        <f>'SAISIE HOTEL RESTAURANT'!UKU5</f>
        <v>0</v>
      </c>
      <c r="UKL6" s="366">
        <f>'SAISIE HOTEL RESTAURANT'!UKV5</f>
        <v>0</v>
      </c>
      <c r="UKM6" s="366">
        <f>'SAISIE HOTEL RESTAURANT'!UKW5</f>
        <v>0</v>
      </c>
      <c r="UKN6" s="366">
        <f>'SAISIE HOTEL RESTAURANT'!UKX5</f>
        <v>0</v>
      </c>
      <c r="UKO6" s="366">
        <f>'SAISIE HOTEL RESTAURANT'!UKY5</f>
        <v>0</v>
      </c>
      <c r="UKP6" s="366">
        <f>'SAISIE HOTEL RESTAURANT'!UKZ5</f>
        <v>0</v>
      </c>
      <c r="UKQ6" s="366">
        <f>'SAISIE HOTEL RESTAURANT'!ULA5</f>
        <v>0</v>
      </c>
      <c r="UKR6" s="366">
        <f>'SAISIE HOTEL RESTAURANT'!ULB5</f>
        <v>0</v>
      </c>
      <c r="UKS6" s="366">
        <f>'SAISIE HOTEL RESTAURANT'!ULC5</f>
        <v>0</v>
      </c>
      <c r="UKT6" s="366">
        <f>'SAISIE HOTEL RESTAURANT'!ULD5</f>
        <v>0</v>
      </c>
      <c r="UKU6" s="366">
        <f>'SAISIE HOTEL RESTAURANT'!ULE5</f>
        <v>0</v>
      </c>
      <c r="UKV6" s="366">
        <f>'SAISIE HOTEL RESTAURANT'!ULF5</f>
        <v>0</v>
      </c>
      <c r="UKW6" s="366">
        <f>'SAISIE HOTEL RESTAURANT'!ULG5</f>
        <v>0</v>
      </c>
      <c r="UKX6" s="366">
        <f>'SAISIE HOTEL RESTAURANT'!ULH5</f>
        <v>0</v>
      </c>
      <c r="UKY6" s="366">
        <f>'SAISIE HOTEL RESTAURANT'!ULI5</f>
        <v>0</v>
      </c>
      <c r="UKZ6" s="366">
        <f>'SAISIE HOTEL RESTAURANT'!ULJ5</f>
        <v>0</v>
      </c>
      <c r="ULA6" s="366">
        <f>'SAISIE HOTEL RESTAURANT'!ULK5</f>
        <v>0</v>
      </c>
      <c r="ULB6" s="366">
        <f>'SAISIE HOTEL RESTAURANT'!ULL5</f>
        <v>0</v>
      </c>
      <c r="ULC6" s="366">
        <f>'SAISIE HOTEL RESTAURANT'!ULM5</f>
        <v>0</v>
      </c>
      <c r="ULD6" s="366">
        <f>'SAISIE HOTEL RESTAURANT'!ULN5</f>
        <v>0</v>
      </c>
      <c r="ULE6" s="366">
        <f>'SAISIE HOTEL RESTAURANT'!ULO5</f>
        <v>0</v>
      </c>
      <c r="ULF6" s="366">
        <f>'SAISIE HOTEL RESTAURANT'!ULP5</f>
        <v>0</v>
      </c>
      <c r="ULG6" s="366">
        <f>'SAISIE HOTEL RESTAURANT'!ULQ5</f>
        <v>0</v>
      </c>
      <c r="ULH6" s="366">
        <f>'SAISIE HOTEL RESTAURANT'!ULR5</f>
        <v>0</v>
      </c>
      <c r="ULI6" s="366">
        <f>'SAISIE HOTEL RESTAURANT'!ULS5</f>
        <v>0</v>
      </c>
      <c r="ULJ6" s="366">
        <f>'SAISIE HOTEL RESTAURANT'!ULT5</f>
        <v>0</v>
      </c>
      <c r="ULK6" s="366">
        <f>'SAISIE HOTEL RESTAURANT'!ULU5</f>
        <v>0</v>
      </c>
      <c r="ULL6" s="366">
        <f>'SAISIE HOTEL RESTAURANT'!ULV5</f>
        <v>0</v>
      </c>
      <c r="ULM6" s="366">
        <f>'SAISIE HOTEL RESTAURANT'!ULW5</f>
        <v>0</v>
      </c>
      <c r="ULN6" s="366">
        <f>'SAISIE HOTEL RESTAURANT'!ULX5</f>
        <v>0</v>
      </c>
      <c r="ULO6" s="366">
        <f>'SAISIE HOTEL RESTAURANT'!ULY5</f>
        <v>0</v>
      </c>
      <c r="ULP6" s="366">
        <f>'SAISIE HOTEL RESTAURANT'!ULZ5</f>
        <v>0</v>
      </c>
      <c r="ULQ6" s="366">
        <f>'SAISIE HOTEL RESTAURANT'!UMA5</f>
        <v>0</v>
      </c>
      <c r="ULR6" s="366">
        <f>'SAISIE HOTEL RESTAURANT'!UMB5</f>
        <v>0</v>
      </c>
      <c r="ULS6" s="366">
        <f>'SAISIE HOTEL RESTAURANT'!UMC5</f>
        <v>0</v>
      </c>
      <c r="ULT6" s="366">
        <f>'SAISIE HOTEL RESTAURANT'!UMD5</f>
        <v>0</v>
      </c>
      <c r="ULU6" s="366">
        <f>'SAISIE HOTEL RESTAURANT'!UME5</f>
        <v>0</v>
      </c>
      <c r="ULV6" s="366">
        <f>'SAISIE HOTEL RESTAURANT'!UMF5</f>
        <v>0</v>
      </c>
      <c r="ULW6" s="366">
        <f>'SAISIE HOTEL RESTAURANT'!UMG5</f>
        <v>0</v>
      </c>
      <c r="ULX6" s="366">
        <f>'SAISIE HOTEL RESTAURANT'!UMH5</f>
        <v>0</v>
      </c>
      <c r="ULY6" s="366">
        <f>'SAISIE HOTEL RESTAURANT'!UMI5</f>
        <v>0</v>
      </c>
      <c r="ULZ6" s="366">
        <f>'SAISIE HOTEL RESTAURANT'!UMJ5</f>
        <v>0</v>
      </c>
      <c r="UMA6" s="366">
        <f>'SAISIE HOTEL RESTAURANT'!UMK5</f>
        <v>0</v>
      </c>
      <c r="UMB6" s="366">
        <f>'SAISIE HOTEL RESTAURANT'!UML5</f>
        <v>0</v>
      </c>
      <c r="UMC6" s="366">
        <f>'SAISIE HOTEL RESTAURANT'!UMM5</f>
        <v>0</v>
      </c>
      <c r="UMD6" s="366">
        <f>'SAISIE HOTEL RESTAURANT'!UMN5</f>
        <v>0</v>
      </c>
      <c r="UME6" s="366">
        <f>'SAISIE HOTEL RESTAURANT'!UMO5</f>
        <v>0</v>
      </c>
      <c r="UMF6" s="366">
        <f>'SAISIE HOTEL RESTAURANT'!UMP5</f>
        <v>0</v>
      </c>
      <c r="UMG6" s="366">
        <f>'SAISIE HOTEL RESTAURANT'!UMQ5</f>
        <v>0</v>
      </c>
      <c r="UMH6" s="366">
        <f>'SAISIE HOTEL RESTAURANT'!UMR5</f>
        <v>0</v>
      </c>
      <c r="UMI6" s="366">
        <f>'SAISIE HOTEL RESTAURANT'!UMS5</f>
        <v>0</v>
      </c>
      <c r="UMJ6" s="366">
        <f>'SAISIE HOTEL RESTAURANT'!UMT5</f>
        <v>0</v>
      </c>
      <c r="UMK6" s="366">
        <f>'SAISIE HOTEL RESTAURANT'!UMU5</f>
        <v>0</v>
      </c>
      <c r="UML6" s="366">
        <f>'SAISIE HOTEL RESTAURANT'!UMV5</f>
        <v>0</v>
      </c>
      <c r="UMM6" s="366">
        <f>'SAISIE HOTEL RESTAURANT'!UMW5</f>
        <v>0</v>
      </c>
      <c r="UMN6" s="366">
        <f>'SAISIE HOTEL RESTAURANT'!UMX5</f>
        <v>0</v>
      </c>
      <c r="UMO6" s="366">
        <f>'SAISIE HOTEL RESTAURANT'!UMY5</f>
        <v>0</v>
      </c>
      <c r="UMP6" s="366">
        <f>'SAISIE HOTEL RESTAURANT'!UMZ5</f>
        <v>0</v>
      </c>
      <c r="UMQ6" s="366">
        <f>'SAISIE HOTEL RESTAURANT'!UNA5</f>
        <v>0</v>
      </c>
      <c r="UMR6" s="366">
        <f>'SAISIE HOTEL RESTAURANT'!UNB5</f>
        <v>0</v>
      </c>
      <c r="UMS6" s="366">
        <f>'SAISIE HOTEL RESTAURANT'!UNC5</f>
        <v>0</v>
      </c>
      <c r="UMT6" s="366">
        <f>'SAISIE HOTEL RESTAURANT'!UND5</f>
        <v>0</v>
      </c>
      <c r="UMU6" s="366">
        <f>'SAISIE HOTEL RESTAURANT'!UNE5</f>
        <v>0</v>
      </c>
      <c r="UMV6" s="366">
        <f>'SAISIE HOTEL RESTAURANT'!UNF5</f>
        <v>0</v>
      </c>
      <c r="UMW6" s="366">
        <f>'SAISIE HOTEL RESTAURANT'!UNG5</f>
        <v>0</v>
      </c>
      <c r="UMX6" s="366">
        <f>'SAISIE HOTEL RESTAURANT'!UNH5</f>
        <v>0</v>
      </c>
      <c r="UMY6" s="366">
        <f>'SAISIE HOTEL RESTAURANT'!UNI5</f>
        <v>0</v>
      </c>
      <c r="UMZ6" s="366">
        <f>'SAISIE HOTEL RESTAURANT'!UNJ5</f>
        <v>0</v>
      </c>
      <c r="UNA6" s="366">
        <f>'SAISIE HOTEL RESTAURANT'!UNK5</f>
        <v>0</v>
      </c>
      <c r="UNB6" s="366">
        <f>'SAISIE HOTEL RESTAURANT'!UNL5</f>
        <v>0</v>
      </c>
      <c r="UNC6" s="366">
        <f>'SAISIE HOTEL RESTAURANT'!UNM5</f>
        <v>0</v>
      </c>
      <c r="UND6" s="366">
        <f>'SAISIE HOTEL RESTAURANT'!UNN5</f>
        <v>0</v>
      </c>
      <c r="UNE6" s="366">
        <f>'SAISIE HOTEL RESTAURANT'!UNO5</f>
        <v>0</v>
      </c>
      <c r="UNF6" s="366">
        <f>'SAISIE HOTEL RESTAURANT'!UNP5</f>
        <v>0</v>
      </c>
      <c r="UNG6" s="366">
        <f>'SAISIE HOTEL RESTAURANT'!UNQ5</f>
        <v>0</v>
      </c>
      <c r="UNH6" s="366">
        <f>'SAISIE HOTEL RESTAURANT'!UNR5</f>
        <v>0</v>
      </c>
      <c r="UNI6" s="366">
        <f>'SAISIE HOTEL RESTAURANT'!UNS5</f>
        <v>0</v>
      </c>
      <c r="UNJ6" s="366">
        <f>'SAISIE HOTEL RESTAURANT'!UNT5</f>
        <v>0</v>
      </c>
      <c r="UNK6" s="366">
        <f>'SAISIE HOTEL RESTAURANT'!UNU5</f>
        <v>0</v>
      </c>
      <c r="UNL6" s="366">
        <f>'SAISIE HOTEL RESTAURANT'!UNV5</f>
        <v>0</v>
      </c>
      <c r="UNM6" s="366">
        <f>'SAISIE HOTEL RESTAURANT'!UNW5</f>
        <v>0</v>
      </c>
      <c r="UNN6" s="366">
        <f>'SAISIE HOTEL RESTAURANT'!UNX5</f>
        <v>0</v>
      </c>
      <c r="UNO6" s="366">
        <f>'SAISIE HOTEL RESTAURANT'!UNY5</f>
        <v>0</v>
      </c>
      <c r="UNP6" s="366">
        <f>'SAISIE HOTEL RESTAURANT'!UNZ5</f>
        <v>0</v>
      </c>
      <c r="UNQ6" s="366">
        <f>'SAISIE HOTEL RESTAURANT'!UOA5</f>
        <v>0</v>
      </c>
      <c r="UNR6" s="366">
        <f>'SAISIE HOTEL RESTAURANT'!UOB5</f>
        <v>0</v>
      </c>
      <c r="UNS6" s="366">
        <f>'SAISIE HOTEL RESTAURANT'!UOC5</f>
        <v>0</v>
      </c>
      <c r="UNT6" s="366">
        <f>'SAISIE HOTEL RESTAURANT'!UOD5</f>
        <v>0</v>
      </c>
      <c r="UNU6" s="366">
        <f>'SAISIE HOTEL RESTAURANT'!UOE5</f>
        <v>0</v>
      </c>
      <c r="UNV6" s="366">
        <f>'SAISIE HOTEL RESTAURANT'!UOF5</f>
        <v>0</v>
      </c>
      <c r="UNW6" s="366">
        <f>'SAISIE HOTEL RESTAURANT'!UOG5</f>
        <v>0</v>
      </c>
      <c r="UNX6" s="366">
        <f>'SAISIE HOTEL RESTAURANT'!UOH5</f>
        <v>0</v>
      </c>
      <c r="UNY6" s="366">
        <f>'SAISIE HOTEL RESTAURANT'!UOI5</f>
        <v>0</v>
      </c>
      <c r="UNZ6" s="366">
        <f>'SAISIE HOTEL RESTAURANT'!UOJ5</f>
        <v>0</v>
      </c>
      <c r="UOA6" s="366">
        <f>'SAISIE HOTEL RESTAURANT'!UOK5</f>
        <v>0</v>
      </c>
      <c r="UOB6" s="366">
        <f>'SAISIE HOTEL RESTAURANT'!UOL5</f>
        <v>0</v>
      </c>
      <c r="UOC6" s="366">
        <f>'SAISIE HOTEL RESTAURANT'!UOM5</f>
        <v>0</v>
      </c>
      <c r="UOD6" s="366">
        <f>'SAISIE HOTEL RESTAURANT'!UON5</f>
        <v>0</v>
      </c>
      <c r="UOE6" s="366">
        <f>'SAISIE HOTEL RESTAURANT'!UOO5</f>
        <v>0</v>
      </c>
      <c r="UOF6" s="366">
        <f>'SAISIE HOTEL RESTAURANT'!UOP5</f>
        <v>0</v>
      </c>
      <c r="UOG6" s="366">
        <f>'SAISIE HOTEL RESTAURANT'!UOQ5</f>
        <v>0</v>
      </c>
      <c r="UOH6" s="366">
        <f>'SAISIE HOTEL RESTAURANT'!UOR5</f>
        <v>0</v>
      </c>
      <c r="UOI6" s="366">
        <f>'SAISIE HOTEL RESTAURANT'!UOS5</f>
        <v>0</v>
      </c>
      <c r="UOJ6" s="366">
        <f>'SAISIE HOTEL RESTAURANT'!UOT5</f>
        <v>0</v>
      </c>
      <c r="UOK6" s="366">
        <f>'SAISIE HOTEL RESTAURANT'!UOU5</f>
        <v>0</v>
      </c>
      <c r="UOL6" s="366">
        <f>'SAISIE HOTEL RESTAURANT'!UOV5</f>
        <v>0</v>
      </c>
      <c r="UOM6" s="366">
        <f>'SAISIE HOTEL RESTAURANT'!UOW5</f>
        <v>0</v>
      </c>
      <c r="UON6" s="366">
        <f>'SAISIE HOTEL RESTAURANT'!UOX5</f>
        <v>0</v>
      </c>
      <c r="UOO6" s="366">
        <f>'SAISIE HOTEL RESTAURANT'!UOY5</f>
        <v>0</v>
      </c>
      <c r="UOP6" s="366">
        <f>'SAISIE HOTEL RESTAURANT'!UOZ5</f>
        <v>0</v>
      </c>
      <c r="UOQ6" s="366">
        <f>'SAISIE HOTEL RESTAURANT'!UPA5</f>
        <v>0</v>
      </c>
      <c r="UOR6" s="366">
        <f>'SAISIE HOTEL RESTAURANT'!UPB5</f>
        <v>0</v>
      </c>
      <c r="UOS6" s="366">
        <f>'SAISIE HOTEL RESTAURANT'!UPC5</f>
        <v>0</v>
      </c>
      <c r="UOT6" s="366">
        <f>'SAISIE HOTEL RESTAURANT'!UPD5</f>
        <v>0</v>
      </c>
      <c r="UOU6" s="366">
        <f>'SAISIE HOTEL RESTAURANT'!UPE5</f>
        <v>0</v>
      </c>
      <c r="UOV6" s="366">
        <f>'SAISIE HOTEL RESTAURANT'!UPF5</f>
        <v>0</v>
      </c>
      <c r="UOW6" s="366">
        <f>'SAISIE HOTEL RESTAURANT'!UPG5</f>
        <v>0</v>
      </c>
      <c r="UOX6" s="366">
        <f>'SAISIE HOTEL RESTAURANT'!UPH5</f>
        <v>0</v>
      </c>
      <c r="UOY6" s="366">
        <f>'SAISIE HOTEL RESTAURANT'!UPI5</f>
        <v>0</v>
      </c>
      <c r="UOZ6" s="366">
        <f>'SAISIE HOTEL RESTAURANT'!UPJ5</f>
        <v>0</v>
      </c>
      <c r="UPA6" s="366">
        <f>'SAISIE HOTEL RESTAURANT'!UPK5</f>
        <v>0</v>
      </c>
      <c r="UPB6" s="366">
        <f>'SAISIE HOTEL RESTAURANT'!UPL5</f>
        <v>0</v>
      </c>
      <c r="UPC6" s="366">
        <f>'SAISIE HOTEL RESTAURANT'!UPM5</f>
        <v>0</v>
      </c>
      <c r="UPD6" s="366">
        <f>'SAISIE HOTEL RESTAURANT'!UPN5</f>
        <v>0</v>
      </c>
      <c r="UPE6" s="366">
        <f>'SAISIE HOTEL RESTAURANT'!UPO5</f>
        <v>0</v>
      </c>
      <c r="UPF6" s="366">
        <f>'SAISIE HOTEL RESTAURANT'!UPP5</f>
        <v>0</v>
      </c>
      <c r="UPG6" s="366">
        <f>'SAISIE HOTEL RESTAURANT'!UPQ5</f>
        <v>0</v>
      </c>
      <c r="UPH6" s="366">
        <f>'SAISIE HOTEL RESTAURANT'!UPR5</f>
        <v>0</v>
      </c>
      <c r="UPI6" s="366">
        <f>'SAISIE HOTEL RESTAURANT'!UPS5</f>
        <v>0</v>
      </c>
      <c r="UPJ6" s="366">
        <f>'SAISIE HOTEL RESTAURANT'!UPT5</f>
        <v>0</v>
      </c>
      <c r="UPK6" s="366">
        <f>'SAISIE HOTEL RESTAURANT'!UPU5</f>
        <v>0</v>
      </c>
      <c r="UPL6" s="366">
        <f>'SAISIE HOTEL RESTAURANT'!UPV5</f>
        <v>0</v>
      </c>
      <c r="UPM6" s="366">
        <f>'SAISIE HOTEL RESTAURANT'!UPW5</f>
        <v>0</v>
      </c>
      <c r="UPN6" s="366">
        <f>'SAISIE HOTEL RESTAURANT'!UPX5</f>
        <v>0</v>
      </c>
      <c r="UPO6" s="366">
        <f>'SAISIE HOTEL RESTAURANT'!UPY5</f>
        <v>0</v>
      </c>
      <c r="UPP6" s="366">
        <f>'SAISIE HOTEL RESTAURANT'!UPZ5</f>
        <v>0</v>
      </c>
      <c r="UPQ6" s="366">
        <f>'SAISIE HOTEL RESTAURANT'!UQA5</f>
        <v>0</v>
      </c>
      <c r="UPR6" s="366">
        <f>'SAISIE HOTEL RESTAURANT'!UQB5</f>
        <v>0</v>
      </c>
      <c r="UPS6" s="366">
        <f>'SAISIE HOTEL RESTAURANT'!UQC5</f>
        <v>0</v>
      </c>
      <c r="UPT6" s="366">
        <f>'SAISIE HOTEL RESTAURANT'!UQD5</f>
        <v>0</v>
      </c>
      <c r="UPU6" s="366">
        <f>'SAISIE HOTEL RESTAURANT'!UQE5</f>
        <v>0</v>
      </c>
      <c r="UPV6" s="366">
        <f>'SAISIE HOTEL RESTAURANT'!UQF5</f>
        <v>0</v>
      </c>
      <c r="UPW6" s="366">
        <f>'SAISIE HOTEL RESTAURANT'!UQG5</f>
        <v>0</v>
      </c>
      <c r="UPX6" s="366">
        <f>'SAISIE HOTEL RESTAURANT'!UQH5</f>
        <v>0</v>
      </c>
      <c r="UPY6" s="366">
        <f>'SAISIE HOTEL RESTAURANT'!UQI5</f>
        <v>0</v>
      </c>
      <c r="UPZ6" s="366">
        <f>'SAISIE HOTEL RESTAURANT'!UQJ5</f>
        <v>0</v>
      </c>
      <c r="UQA6" s="366">
        <f>'SAISIE HOTEL RESTAURANT'!UQK5</f>
        <v>0</v>
      </c>
      <c r="UQB6" s="366">
        <f>'SAISIE HOTEL RESTAURANT'!UQL5</f>
        <v>0</v>
      </c>
      <c r="UQC6" s="366">
        <f>'SAISIE HOTEL RESTAURANT'!UQM5</f>
        <v>0</v>
      </c>
      <c r="UQD6" s="366">
        <f>'SAISIE HOTEL RESTAURANT'!UQN5</f>
        <v>0</v>
      </c>
      <c r="UQE6" s="366">
        <f>'SAISIE HOTEL RESTAURANT'!UQO5</f>
        <v>0</v>
      </c>
      <c r="UQF6" s="366">
        <f>'SAISIE HOTEL RESTAURANT'!UQP5</f>
        <v>0</v>
      </c>
      <c r="UQG6" s="366">
        <f>'SAISIE HOTEL RESTAURANT'!UQQ5</f>
        <v>0</v>
      </c>
      <c r="UQH6" s="366">
        <f>'SAISIE HOTEL RESTAURANT'!UQR5</f>
        <v>0</v>
      </c>
      <c r="UQI6" s="366">
        <f>'SAISIE HOTEL RESTAURANT'!UQS5</f>
        <v>0</v>
      </c>
      <c r="UQJ6" s="366">
        <f>'SAISIE HOTEL RESTAURANT'!UQT5</f>
        <v>0</v>
      </c>
      <c r="UQK6" s="366">
        <f>'SAISIE HOTEL RESTAURANT'!UQU5</f>
        <v>0</v>
      </c>
      <c r="UQL6" s="366">
        <f>'SAISIE HOTEL RESTAURANT'!UQV5</f>
        <v>0</v>
      </c>
      <c r="UQM6" s="366">
        <f>'SAISIE HOTEL RESTAURANT'!UQW5</f>
        <v>0</v>
      </c>
      <c r="UQN6" s="366">
        <f>'SAISIE HOTEL RESTAURANT'!UQX5</f>
        <v>0</v>
      </c>
      <c r="UQO6" s="366">
        <f>'SAISIE HOTEL RESTAURANT'!UQY5</f>
        <v>0</v>
      </c>
      <c r="UQP6" s="366">
        <f>'SAISIE HOTEL RESTAURANT'!UQZ5</f>
        <v>0</v>
      </c>
      <c r="UQQ6" s="366">
        <f>'SAISIE HOTEL RESTAURANT'!URA5</f>
        <v>0</v>
      </c>
      <c r="UQR6" s="366">
        <f>'SAISIE HOTEL RESTAURANT'!URB5</f>
        <v>0</v>
      </c>
      <c r="UQS6" s="366">
        <f>'SAISIE HOTEL RESTAURANT'!URC5</f>
        <v>0</v>
      </c>
      <c r="UQT6" s="366">
        <f>'SAISIE HOTEL RESTAURANT'!URD5</f>
        <v>0</v>
      </c>
      <c r="UQU6" s="366">
        <f>'SAISIE HOTEL RESTAURANT'!URE5</f>
        <v>0</v>
      </c>
      <c r="UQV6" s="366">
        <f>'SAISIE HOTEL RESTAURANT'!URF5</f>
        <v>0</v>
      </c>
      <c r="UQW6" s="366">
        <f>'SAISIE HOTEL RESTAURANT'!URG5</f>
        <v>0</v>
      </c>
      <c r="UQX6" s="366">
        <f>'SAISIE HOTEL RESTAURANT'!URH5</f>
        <v>0</v>
      </c>
      <c r="UQY6" s="366">
        <f>'SAISIE HOTEL RESTAURANT'!URI5</f>
        <v>0</v>
      </c>
      <c r="UQZ6" s="366">
        <f>'SAISIE HOTEL RESTAURANT'!URJ5</f>
        <v>0</v>
      </c>
      <c r="URA6" s="366">
        <f>'SAISIE HOTEL RESTAURANT'!URK5</f>
        <v>0</v>
      </c>
      <c r="URB6" s="366">
        <f>'SAISIE HOTEL RESTAURANT'!URL5</f>
        <v>0</v>
      </c>
      <c r="URC6" s="366">
        <f>'SAISIE HOTEL RESTAURANT'!URM5</f>
        <v>0</v>
      </c>
      <c r="URD6" s="366">
        <f>'SAISIE HOTEL RESTAURANT'!URN5</f>
        <v>0</v>
      </c>
      <c r="URE6" s="366">
        <f>'SAISIE HOTEL RESTAURANT'!URO5</f>
        <v>0</v>
      </c>
      <c r="URF6" s="366">
        <f>'SAISIE HOTEL RESTAURANT'!URP5</f>
        <v>0</v>
      </c>
      <c r="URG6" s="366">
        <f>'SAISIE HOTEL RESTAURANT'!URQ5</f>
        <v>0</v>
      </c>
      <c r="URH6" s="366">
        <f>'SAISIE HOTEL RESTAURANT'!URR5</f>
        <v>0</v>
      </c>
      <c r="URI6" s="366">
        <f>'SAISIE HOTEL RESTAURANT'!URS5</f>
        <v>0</v>
      </c>
      <c r="URJ6" s="366">
        <f>'SAISIE HOTEL RESTAURANT'!URT5</f>
        <v>0</v>
      </c>
      <c r="URK6" s="366">
        <f>'SAISIE HOTEL RESTAURANT'!URU5</f>
        <v>0</v>
      </c>
      <c r="URL6" s="366">
        <f>'SAISIE HOTEL RESTAURANT'!URV5</f>
        <v>0</v>
      </c>
      <c r="URM6" s="366">
        <f>'SAISIE HOTEL RESTAURANT'!URW5</f>
        <v>0</v>
      </c>
      <c r="URN6" s="366">
        <f>'SAISIE HOTEL RESTAURANT'!URX5</f>
        <v>0</v>
      </c>
      <c r="URO6" s="366">
        <f>'SAISIE HOTEL RESTAURANT'!URY5</f>
        <v>0</v>
      </c>
      <c r="URP6" s="366">
        <f>'SAISIE HOTEL RESTAURANT'!URZ5</f>
        <v>0</v>
      </c>
      <c r="URQ6" s="366">
        <f>'SAISIE HOTEL RESTAURANT'!USA5</f>
        <v>0</v>
      </c>
      <c r="URR6" s="366">
        <f>'SAISIE HOTEL RESTAURANT'!USB5</f>
        <v>0</v>
      </c>
      <c r="URS6" s="366">
        <f>'SAISIE HOTEL RESTAURANT'!USC5</f>
        <v>0</v>
      </c>
      <c r="URT6" s="366">
        <f>'SAISIE HOTEL RESTAURANT'!USD5</f>
        <v>0</v>
      </c>
      <c r="URU6" s="366">
        <f>'SAISIE HOTEL RESTAURANT'!USE5</f>
        <v>0</v>
      </c>
      <c r="URV6" s="366">
        <f>'SAISIE HOTEL RESTAURANT'!USF5</f>
        <v>0</v>
      </c>
      <c r="URW6" s="366">
        <f>'SAISIE HOTEL RESTAURANT'!USG5</f>
        <v>0</v>
      </c>
      <c r="URX6" s="366">
        <f>'SAISIE HOTEL RESTAURANT'!USH5</f>
        <v>0</v>
      </c>
      <c r="URY6" s="366">
        <f>'SAISIE HOTEL RESTAURANT'!USI5</f>
        <v>0</v>
      </c>
      <c r="URZ6" s="366">
        <f>'SAISIE HOTEL RESTAURANT'!USJ5</f>
        <v>0</v>
      </c>
      <c r="USA6" s="366">
        <f>'SAISIE HOTEL RESTAURANT'!USK5</f>
        <v>0</v>
      </c>
      <c r="USB6" s="366">
        <f>'SAISIE HOTEL RESTAURANT'!USL5</f>
        <v>0</v>
      </c>
      <c r="USC6" s="366">
        <f>'SAISIE HOTEL RESTAURANT'!USM5</f>
        <v>0</v>
      </c>
      <c r="USD6" s="366">
        <f>'SAISIE HOTEL RESTAURANT'!USN5</f>
        <v>0</v>
      </c>
      <c r="USE6" s="366">
        <f>'SAISIE HOTEL RESTAURANT'!USO5</f>
        <v>0</v>
      </c>
      <c r="USF6" s="366">
        <f>'SAISIE HOTEL RESTAURANT'!USP5</f>
        <v>0</v>
      </c>
      <c r="USG6" s="366">
        <f>'SAISIE HOTEL RESTAURANT'!USQ5</f>
        <v>0</v>
      </c>
      <c r="USH6" s="366">
        <f>'SAISIE HOTEL RESTAURANT'!USR5</f>
        <v>0</v>
      </c>
      <c r="USI6" s="366">
        <f>'SAISIE HOTEL RESTAURANT'!USS5</f>
        <v>0</v>
      </c>
      <c r="USJ6" s="366">
        <f>'SAISIE HOTEL RESTAURANT'!UST5</f>
        <v>0</v>
      </c>
      <c r="USK6" s="366">
        <f>'SAISIE HOTEL RESTAURANT'!USU5</f>
        <v>0</v>
      </c>
      <c r="USL6" s="366">
        <f>'SAISIE HOTEL RESTAURANT'!USV5</f>
        <v>0</v>
      </c>
      <c r="USM6" s="366">
        <f>'SAISIE HOTEL RESTAURANT'!USW5</f>
        <v>0</v>
      </c>
      <c r="USN6" s="366">
        <f>'SAISIE HOTEL RESTAURANT'!USX5</f>
        <v>0</v>
      </c>
      <c r="USO6" s="366">
        <f>'SAISIE HOTEL RESTAURANT'!USY5</f>
        <v>0</v>
      </c>
      <c r="USP6" s="366">
        <f>'SAISIE HOTEL RESTAURANT'!USZ5</f>
        <v>0</v>
      </c>
      <c r="USQ6" s="366">
        <f>'SAISIE HOTEL RESTAURANT'!UTA5</f>
        <v>0</v>
      </c>
      <c r="USR6" s="366">
        <f>'SAISIE HOTEL RESTAURANT'!UTB5</f>
        <v>0</v>
      </c>
      <c r="USS6" s="366">
        <f>'SAISIE HOTEL RESTAURANT'!UTC5</f>
        <v>0</v>
      </c>
      <c r="UST6" s="366">
        <f>'SAISIE HOTEL RESTAURANT'!UTD5</f>
        <v>0</v>
      </c>
      <c r="USU6" s="366">
        <f>'SAISIE HOTEL RESTAURANT'!UTE5</f>
        <v>0</v>
      </c>
      <c r="USV6" s="366">
        <f>'SAISIE HOTEL RESTAURANT'!UTF5</f>
        <v>0</v>
      </c>
      <c r="USW6" s="366">
        <f>'SAISIE HOTEL RESTAURANT'!UTG5</f>
        <v>0</v>
      </c>
      <c r="USX6" s="366">
        <f>'SAISIE HOTEL RESTAURANT'!UTH5</f>
        <v>0</v>
      </c>
      <c r="USY6" s="366">
        <f>'SAISIE HOTEL RESTAURANT'!UTI5</f>
        <v>0</v>
      </c>
      <c r="USZ6" s="366">
        <f>'SAISIE HOTEL RESTAURANT'!UTJ5</f>
        <v>0</v>
      </c>
      <c r="UTA6" s="366">
        <f>'SAISIE HOTEL RESTAURANT'!UTK5</f>
        <v>0</v>
      </c>
      <c r="UTB6" s="366">
        <f>'SAISIE HOTEL RESTAURANT'!UTL5</f>
        <v>0</v>
      </c>
      <c r="UTC6" s="366">
        <f>'SAISIE HOTEL RESTAURANT'!UTM5</f>
        <v>0</v>
      </c>
      <c r="UTD6" s="366">
        <f>'SAISIE HOTEL RESTAURANT'!UTN5</f>
        <v>0</v>
      </c>
      <c r="UTE6" s="366">
        <f>'SAISIE HOTEL RESTAURANT'!UTO5</f>
        <v>0</v>
      </c>
      <c r="UTF6" s="366">
        <f>'SAISIE HOTEL RESTAURANT'!UTP5</f>
        <v>0</v>
      </c>
      <c r="UTG6" s="366">
        <f>'SAISIE HOTEL RESTAURANT'!UTQ5</f>
        <v>0</v>
      </c>
      <c r="UTH6" s="366">
        <f>'SAISIE HOTEL RESTAURANT'!UTR5</f>
        <v>0</v>
      </c>
      <c r="UTI6" s="366">
        <f>'SAISIE HOTEL RESTAURANT'!UTS5</f>
        <v>0</v>
      </c>
      <c r="UTJ6" s="366">
        <f>'SAISIE HOTEL RESTAURANT'!UTT5</f>
        <v>0</v>
      </c>
      <c r="UTK6" s="366">
        <f>'SAISIE HOTEL RESTAURANT'!UTU5</f>
        <v>0</v>
      </c>
      <c r="UTL6" s="366">
        <f>'SAISIE HOTEL RESTAURANT'!UTV5</f>
        <v>0</v>
      </c>
      <c r="UTM6" s="366">
        <f>'SAISIE HOTEL RESTAURANT'!UTW5</f>
        <v>0</v>
      </c>
      <c r="UTN6" s="366">
        <f>'SAISIE HOTEL RESTAURANT'!UTX5</f>
        <v>0</v>
      </c>
      <c r="UTO6" s="366">
        <f>'SAISIE HOTEL RESTAURANT'!UTY5</f>
        <v>0</v>
      </c>
      <c r="UTP6" s="366">
        <f>'SAISIE HOTEL RESTAURANT'!UTZ5</f>
        <v>0</v>
      </c>
      <c r="UTQ6" s="366">
        <f>'SAISIE HOTEL RESTAURANT'!UUA5</f>
        <v>0</v>
      </c>
      <c r="UTR6" s="366">
        <f>'SAISIE HOTEL RESTAURANT'!UUB5</f>
        <v>0</v>
      </c>
      <c r="UTS6" s="366">
        <f>'SAISIE HOTEL RESTAURANT'!UUC5</f>
        <v>0</v>
      </c>
      <c r="UTT6" s="366">
        <f>'SAISIE HOTEL RESTAURANT'!UUD5</f>
        <v>0</v>
      </c>
      <c r="UTU6" s="366">
        <f>'SAISIE HOTEL RESTAURANT'!UUE5</f>
        <v>0</v>
      </c>
      <c r="UTV6" s="366">
        <f>'SAISIE HOTEL RESTAURANT'!UUF5</f>
        <v>0</v>
      </c>
      <c r="UTW6" s="366">
        <f>'SAISIE HOTEL RESTAURANT'!UUG5</f>
        <v>0</v>
      </c>
      <c r="UTX6" s="366">
        <f>'SAISIE HOTEL RESTAURANT'!UUH5</f>
        <v>0</v>
      </c>
      <c r="UTY6" s="366">
        <f>'SAISIE HOTEL RESTAURANT'!UUI5</f>
        <v>0</v>
      </c>
      <c r="UTZ6" s="366">
        <f>'SAISIE HOTEL RESTAURANT'!UUJ5</f>
        <v>0</v>
      </c>
      <c r="UUA6" s="366">
        <f>'SAISIE HOTEL RESTAURANT'!UUK5</f>
        <v>0</v>
      </c>
      <c r="UUB6" s="366">
        <f>'SAISIE HOTEL RESTAURANT'!UUL5</f>
        <v>0</v>
      </c>
      <c r="UUC6" s="366">
        <f>'SAISIE HOTEL RESTAURANT'!UUM5</f>
        <v>0</v>
      </c>
      <c r="UUD6" s="366">
        <f>'SAISIE HOTEL RESTAURANT'!UUN5</f>
        <v>0</v>
      </c>
      <c r="UUE6" s="366">
        <f>'SAISIE HOTEL RESTAURANT'!UUO5</f>
        <v>0</v>
      </c>
      <c r="UUF6" s="366">
        <f>'SAISIE HOTEL RESTAURANT'!UUP5</f>
        <v>0</v>
      </c>
      <c r="UUG6" s="366">
        <f>'SAISIE HOTEL RESTAURANT'!UUQ5</f>
        <v>0</v>
      </c>
      <c r="UUH6" s="366">
        <f>'SAISIE HOTEL RESTAURANT'!UUR5</f>
        <v>0</v>
      </c>
      <c r="UUI6" s="366">
        <f>'SAISIE HOTEL RESTAURANT'!UUS5</f>
        <v>0</v>
      </c>
      <c r="UUJ6" s="366">
        <f>'SAISIE HOTEL RESTAURANT'!UUT5</f>
        <v>0</v>
      </c>
      <c r="UUK6" s="366">
        <f>'SAISIE HOTEL RESTAURANT'!UUU5</f>
        <v>0</v>
      </c>
      <c r="UUL6" s="366">
        <f>'SAISIE HOTEL RESTAURANT'!UUV5</f>
        <v>0</v>
      </c>
      <c r="UUM6" s="366">
        <f>'SAISIE HOTEL RESTAURANT'!UUW5</f>
        <v>0</v>
      </c>
      <c r="UUN6" s="366">
        <f>'SAISIE HOTEL RESTAURANT'!UUX5</f>
        <v>0</v>
      </c>
      <c r="UUO6" s="366">
        <f>'SAISIE HOTEL RESTAURANT'!UUY5</f>
        <v>0</v>
      </c>
      <c r="UUP6" s="366">
        <f>'SAISIE HOTEL RESTAURANT'!UUZ5</f>
        <v>0</v>
      </c>
      <c r="UUQ6" s="366">
        <f>'SAISIE HOTEL RESTAURANT'!UVA5</f>
        <v>0</v>
      </c>
      <c r="UUR6" s="366">
        <f>'SAISIE HOTEL RESTAURANT'!UVB5</f>
        <v>0</v>
      </c>
      <c r="UUS6" s="366">
        <f>'SAISIE HOTEL RESTAURANT'!UVC5</f>
        <v>0</v>
      </c>
      <c r="UUT6" s="366">
        <f>'SAISIE HOTEL RESTAURANT'!UVD5</f>
        <v>0</v>
      </c>
      <c r="UUU6" s="366">
        <f>'SAISIE HOTEL RESTAURANT'!UVE5</f>
        <v>0</v>
      </c>
      <c r="UUV6" s="366">
        <f>'SAISIE HOTEL RESTAURANT'!UVF5</f>
        <v>0</v>
      </c>
      <c r="UUW6" s="366">
        <f>'SAISIE HOTEL RESTAURANT'!UVG5</f>
        <v>0</v>
      </c>
      <c r="UUX6" s="366">
        <f>'SAISIE HOTEL RESTAURANT'!UVH5</f>
        <v>0</v>
      </c>
      <c r="UUY6" s="366">
        <f>'SAISIE HOTEL RESTAURANT'!UVI5</f>
        <v>0</v>
      </c>
      <c r="UUZ6" s="366">
        <f>'SAISIE HOTEL RESTAURANT'!UVJ5</f>
        <v>0</v>
      </c>
      <c r="UVA6" s="366">
        <f>'SAISIE HOTEL RESTAURANT'!UVK5</f>
        <v>0</v>
      </c>
      <c r="UVB6" s="366">
        <f>'SAISIE HOTEL RESTAURANT'!UVL5</f>
        <v>0</v>
      </c>
      <c r="UVC6" s="366">
        <f>'SAISIE HOTEL RESTAURANT'!UVM5</f>
        <v>0</v>
      </c>
      <c r="UVD6" s="366">
        <f>'SAISIE HOTEL RESTAURANT'!UVN5</f>
        <v>0</v>
      </c>
      <c r="UVE6" s="366">
        <f>'SAISIE HOTEL RESTAURANT'!UVO5</f>
        <v>0</v>
      </c>
      <c r="UVF6" s="366">
        <f>'SAISIE HOTEL RESTAURANT'!UVP5</f>
        <v>0</v>
      </c>
      <c r="UVG6" s="366">
        <f>'SAISIE HOTEL RESTAURANT'!UVQ5</f>
        <v>0</v>
      </c>
      <c r="UVH6" s="366">
        <f>'SAISIE HOTEL RESTAURANT'!UVR5</f>
        <v>0</v>
      </c>
      <c r="UVI6" s="366">
        <f>'SAISIE HOTEL RESTAURANT'!UVS5</f>
        <v>0</v>
      </c>
      <c r="UVJ6" s="366">
        <f>'SAISIE HOTEL RESTAURANT'!UVT5</f>
        <v>0</v>
      </c>
      <c r="UVK6" s="366">
        <f>'SAISIE HOTEL RESTAURANT'!UVU5</f>
        <v>0</v>
      </c>
      <c r="UVL6" s="366">
        <f>'SAISIE HOTEL RESTAURANT'!UVV5</f>
        <v>0</v>
      </c>
      <c r="UVM6" s="366">
        <f>'SAISIE HOTEL RESTAURANT'!UVW5</f>
        <v>0</v>
      </c>
      <c r="UVN6" s="366">
        <f>'SAISIE HOTEL RESTAURANT'!UVX5</f>
        <v>0</v>
      </c>
      <c r="UVO6" s="366">
        <f>'SAISIE HOTEL RESTAURANT'!UVY5</f>
        <v>0</v>
      </c>
      <c r="UVP6" s="366">
        <f>'SAISIE HOTEL RESTAURANT'!UVZ5</f>
        <v>0</v>
      </c>
      <c r="UVQ6" s="366">
        <f>'SAISIE HOTEL RESTAURANT'!UWA5</f>
        <v>0</v>
      </c>
      <c r="UVR6" s="366">
        <f>'SAISIE HOTEL RESTAURANT'!UWB5</f>
        <v>0</v>
      </c>
      <c r="UVS6" s="366">
        <f>'SAISIE HOTEL RESTAURANT'!UWC5</f>
        <v>0</v>
      </c>
      <c r="UVT6" s="366">
        <f>'SAISIE HOTEL RESTAURANT'!UWD5</f>
        <v>0</v>
      </c>
      <c r="UVU6" s="366">
        <f>'SAISIE HOTEL RESTAURANT'!UWE5</f>
        <v>0</v>
      </c>
      <c r="UVV6" s="366">
        <f>'SAISIE HOTEL RESTAURANT'!UWF5</f>
        <v>0</v>
      </c>
      <c r="UVW6" s="366">
        <f>'SAISIE HOTEL RESTAURANT'!UWG5</f>
        <v>0</v>
      </c>
      <c r="UVX6" s="366">
        <f>'SAISIE HOTEL RESTAURANT'!UWH5</f>
        <v>0</v>
      </c>
      <c r="UVY6" s="366">
        <f>'SAISIE HOTEL RESTAURANT'!UWI5</f>
        <v>0</v>
      </c>
      <c r="UVZ6" s="366">
        <f>'SAISIE HOTEL RESTAURANT'!UWJ5</f>
        <v>0</v>
      </c>
      <c r="UWA6" s="366">
        <f>'SAISIE HOTEL RESTAURANT'!UWK5</f>
        <v>0</v>
      </c>
      <c r="UWB6" s="366">
        <f>'SAISIE HOTEL RESTAURANT'!UWL5</f>
        <v>0</v>
      </c>
      <c r="UWC6" s="366">
        <f>'SAISIE HOTEL RESTAURANT'!UWM5</f>
        <v>0</v>
      </c>
      <c r="UWD6" s="366">
        <f>'SAISIE HOTEL RESTAURANT'!UWN5</f>
        <v>0</v>
      </c>
      <c r="UWE6" s="366">
        <f>'SAISIE HOTEL RESTAURANT'!UWO5</f>
        <v>0</v>
      </c>
      <c r="UWF6" s="366">
        <f>'SAISIE HOTEL RESTAURANT'!UWP5</f>
        <v>0</v>
      </c>
      <c r="UWG6" s="366">
        <f>'SAISIE HOTEL RESTAURANT'!UWQ5</f>
        <v>0</v>
      </c>
      <c r="UWH6" s="366">
        <f>'SAISIE HOTEL RESTAURANT'!UWR5</f>
        <v>0</v>
      </c>
      <c r="UWI6" s="366">
        <f>'SAISIE HOTEL RESTAURANT'!UWS5</f>
        <v>0</v>
      </c>
      <c r="UWJ6" s="366">
        <f>'SAISIE HOTEL RESTAURANT'!UWT5</f>
        <v>0</v>
      </c>
      <c r="UWK6" s="366">
        <f>'SAISIE HOTEL RESTAURANT'!UWU5</f>
        <v>0</v>
      </c>
      <c r="UWL6" s="366">
        <f>'SAISIE HOTEL RESTAURANT'!UWV5</f>
        <v>0</v>
      </c>
      <c r="UWM6" s="366">
        <f>'SAISIE HOTEL RESTAURANT'!UWW5</f>
        <v>0</v>
      </c>
      <c r="UWN6" s="366">
        <f>'SAISIE HOTEL RESTAURANT'!UWX5</f>
        <v>0</v>
      </c>
      <c r="UWO6" s="366">
        <f>'SAISIE HOTEL RESTAURANT'!UWY5</f>
        <v>0</v>
      </c>
      <c r="UWP6" s="366">
        <f>'SAISIE HOTEL RESTAURANT'!UWZ5</f>
        <v>0</v>
      </c>
      <c r="UWQ6" s="366">
        <f>'SAISIE HOTEL RESTAURANT'!UXA5</f>
        <v>0</v>
      </c>
      <c r="UWR6" s="366">
        <f>'SAISIE HOTEL RESTAURANT'!UXB5</f>
        <v>0</v>
      </c>
      <c r="UWS6" s="366">
        <f>'SAISIE HOTEL RESTAURANT'!UXC5</f>
        <v>0</v>
      </c>
      <c r="UWT6" s="366">
        <f>'SAISIE HOTEL RESTAURANT'!UXD5</f>
        <v>0</v>
      </c>
      <c r="UWU6" s="366">
        <f>'SAISIE HOTEL RESTAURANT'!UXE5</f>
        <v>0</v>
      </c>
      <c r="UWV6" s="366">
        <f>'SAISIE HOTEL RESTAURANT'!UXF5</f>
        <v>0</v>
      </c>
      <c r="UWW6" s="366">
        <f>'SAISIE HOTEL RESTAURANT'!UXG5</f>
        <v>0</v>
      </c>
      <c r="UWX6" s="366">
        <f>'SAISIE HOTEL RESTAURANT'!UXH5</f>
        <v>0</v>
      </c>
      <c r="UWY6" s="366">
        <f>'SAISIE HOTEL RESTAURANT'!UXI5</f>
        <v>0</v>
      </c>
      <c r="UWZ6" s="366">
        <f>'SAISIE HOTEL RESTAURANT'!UXJ5</f>
        <v>0</v>
      </c>
      <c r="UXA6" s="366">
        <f>'SAISIE HOTEL RESTAURANT'!UXK5</f>
        <v>0</v>
      </c>
      <c r="UXB6" s="366">
        <f>'SAISIE HOTEL RESTAURANT'!UXL5</f>
        <v>0</v>
      </c>
      <c r="UXC6" s="366">
        <f>'SAISIE HOTEL RESTAURANT'!UXM5</f>
        <v>0</v>
      </c>
      <c r="UXD6" s="366">
        <f>'SAISIE HOTEL RESTAURANT'!UXN5</f>
        <v>0</v>
      </c>
      <c r="UXE6" s="366">
        <f>'SAISIE HOTEL RESTAURANT'!UXO5</f>
        <v>0</v>
      </c>
      <c r="UXF6" s="366">
        <f>'SAISIE HOTEL RESTAURANT'!UXP5</f>
        <v>0</v>
      </c>
      <c r="UXG6" s="366">
        <f>'SAISIE HOTEL RESTAURANT'!UXQ5</f>
        <v>0</v>
      </c>
      <c r="UXH6" s="366">
        <f>'SAISIE HOTEL RESTAURANT'!UXR5</f>
        <v>0</v>
      </c>
      <c r="UXI6" s="366">
        <f>'SAISIE HOTEL RESTAURANT'!UXS5</f>
        <v>0</v>
      </c>
      <c r="UXJ6" s="366">
        <f>'SAISIE HOTEL RESTAURANT'!UXT5</f>
        <v>0</v>
      </c>
      <c r="UXK6" s="366">
        <f>'SAISIE HOTEL RESTAURANT'!UXU5</f>
        <v>0</v>
      </c>
      <c r="UXL6" s="366">
        <f>'SAISIE HOTEL RESTAURANT'!UXV5</f>
        <v>0</v>
      </c>
      <c r="UXM6" s="366">
        <f>'SAISIE HOTEL RESTAURANT'!UXW5</f>
        <v>0</v>
      </c>
      <c r="UXN6" s="366">
        <f>'SAISIE HOTEL RESTAURANT'!UXX5</f>
        <v>0</v>
      </c>
      <c r="UXO6" s="366">
        <f>'SAISIE HOTEL RESTAURANT'!UXY5</f>
        <v>0</v>
      </c>
      <c r="UXP6" s="366">
        <f>'SAISIE HOTEL RESTAURANT'!UXZ5</f>
        <v>0</v>
      </c>
      <c r="UXQ6" s="366">
        <f>'SAISIE HOTEL RESTAURANT'!UYA5</f>
        <v>0</v>
      </c>
      <c r="UXR6" s="366">
        <f>'SAISIE HOTEL RESTAURANT'!UYB5</f>
        <v>0</v>
      </c>
      <c r="UXS6" s="366">
        <f>'SAISIE HOTEL RESTAURANT'!UYC5</f>
        <v>0</v>
      </c>
      <c r="UXT6" s="366">
        <f>'SAISIE HOTEL RESTAURANT'!UYD5</f>
        <v>0</v>
      </c>
      <c r="UXU6" s="366">
        <f>'SAISIE HOTEL RESTAURANT'!UYE5</f>
        <v>0</v>
      </c>
      <c r="UXV6" s="366">
        <f>'SAISIE HOTEL RESTAURANT'!UYF5</f>
        <v>0</v>
      </c>
      <c r="UXW6" s="366">
        <f>'SAISIE HOTEL RESTAURANT'!UYG5</f>
        <v>0</v>
      </c>
      <c r="UXX6" s="366">
        <f>'SAISIE HOTEL RESTAURANT'!UYH5</f>
        <v>0</v>
      </c>
      <c r="UXY6" s="366">
        <f>'SAISIE HOTEL RESTAURANT'!UYI5</f>
        <v>0</v>
      </c>
      <c r="UXZ6" s="366">
        <f>'SAISIE HOTEL RESTAURANT'!UYJ5</f>
        <v>0</v>
      </c>
      <c r="UYA6" s="366">
        <f>'SAISIE HOTEL RESTAURANT'!UYK5</f>
        <v>0</v>
      </c>
      <c r="UYB6" s="366">
        <f>'SAISIE HOTEL RESTAURANT'!UYL5</f>
        <v>0</v>
      </c>
      <c r="UYC6" s="366">
        <f>'SAISIE HOTEL RESTAURANT'!UYM5</f>
        <v>0</v>
      </c>
      <c r="UYD6" s="366">
        <f>'SAISIE HOTEL RESTAURANT'!UYN5</f>
        <v>0</v>
      </c>
      <c r="UYE6" s="366">
        <f>'SAISIE HOTEL RESTAURANT'!UYO5</f>
        <v>0</v>
      </c>
      <c r="UYF6" s="366">
        <f>'SAISIE HOTEL RESTAURANT'!UYP5</f>
        <v>0</v>
      </c>
      <c r="UYG6" s="366">
        <f>'SAISIE HOTEL RESTAURANT'!UYQ5</f>
        <v>0</v>
      </c>
      <c r="UYH6" s="366">
        <f>'SAISIE HOTEL RESTAURANT'!UYR5</f>
        <v>0</v>
      </c>
      <c r="UYI6" s="366">
        <f>'SAISIE HOTEL RESTAURANT'!UYS5</f>
        <v>0</v>
      </c>
      <c r="UYJ6" s="366">
        <f>'SAISIE HOTEL RESTAURANT'!UYT5</f>
        <v>0</v>
      </c>
      <c r="UYK6" s="366">
        <f>'SAISIE HOTEL RESTAURANT'!UYU5</f>
        <v>0</v>
      </c>
      <c r="UYL6" s="366">
        <f>'SAISIE HOTEL RESTAURANT'!UYV5</f>
        <v>0</v>
      </c>
      <c r="UYM6" s="366">
        <f>'SAISIE HOTEL RESTAURANT'!UYW5</f>
        <v>0</v>
      </c>
      <c r="UYN6" s="366">
        <f>'SAISIE HOTEL RESTAURANT'!UYX5</f>
        <v>0</v>
      </c>
      <c r="UYO6" s="366">
        <f>'SAISIE HOTEL RESTAURANT'!UYY5</f>
        <v>0</v>
      </c>
      <c r="UYP6" s="366">
        <f>'SAISIE HOTEL RESTAURANT'!UYZ5</f>
        <v>0</v>
      </c>
      <c r="UYQ6" s="366">
        <f>'SAISIE HOTEL RESTAURANT'!UZA5</f>
        <v>0</v>
      </c>
      <c r="UYR6" s="366">
        <f>'SAISIE HOTEL RESTAURANT'!UZB5</f>
        <v>0</v>
      </c>
      <c r="UYS6" s="366">
        <f>'SAISIE HOTEL RESTAURANT'!UZC5</f>
        <v>0</v>
      </c>
      <c r="UYT6" s="366">
        <f>'SAISIE HOTEL RESTAURANT'!UZD5</f>
        <v>0</v>
      </c>
      <c r="UYU6" s="366">
        <f>'SAISIE HOTEL RESTAURANT'!UZE5</f>
        <v>0</v>
      </c>
      <c r="UYV6" s="366">
        <f>'SAISIE HOTEL RESTAURANT'!UZF5</f>
        <v>0</v>
      </c>
      <c r="UYW6" s="366">
        <f>'SAISIE HOTEL RESTAURANT'!UZG5</f>
        <v>0</v>
      </c>
      <c r="UYX6" s="366">
        <f>'SAISIE HOTEL RESTAURANT'!UZH5</f>
        <v>0</v>
      </c>
      <c r="UYY6" s="366">
        <f>'SAISIE HOTEL RESTAURANT'!UZI5</f>
        <v>0</v>
      </c>
      <c r="UYZ6" s="366">
        <f>'SAISIE HOTEL RESTAURANT'!UZJ5</f>
        <v>0</v>
      </c>
      <c r="UZA6" s="366">
        <f>'SAISIE HOTEL RESTAURANT'!UZK5</f>
        <v>0</v>
      </c>
      <c r="UZB6" s="366">
        <f>'SAISIE HOTEL RESTAURANT'!UZL5</f>
        <v>0</v>
      </c>
      <c r="UZC6" s="366">
        <f>'SAISIE HOTEL RESTAURANT'!UZM5</f>
        <v>0</v>
      </c>
      <c r="UZD6" s="366">
        <f>'SAISIE HOTEL RESTAURANT'!UZN5</f>
        <v>0</v>
      </c>
      <c r="UZE6" s="366">
        <f>'SAISIE HOTEL RESTAURANT'!UZO5</f>
        <v>0</v>
      </c>
      <c r="UZF6" s="366">
        <f>'SAISIE HOTEL RESTAURANT'!UZP5</f>
        <v>0</v>
      </c>
      <c r="UZG6" s="366">
        <f>'SAISIE HOTEL RESTAURANT'!UZQ5</f>
        <v>0</v>
      </c>
      <c r="UZH6" s="366">
        <f>'SAISIE HOTEL RESTAURANT'!UZR5</f>
        <v>0</v>
      </c>
      <c r="UZI6" s="366">
        <f>'SAISIE HOTEL RESTAURANT'!UZS5</f>
        <v>0</v>
      </c>
      <c r="UZJ6" s="366">
        <f>'SAISIE HOTEL RESTAURANT'!UZT5</f>
        <v>0</v>
      </c>
      <c r="UZK6" s="366">
        <f>'SAISIE HOTEL RESTAURANT'!UZU5</f>
        <v>0</v>
      </c>
      <c r="UZL6" s="366">
        <f>'SAISIE HOTEL RESTAURANT'!UZV5</f>
        <v>0</v>
      </c>
      <c r="UZM6" s="366">
        <f>'SAISIE HOTEL RESTAURANT'!UZW5</f>
        <v>0</v>
      </c>
      <c r="UZN6" s="366">
        <f>'SAISIE HOTEL RESTAURANT'!UZX5</f>
        <v>0</v>
      </c>
      <c r="UZO6" s="366">
        <f>'SAISIE HOTEL RESTAURANT'!UZY5</f>
        <v>0</v>
      </c>
      <c r="UZP6" s="366">
        <f>'SAISIE HOTEL RESTAURANT'!UZZ5</f>
        <v>0</v>
      </c>
      <c r="UZQ6" s="366">
        <f>'SAISIE HOTEL RESTAURANT'!VAA5</f>
        <v>0</v>
      </c>
      <c r="UZR6" s="366">
        <f>'SAISIE HOTEL RESTAURANT'!VAB5</f>
        <v>0</v>
      </c>
      <c r="UZS6" s="366">
        <f>'SAISIE HOTEL RESTAURANT'!VAC5</f>
        <v>0</v>
      </c>
      <c r="UZT6" s="366">
        <f>'SAISIE HOTEL RESTAURANT'!VAD5</f>
        <v>0</v>
      </c>
      <c r="UZU6" s="366">
        <f>'SAISIE HOTEL RESTAURANT'!VAE5</f>
        <v>0</v>
      </c>
      <c r="UZV6" s="366">
        <f>'SAISIE HOTEL RESTAURANT'!VAF5</f>
        <v>0</v>
      </c>
      <c r="UZW6" s="366">
        <f>'SAISIE HOTEL RESTAURANT'!VAG5</f>
        <v>0</v>
      </c>
      <c r="UZX6" s="366">
        <f>'SAISIE HOTEL RESTAURANT'!VAH5</f>
        <v>0</v>
      </c>
      <c r="UZY6" s="366">
        <f>'SAISIE HOTEL RESTAURANT'!VAI5</f>
        <v>0</v>
      </c>
      <c r="UZZ6" s="366">
        <f>'SAISIE HOTEL RESTAURANT'!VAJ5</f>
        <v>0</v>
      </c>
      <c r="VAA6" s="366">
        <f>'SAISIE HOTEL RESTAURANT'!VAK5</f>
        <v>0</v>
      </c>
      <c r="VAB6" s="366">
        <f>'SAISIE HOTEL RESTAURANT'!VAL5</f>
        <v>0</v>
      </c>
      <c r="VAC6" s="366">
        <f>'SAISIE HOTEL RESTAURANT'!VAM5</f>
        <v>0</v>
      </c>
      <c r="VAD6" s="366">
        <f>'SAISIE HOTEL RESTAURANT'!VAN5</f>
        <v>0</v>
      </c>
      <c r="VAE6" s="366">
        <f>'SAISIE HOTEL RESTAURANT'!VAO5</f>
        <v>0</v>
      </c>
      <c r="VAF6" s="366">
        <f>'SAISIE HOTEL RESTAURANT'!VAP5</f>
        <v>0</v>
      </c>
      <c r="VAG6" s="366">
        <f>'SAISIE HOTEL RESTAURANT'!VAQ5</f>
        <v>0</v>
      </c>
      <c r="VAH6" s="366">
        <f>'SAISIE HOTEL RESTAURANT'!VAR5</f>
        <v>0</v>
      </c>
      <c r="VAI6" s="366">
        <f>'SAISIE HOTEL RESTAURANT'!VAS5</f>
        <v>0</v>
      </c>
      <c r="VAJ6" s="366">
        <f>'SAISIE HOTEL RESTAURANT'!VAT5</f>
        <v>0</v>
      </c>
      <c r="VAK6" s="366">
        <f>'SAISIE HOTEL RESTAURANT'!VAU5</f>
        <v>0</v>
      </c>
      <c r="VAL6" s="366">
        <f>'SAISIE HOTEL RESTAURANT'!VAV5</f>
        <v>0</v>
      </c>
      <c r="VAM6" s="366">
        <f>'SAISIE HOTEL RESTAURANT'!VAW5</f>
        <v>0</v>
      </c>
      <c r="VAN6" s="366">
        <f>'SAISIE HOTEL RESTAURANT'!VAX5</f>
        <v>0</v>
      </c>
      <c r="VAO6" s="366">
        <f>'SAISIE HOTEL RESTAURANT'!VAY5</f>
        <v>0</v>
      </c>
      <c r="VAP6" s="366">
        <f>'SAISIE HOTEL RESTAURANT'!VAZ5</f>
        <v>0</v>
      </c>
      <c r="VAQ6" s="366">
        <f>'SAISIE HOTEL RESTAURANT'!VBA5</f>
        <v>0</v>
      </c>
      <c r="VAR6" s="366">
        <f>'SAISIE HOTEL RESTAURANT'!VBB5</f>
        <v>0</v>
      </c>
      <c r="VAS6" s="366">
        <f>'SAISIE HOTEL RESTAURANT'!VBC5</f>
        <v>0</v>
      </c>
      <c r="VAT6" s="366">
        <f>'SAISIE HOTEL RESTAURANT'!VBD5</f>
        <v>0</v>
      </c>
      <c r="VAU6" s="366">
        <f>'SAISIE HOTEL RESTAURANT'!VBE5</f>
        <v>0</v>
      </c>
      <c r="VAV6" s="366">
        <f>'SAISIE HOTEL RESTAURANT'!VBF5</f>
        <v>0</v>
      </c>
      <c r="VAW6" s="366">
        <f>'SAISIE HOTEL RESTAURANT'!VBG5</f>
        <v>0</v>
      </c>
      <c r="VAX6" s="366">
        <f>'SAISIE HOTEL RESTAURANT'!VBH5</f>
        <v>0</v>
      </c>
      <c r="VAY6" s="366">
        <f>'SAISIE HOTEL RESTAURANT'!VBI5</f>
        <v>0</v>
      </c>
      <c r="VAZ6" s="366">
        <f>'SAISIE HOTEL RESTAURANT'!VBJ5</f>
        <v>0</v>
      </c>
      <c r="VBA6" s="366">
        <f>'SAISIE HOTEL RESTAURANT'!VBK5</f>
        <v>0</v>
      </c>
      <c r="VBB6" s="366">
        <f>'SAISIE HOTEL RESTAURANT'!VBL5</f>
        <v>0</v>
      </c>
      <c r="VBC6" s="366">
        <f>'SAISIE HOTEL RESTAURANT'!VBM5</f>
        <v>0</v>
      </c>
      <c r="VBD6" s="366">
        <f>'SAISIE HOTEL RESTAURANT'!VBN5</f>
        <v>0</v>
      </c>
      <c r="VBE6" s="366">
        <f>'SAISIE HOTEL RESTAURANT'!VBO5</f>
        <v>0</v>
      </c>
      <c r="VBF6" s="366">
        <f>'SAISIE HOTEL RESTAURANT'!VBP5</f>
        <v>0</v>
      </c>
      <c r="VBG6" s="366">
        <f>'SAISIE HOTEL RESTAURANT'!VBQ5</f>
        <v>0</v>
      </c>
      <c r="VBH6" s="366">
        <f>'SAISIE HOTEL RESTAURANT'!VBR5</f>
        <v>0</v>
      </c>
      <c r="VBI6" s="366">
        <f>'SAISIE HOTEL RESTAURANT'!VBS5</f>
        <v>0</v>
      </c>
      <c r="VBJ6" s="366">
        <f>'SAISIE HOTEL RESTAURANT'!VBT5</f>
        <v>0</v>
      </c>
      <c r="VBK6" s="366">
        <f>'SAISIE HOTEL RESTAURANT'!VBU5</f>
        <v>0</v>
      </c>
      <c r="VBL6" s="366">
        <f>'SAISIE HOTEL RESTAURANT'!VBV5</f>
        <v>0</v>
      </c>
      <c r="VBM6" s="366">
        <f>'SAISIE HOTEL RESTAURANT'!VBW5</f>
        <v>0</v>
      </c>
      <c r="VBN6" s="366">
        <f>'SAISIE HOTEL RESTAURANT'!VBX5</f>
        <v>0</v>
      </c>
      <c r="VBO6" s="366">
        <f>'SAISIE HOTEL RESTAURANT'!VBY5</f>
        <v>0</v>
      </c>
      <c r="VBP6" s="366">
        <f>'SAISIE HOTEL RESTAURANT'!VBZ5</f>
        <v>0</v>
      </c>
      <c r="VBQ6" s="366">
        <f>'SAISIE HOTEL RESTAURANT'!VCA5</f>
        <v>0</v>
      </c>
      <c r="VBR6" s="366">
        <f>'SAISIE HOTEL RESTAURANT'!VCB5</f>
        <v>0</v>
      </c>
      <c r="VBS6" s="366">
        <f>'SAISIE HOTEL RESTAURANT'!VCC5</f>
        <v>0</v>
      </c>
      <c r="VBT6" s="366">
        <f>'SAISIE HOTEL RESTAURANT'!VCD5</f>
        <v>0</v>
      </c>
      <c r="VBU6" s="366">
        <f>'SAISIE HOTEL RESTAURANT'!VCE5</f>
        <v>0</v>
      </c>
      <c r="VBV6" s="366">
        <f>'SAISIE HOTEL RESTAURANT'!VCF5</f>
        <v>0</v>
      </c>
      <c r="VBW6" s="366">
        <f>'SAISIE HOTEL RESTAURANT'!VCG5</f>
        <v>0</v>
      </c>
      <c r="VBX6" s="366">
        <f>'SAISIE HOTEL RESTAURANT'!VCH5</f>
        <v>0</v>
      </c>
      <c r="VBY6" s="366">
        <f>'SAISIE HOTEL RESTAURANT'!VCI5</f>
        <v>0</v>
      </c>
      <c r="VBZ6" s="366">
        <f>'SAISIE HOTEL RESTAURANT'!VCJ5</f>
        <v>0</v>
      </c>
      <c r="VCA6" s="366">
        <f>'SAISIE HOTEL RESTAURANT'!VCK5</f>
        <v>0</v>
      </c>
      <c r="VCB6" s="366">
        <f>'SAISIE HOTEL RESTAURANT'!VCL5</f>
        <v>0</v>
      </c>
      <c r="VCC6" s="366">
        <f>'SAISIE HOTEL RESTAURANT'!VCM5</f>
        <v>0</v>
      </c>
      <c r="VCD6" s="366">
        <f>'SAISIE HOTEL RESTAURANT'!VCN5</f>
        <v>0</v>
      </c>
      <c r="VCE6" s="366">
        <f>'SAISIE HOTEL RESTAURANT'!VCO5</f>
        <v>0</v>
      </c>
      <c r="VCF6" s="366">
        <f>'SAISIE HOTEL RESTAURANT'!VCP5</f>
        <v>0</v>
      </c>
      <c r="VCG6" s="366">
        <f>'SAISIE HOTEL RESTAURANT'!VCQ5</f>
        <v>0</v>
      </c>
      <c r="VCH6" s="366">
        <f>'SAISIE HOTEL RESTAURANT'!VCR5</f>
        <v>0</v>
      </c>
      <c r="VCI6" s="366">
        <f>'SAISIE HOTEL RESTAURANT'!VCS5</f>
        <v>0</v>
      </c>
      <c r="VCJ6" s="366">
        <f>'SAISIE HOTEL RESTAURANT'!VCT5</f>
        <v>0</v>
      </c>
      <c r="VCK6" s="366">
        <f>'SAISIE HOTEL RESTAURANT'!VCU5</f>
        <v>0</v>
      </c>
      <c r="VCL6" s="366">
        <f>'SAISIE HOTEL RESTAURANT'!VCV5</f>
        <v>0</v>
      </c>
      <c r="VCM6" s="366">
        <f>'SAISIE HOTEL RESTAURANT'!VCW5</f>
        <v>0</v>
      </c>
      <c r="VCN6" s="366">
        <f>'SAISIE HOTEL RESTAURANT'!VCX5</f>
        <v>0</v>
      </c>
      <c r="VCO6" s="366">
        <f>'SAISIE HOTEL RESTAURANT'!VCY5</f>
        <v>0</v>
      </c>
      <c r="VCP6" s="366">
        <f>'SAISIE HOTEL RESTAURANT'!VCZ5</f>
        <v>0</v>
      </c>
      <c r="VCQ6" s="366">
        <f>'SAISIE HOTEL RESTAURANT'!VDA5</f>
        <v>0</v>
      </c>
      <c r="VCR6" s="366">
        <f>'SAISIE HOTEL RESTAURANT'!VDB5</f>
        <v>0</v>
      </c>
      <c r="VCS6" s="366">
        <f>'SAISIE HOTEL RESTAURANT'!VDC5</f>
        <v>0</v>
      </c>
      <c r="VCT6" s="366">
        <f>'SAISIE HOTEL RESTAURANT'!VDD5</f>
        <v>0</v>
      </c>
      <c r="VCU6" s="366">
        <f>'SAISIE HOTEL RESTAURANT'!VDE5</f>
        <v>0</v>
      </c>
      <c r="VCV6" s="366">
        <f>'SAISIE HOTEL RESTAURANT'!VDF5</f>
        <v>0</v>
      </c>
      <c r="VCW6" s="366">
        <f>'SAISIE HOTEL RESTAURANT'!VDG5</f>
        <v>0</v>
      </c>
      <c r="VCX6" s="366">
        <f>'SAISIE HOTEL RESTAURANT'!VDH5</f>
        <v>0</v>
      </c>
      <c r="VCY6" s="366">
        <f>'SAISIE HOTEL RESTAURANT'!VDI5</f>
        <v>0</v>
      </c>
      <c r="VCZ6" s="366">
        <f>'SAISIE HOTEL RESTAURANT'!VDJ5</f>
        <v>0</v>
      </c>
      <c r="VDA6" s="366">
        <f>'SAISIE HOTEL RESTAURANT'!VDK5</f>
        <v>0</v>
      </c>
      <c r="VDB6" s="366">
        <f>'SAISIE HOTEL RESTAURANT'!VDL5</f>
        <v>0</v>
      </c>
      <c r="VDC6" s="366">
        <f>'SAISIE HOTEL RESTAURANT'!VDM5</f>
        <v>0</v>
      </c>
      <c r="VDD6" s="366">
        <f>'SAISIE HOTEL RESTAURANT'!VDN5</f>
        <v>0</v>
      </c>
      <c r="VDE6" s="366">
        <f>'SAISIE HOTEL RESTAURANT'!VDO5</f>
        <v>0</v>
      </c>
      <c r="VDF6" s="366">
        <f>'SAISIE HOTEL RESTAURANT'!VDP5</f>
        <v>0</v>
      </c>
      <c r="VDG6" s="366">
        <f>'SAISIE HOTEL RESTAURANT'!VDQ5</f>
        <v>0</v>
      </c>
      <c r="VDH6" s="366">
        <f>'SAISIE HOTEL RESTAURANT'!VDR5</f>
        <v>0</v>
      </c>
      <c r="VDI6" s="366">
        <f>'SAISIE HOTEL RESTAURANT'!VDS5</f>
        <v>0</v>
      </c>
      <c r="VDJ6" s="366">
        <f>'SAISIE HOTEL RESTAURANT'!VDT5</f>
        <v>0</v>
      </c>
      <c r="VDK6" s="366">
        <f>'SAISIE HOTEL RESTAURANT'!VDU5</f>
        <v>0</v>
      </c>
      <c r="VDL6" s="366">
        <f>'SAISIE HOTEL RESTAURANT'!VDV5</f>
        <v>0</v>
      </c>
      <c r="VDM6" s="366">
        <f>'SAISIE HOTEL RESTAURANT'!VDW5</f>
        <v>0</v>
      </c>
      <c r="VDN6" s="366">
        <f>'SAISIE HOTEL RESTAURANT'!VDX5</f>
        <v>0</v>
      </c>
      <c r="VDO6" s="366">
        <f>'SAISIE HOTEL RESTAURANT'!VDY5</f>
        <v>0</v>
      </c>
      <c r="VDP6" s="366">
        <f>'SAISIE HOTEL RESTAURANT'!VDZ5</f>
        <v>0</v>
      </c>
      <c r="VDQ6" s="366">
        <f>'SAISIE HOTEL RESTAURANT'!VEA5</f>
        <v>0</v>
      </c>
      <c r="VDR6" s="366">
        <f>'SAISIE HOTEL RESTAURANT'!VEB5</f>
        <v>0</v>
      </c>
      <c r="VDS6" s="366">
        <f>'SAISIE HOTEL RESTAURANT'!VEC5</f>
        <v>0</v>
      </c>
      <c r="VDT6" s="366">
        <f>'SAISIE HOTEL RESTAURANT'!VED5</f>
        <v>0</v>
      </c>
      <c r="VDU6" s="366">
        <f>'SAISIE HOTEL RESTAURANT'!VEE5</f>
        <v>0</v>
      </c>
      <c r="VDV6" s="366">
        <f>'SAISIE HOTEL RESTAURANT'!VEF5</f>
        <v>0</v>
      </c>
      <c r="VDW6" s="366">
        <f>'SAISIE HOTEL RESTAURANT'!VEG5</f>
        <v>0</v>
      </c>
      <c r="VDX6" s="366">
        <f>'SAISIE HOTEL RESTAURANT'!VEH5</f>
        <v>0</v>
      </c>
      <c r="VDY6" s="366">
        <f>'SAISIE HOTEL RESTAURANT'!VEI5</f>
        <v>0</v>
      </c>
      <c r="VDZ6" s="366">
        <f>'SAISIE HOTEL RESTAURANT'!VEJ5</f>
        <v>0</v>
      </c>
      <c r="VEA6" s="366">
        <f>'SAISIE HOTEL RESTAURANT'!VEK5</f>
        <v>0</v>
      </c>
      <c r="VEB6" s="366">
        <f>'SAISIE HOTEL RESTAURANT'!VEL5</f>
        <v>0</v>
      </c>
      <c r="VEC6" s="366">
        <f>'SAISIE HOTEL RESTAURANT'!VEM5</f>
        <v>0</v>
      </c>
      <c r="VED6" s="366">
        <f>'SAISIE HOTEL RESTAURANT'!VEN5</f>
        <v>0</v>
      </c>
      <c r="VEE6" s="366">
        <f>'SAISIE HOTEL RESTAURANT'!VEO5</f>
        <v>0</v>
      </c>
      <c r="VEF6" s="366">
        <f>'SAISIE HOTEL RESTAURANT'!VEP5</f>
        <v>0</v>
      </c>
      <c r="VEG6" s="366">
        <f>'SAISIE HOTEL RESTAURANT'!VEQ5</f>
        <v>0</v>
      </c>
      <c r="VEH6" s="366">
        <f>'SAISIE HOTEL RESTAURANT'!VER5</f>
        <v>0</v>
      </c>
      <c r="VEI6" s="366">
        <f>'SAISIE HOTEL RESTAURANT'!VES5</f>
        <v>0</v>
      </c>
      <c r="VEJ6" s="366">
        <f>'SAISIE HOTEL RESTAURANT'!VET5</f>
        <v>0</v>
      </c>
      <c r="VEK6" s="366">
        <f>'SAISIE HOTEL RESTAURANT'!VEU5</f>
        <v>0</v>
      </c>
      <c r="VEL6" s="366">
        <f>'SAISIE HOTEL RESTAURANT'!VEV5</f>
        <v>0</v>
      </c>
      <c r="VEM6" s="366">
        <f>'SAISIE HOTEL RESTAURANT'!VEW5</f>
        <v>0</v>
      </c>
      <c r="VEN6" s="366">
        <f>'SAISIE HOTEL RESTAURANT'!VEX5</f>
        <v>0</v>
      </c>
      <c r="VEO6" s="366">
        <f>'SAISIE HOTEL RESTAURANT'!VEY5</f>
        <v>0</v>
      </c>
      <c r="VEP6" s="366">
        <f>'SAISIE HOTEL RESTAURANT'!VEZ5</f>
        <v>0</v>
      </c>
      <c r="VEQ6" s="366">
        <f>'SAISIE HOTEL RESTAURANT'!VFA5</f>
        <v>0</v>
      </c>
      <c r="VER6" s="366">
        <f>'SAISIE HOTEL RESTAURANT'!VFB5</f>
        <v>0</v>
      </c>
      <c r="VES6" s="366">
        <f>'SAISIE HOTEL RESTAURANT'!VFC5</f>
        <v>0</v>
      </c>
      <c r="VET6" s="366">
        <f>'SAISIE HOTEL RESTAURANT'!VFD5</f>
        <v>0</v>
      </c>
      <c r="VEU6" s="366">
        <f>'SAISIE HOTEL RESTAURANT'!VFE5</f>
        <v>0</v>
      </c>
      <c r="VEV6" s="366">
        <f>'SAISIE HOTEL RESTAURANT'!VFF5</f>
        <v>0</v>
      </c>
      <c r="VEW6" s="366">
        <f>'SAISIE HOTEL RESTAURANT'!VFG5</f>
        <v>0</v>
      </c>
      <c r="VEX6" s="366">
        <f>'SAISIE HOTEL RESTAURANT'!VFH5</f>
        <v>0</v>
      </c>
      <c r="VEY6" s="366">
        <f>'SAISIE HOTEL RESTAURANT'!VFI5</f>
        <v>0</v>
      </c>
      <c r="VEZ6" s="366">
        <f>'SAISIE HOTEL RESTAURANT'!VFJ5</f>
        <v>0</v>
      </c>
      <c r="VFA6" s="366">
        <f>'SAISIE HOTEL RESTAURANT'!VFK5</f>
        <v>0</v>
      </c>
      <c r="VFB6" s="366">
        <f>'SAISIE HOTEL RESTAURANT'!VFL5</f>
        <v>0</v>
      </c>
      <c r="VFC6" s="366">
        <f>'SAISIE HOTEL RESTAURANT'!VFM5</f>
        <v>0</v>
      </c>
      <c r="VFD6" s="366">
        <f>'SAISIE HOTEL RESTAURANT'!VFN5</f>
        <v>0</v>
      </c>
      <c r="VFE6" s="366">
        <f>'SAISIE HOTEL RESTAURANT'!VFO5</f>
        <v>0</v>
      </c>
      <c r="VFF6" s="366">
        <f>'SAISIE HOTEL RESTAURANT'!VFP5</f>
        <v>0</v>
      </c>
      <c r="VFG6" s="366">
        <f>'SAISIE HOTEL RESTAURANT'!VFQ5</f>
        <v>0</v>
      </c>
      <c r="VFH6" s="366">
        <f>'SAISIE HOTEL RESTAURANT'!VFR5</f>
        <v>0</v>
      </c>
      <c r="VFI6" s="366">
        <f>'SAISIE HOTEL RESTAURANT'!VFS5</f>
        <v>0</v>
      </c>
      <c r="VFJ6" s="366">
        <f>'SAISIE HOTEL RESTAURANT'!VFT5</f>
        <v>0</v>
      </c>
      <c r="VFK6" s="366">
        <f>'SAISIE HOTEL RESTAURANT'!VFU5</f>
        <v>0</v>
      </c>
      <c r="VFL6" s="366">
        <f>'SAISIE HOTEL RESTAURANT'!VFV5</f>
        <v>0</v>
      </c>
      <c r="VFM6" s="366">
        <f>'SAISIE HOTEL RESTAURANT'!VFW5</f>
        <v>0</v>
      </c>
      <c r="VFN6" s="366">
        <f>'SAISIE HOTEL RESTAURANT'!VFX5</f>
        <v>0</v>
      </c>
      <c r="VFO6" s="366">
        <f>'SAISIE HOTEL RESTAURANT'!VFY5</f>
        <v>0</v>
      </c>
      <c r="VFP6" s="366">
        <f>'SAISIE HOTEL RESTAURANT'!VFZ5</f>
        <v>0</v>
      </c>
      <c r="VFQ6" s="366">
        <f>'SAISIE HOTEL RESTAURANT'!VGA5</f>
        <v>0</v>
      </c>
      <c r="VFR6" s="366">
        <f>'SAISIE HOTEL RESTAURANT'!VGB5</f>
        <v>0</v>
      </c>
      <c r="VFS6" s="366">
        <f>'SAISIE HOTEL RESTAURANT'!VGC5</f>
        <v>0</v>
      </c>
      <c r="VFT6" s="366">
        <f>'SAISIE HOTEL RESTAURANT'!VGD5</f>
        <v>0</v>
      </c>
      <c r="VFU6" s="366">
        <f>'SAISIE HOTEL RESTAURANT'!VGE5</f>
        <v>0</v>
      </c>
      <c r="VFV6" s="366">
        <f>'SAISIE HOTEL RESTAURANT'!VGF5</f>
        <v>0</v>
      </c>
      <c r="VFW6" s="366">
        <f>'SAISIE HOTEL RESTAURANT'!VGG5</f>
        <v>0</v>
      </c>
      <c r="VFX6" s="366">
        <f>'SAISIE HOTEL RESTAURANT'!VGH5</f>
        <v>0</v>
      </c>
      <c r="VFY6" s="366">
        <f>'SAISIE HOTEL RESTAURANT'!VGI5</f>
        <v>0</v>
      </c>
      <c r="VFZ6" s="366">
        <f>'SAISIE HOTEL RESTAURANT'!VGJ5</f>
        <v>0</v>
      </c>
      <c r="VGA6" s="366">
        <f>'SAISIE HOTEL RESTAURANT'!VGK5</f>
        <v>0</v>
      </c>
      <c r="VGB6" s="366">
        <f>'SAISIE HOTEL RESTAURANT'!VGL5</f>
        <v>0</v>
      </c>
      <c r="VGC6" s="366">
        <f>'SAISIE HOTEL RESTAURANT'!VGM5</f>
        <v>0</v>
      </c>
      <c r="VGD6" s="366">
        <f>'SAISIE HOTEL RESTAURANT'!VGN5</f>
        <v>0</v>
      </c>
      <c r="VGE6" s="366">
        <f>'SAISIE HOTEL RESTAURANT'!VGO5</f>
        <v>0</v>
      </c>
      <c r="VGF6" s="366">
        <f>'SAISIE HOTEL RESTAURANT'!VGP5</f>
        <v>0</v>
      </c>
      <c r="VGG6" s="366">
        <f>'SAISIE HOTEL RESTAURANT'!VGQ5</f>
        <v>0</v>
      </c>
      <c r="VGH6" s="366">
        <f>'SAISIE HOTEL RESTAURANT'!VGR5</f>
        <v>0</v>
      </c>
      <c r="VGI6" s="366">
        <f>'SAISIE HOTEL RESTAURANT'!VGS5</f>
        <v>0</v>
      </c>
      <c r="VGJ6" s="366">
        <f>'SAISIE HOTEL RESTAURANT'!VGT5</f>
        <v>0</v>
      </c>
      <c r="VGK6" s="366">
        <f>'SAISIE HOTEL RESTAURANT'!VGU5</f>
        <v>0</v>
      </c>
      <c r="VGL6" s="366">
        <f>'SAISIE HOTEL RESTAURANT'!VGV5</f>
        <v>0</v>
      </c>
      <c r="VGM6" s="366">
        <f>'SAISIE HOTEL RESTAURANT'!VGW5</f>
        <v>0</v>
      </c>
      <c r="VGN6" s="366">
        <f>'SAISIE HOTEL RESTAURANT'!VGX5</f>
        <v>0</v>
      </c>
      <c r="VGO6" s="366">
        <f>'SAISIE HOTEL RESTAURANT'!VGY5</f>
        <v>0</v>
      </c>
      <c r="VGP6" s="366">
        <f>'SAISIE HOTEL RESTAURANT'!VGZ5</f>
        <v>0</v>
      </c>
      <c r="VGQ6" s="366">
        <f>'SAISIE HOTEL RESTAURANT'!VHA5</f>
        <v>0</v>
      </c>
      <c r="VGR6" s="366">
        <f>'SAISIE HOTEL RESTAURANT'!VHB5</f>
        <v>0</v>
      </c>
      <c r="VGS6" s="366">
        <f>'SAISIE HOTEL RESTAURANT'!VHC5</f>
        <v>0</v>
      </c>
      <c r="VGT6" s="366">
        <f>'SAISIE HOTEL RESTAURANT'!VHD5</f>
        <v>0</v>
      </c>
      <c r="VGU6" s="366">
        <f>'SAISIE HOTEL RESTAURANT'!VHE5</f>
        <v>0</v>
      </c>
      <c r="VGV6" s="366">
        <f>'SAISIE HOTEL RESTAURANT'!VHF5</f>
        <v>0</v>
      </c>
      <c r="VGW6" s="366">
        <f>'SAISIE HOTEL RESTAURANT'!VHG5</f>
        <v>0</v>
      </c>
      <c r="VGX6" s="366">
        <f>'SAISIE HOTEL RESTAURANT'!VHH5</f>
        <v>0</v>
      </c>
      <c r="VGY6" s="366">
        <f>'SAISIE HOTEL RESTAURANT'!VHI5</f>
        <v>0</v>
      </c>
      <c r="VGZ6" s="366">
        <f>'SAISIE HOTEL RESTAURANT'!VHJ5</f>
        <v>0</v>
      </c>
      <c r="VHA6" s="366">
        <f>'SAISIE HOTEL RESTAURANT'!VHK5</f>
        <v>0</v>
      </c>
      <c r="VHB6" s="366">
        <f>'SAISIE HOTEL RESTAURANT'!VHL5</f>
        <v>0</v>
      </c>
      <c r="VHC6" s="366">
        <f>'SAISIE HOTEL RESTAURANT'!VHM5</f>
        <v>0</v>
      </c>
      <c r="VHD6" s="366">
        <f>'SAISIE HOTEL RESTAURANT'!VHN5</f>
        <v>0</v>
      </c>
      <c r="VHE6" s="366">
        <f>'SAISIE HOTEL RESTAURANT'!VHO5</f>
        <v>0</v>
      </c>
      <c r="VHF6" s="366">
        <f>'SAISIE HOTEL RESTAURANT'!VHP5</f>
        <v>0</v>
      </c>
      <c r="VHG6" s="366">
        <f>'SAISIE HOTEL RESTAURANT'!VHQ5</f>
        <v>0</v>
      </c>
      <c r="VHH6" s="366">
        <f>'SAISIE HOTEL RESTAURANT'!VHR5</f>
        <v>0</v>
      </c>
      <c r="VHI6" s="366">
        <f>'SAISIE HOTEL RESTAURANT'!VHS5</f>
        <v>0</v>
      </c>
      <c r="VHJ6" s="366">
        <f>'SAISIE HOTEL RESTAURANT'!VHT5</f>
        <v>0</v>
      </c>
      <c r="VHK6" s="366">
        <f>'SAISIE HOTEL RESTAURANT'!VHU5</f>
        <v>0</v>
      </c>
      <c r="VHL6" s="366">
        <f>'SAISIE HOTEL RESTAURANT'!VHV5</f>
        <v>0</v>
      </c>
      <c r="VHM6" s="366">
        <f>'SAISIE HOTEL RESTAURANT'!VHW5</f>
        <v>0</v>
      </c>
      <c r="VHN6" s="366">
        <f>'SAISIE HOTEL RESTAURANT'!VHX5</f>
        <v>0</v>
      </c>
      <c r="VHO6" s="366">
        <f>'SAISIE HOTEL RESTAURANT'!VHY5</f>
        <v>0</v>
      </c>
      <c r="VHP6" s="366">
        <f>'SAISIE HOTEL RESTAURANT'!VHZ5</f>
        <v>0</v>
      </c>
      <c r="VHQ6" s="366">
        <f>'SAISIE HOTEL RESTAURANT'!VIA5</f>
        <v>0</v>
      </c>
      <c r="VHR6" s="366">
        <f>'SAISIE HOTEL RESTAURANT'!VIB5</f>
        <v>0</v>
      </c>
      <c r="VHS6" s="366">
        <f>'SAISIE HOTEL RESTAURANT'!VIC5</f>
        <v>0</v>
      </c>
      <c r="VHT6" s="366">
        <f>'SAISIE HOTEL RESTAURANT'!VID5</f>
        <v>0</v>
      </c>
      <c r="VHU6" s="366">
        <f>'SAISIE HOTEL RESTAURANT'!VIE5</f>
        <v>0</v>
      </c>
      <c r="VHV6" s="366">
        <f>'SAISIE HOTEL RESTAURANT'!VIF5</f>
        <v>0</v>
      </c>
      <c r="VHW6" s="366">
        <f>'SAISIE HOTEL RESTAURANT'!VIG5</f>
        <v>0</v>
      </c>
      <c r="VHX6" s="366">
        <f>'SAISIE HOTEL RESTAURANT'!VIH5</f>
        <v>0</v>
      </c>
      <c r="VHY6" s="366">
        <f>'SAISIE HOTEL RESTAURANT'!VII5</f>
        <v>0</v>
      </c>
      <c r="VHZ6" s="366">
        <f>'SAISIE HOTEL RESTAURANT'!VIJ5</f>
        <v>0</v>
      </c>
      <c r="VIA6" s="366">
        <f>'SAISIE HOTEL RESTAURANT'!VIK5</f>
        <v>0</v>
      </c>
      <c r="VIB6" s="366">
        <f>'SAISIE HOTEL RESTAURANT'!VIL5</f>
        <v>0</v>
      </c>
      <c r="VIC6" s="366">
        <f>'SAISIE HOTEL RESTAURANT'!VIM5</f>
        <v>0</v>
      </c>
      <c r="VID6" s="366">
        <f>'SAISIE HOTEL RESTAURANT'!VIN5</f>
        <v>0</v>
      </c>
      <c r="VIE6" s="366">
        <f>'SAISIE HOTEL RESTAURANT'!VIO5</f>
        <v>0</v>
      </c>
      <c r="VIF6" s="366">
        <f>'SAISIE HOTEL RESTAURANT'!VIP5</f>
        <v>0</v>
      </c>
      <c r="VIG6" s="366">
        <f>'SAISIE HOTEL RESTAURANT'!VIQ5</f>
        <v>0</v>
      </c>
      <c r="VIH6" s="366">
        <f>'SAISIE HOTEL RESTAURANT'!VIR5</f>
        <v>0</v>
      </c>
      <c r="VII6" s="366">
        <f>'SAISIE HOTEL RESTAURANT'!VIS5</f>
        <v>0</v>
      </c>
      <c r="VIJ6" s="366">
        <f>'SAISIE HOTEL RESTAURANT'!VIT5</f>
        <v>0</v>
      </c>
      <c r="VIK6" s="366">
        <f>'SAISIE HOTEL RESTAURANT'!VIU5</f>
        <v>0</v>
      </c>
      <c r="VIL6" s="366">
        <f>'SAISIE HOTEL RESTAURANT'!VIV5</f>
        <v>0</v>
      </c>
      <c r="VIM6" s="366">
        <f>'SAISIE HOTEL RESTAURANT'!VIW5</f>
        <v>0</v>
      </c>
      <c r="VIN6" s="366">
        <f>'SAISIE HOTEL RESTAURANT'!VIX5</f>
        <v>0</v>
      </c>
      <c r="VIO6" s="366">
        <f>'SAISIE HOTEL RESTAURANT'!VIY5</f>
        <v>0</v>
      </c>
      <c r="VIP6" s="366">
        <f>'SAISIE HOTEL RESTAURANT'!VIZ5</f>
        <v>0</v>
      </c>
      <c r="VIQ6" s="366">
        <f>'SAISIE HOTEL RESTAURANT'!VJA5</f>
        <v>0</v>
      </c>
      <c r="VIR6" s="366">
        <f>'SAISIE HOTEL RESTAURANT'!VJB5</f>
        <v>0</v>
      </c>
      <c r="VIS6" s="366">
        <f>'SAISIE HOTEL RESTAURANT'!VJC5</f>
        <v>0</v>
      </c>
      <c r="VIT6" s="366">
        <f>'SAISIE HOTEL RESTAURANT'!VJD5</f>
        <v>0</v>
      </c>
      <c r="VIU6" s="366">
        <f>'SAISIE HOTEL RESTAURANT'!VJE5</f>
        <v>0</v>
      </c>
      <c r="VIV6" s="366">
        <f>'SAISIE HOTEL RESTAURANT'!VJF5</f>
        <v>0</v>
      </c>
      <c r="VIW6" s="366">
        <f>'SAISIE HOTEL RESTAURANT'!VJG5</f>
        <v>0</v>
      </c>
      <c r="VIX6" s="366">
        <f>'SAISIE HOTEL RESTAURANT'!VJH5</f>
        <v>0</v>
      </c>
      <c r="VIY6" s="366">
        <f>'SAISIE HOTEL RESTAURANT'!VJI5</f>
        <v>0</v>
      </c>
      <c r="VIZ6" s="366">
        <f>'SAISIE HOTEL RESTAURANT'!VJJ5</f>
        <v>0</v>
      </c>
      <c r="VJA6" s="366">
        <f>'SAISIE HOTEL RESTAURANT'!VJK5</f>
        <v>0</v>
      </c>
      <c r="VJB6" s="366">
        <f>'SAISIE HOTEL RESTAURANT'!VJL5</f>
        <v>0</v>
      </c>
      <c r="VJC6" s="366">
        <f>'SAISIE HOTEL RESTAURANT'!VJM5</f>
        <v>0</v>
      </c>
      <c r="VJD6" s="366">
        <f>'SAISIE HOTEL RESTAURANT'!VJN5</f>
        <v>0</v>
      </c>
      <c r="VJE6" s="366">
        <f>'SAISIE HOTEL RESTAURANT'!VJO5</f>
        <v>0</v>
      </c>
      <c r="VJF6" s="366">
        <f>'SAISIE HOTEL RESTAURANT'!VJP5</f>
        <v>0</v>
      </c>
      <c r="VJG6" s="366">
        <f>'SAISIE HOTEL RESTAURANT'!VJQ5</f>
        <v>0</v>
      </c>
      <c r="VJH6" s="366">
        <f>'SAISIE HOTEL RESTAURANT'!VJR5</f>
        <v>0</v>
      </c>
      <c r="VJI6" s="366">
        <f>'SAISIE HOTEL RESTAURANT'!VJS5</f>
        <v>0</v>
      </c>
      <c r="VJJ6" s="366">
        <f>'SAISIE HOTEL RESTAURANT'!VJT5</f>
        <v>0</v>
      </c>
      <c r="VJK6" s="366">
        <f>'SAISIE HOTEL RESTAURANT'!VJU5</f>
        <v>0</v>
      </c>
      <c r="VJL6" s="366">
        <f>'SAISIE HOTEL RESTAURANT'!VJV5</f>
        <v>0</v>
      </c>
      <c r="VJM6" s="366">
        <f>'SAISIE HOTEL RESTAURANT'!VJW5</f>
        <v>0</v>
      </c>
      <c r="VJN6" s="366">
        <f>'SAISIE HOTEL RESTAURANT'!VJX5</f>
        <v>0</v>
      </c>
      <c r="VJO6" s="366">
        <f>'SAISIE HOTEL RESTAURANT'!VJY5</f>
        <v>0</v>
      </c>
      <c r="VJP6" s="366">
        <f>'SAISIE HOTEL RESTAURANT'!VJZ5</f>
        <v>0</v>
      </c>
      <c r="VJQ6" s="366">
        <f>'SAISIE HOTEL RESTAURANT'!VKA5</f>
        <v>0</v>
      </c>
      <c r="VJR6" s="366">
        <f>'SAISIE HOTEL RESTAURANT'!VKB5</f>
        <v>0</v>
      </c>
      <c r="VJS6" s="366">
        <f>'SAISIE HOTEL RESTAURANT'!VKC5</f>
        <v>0</v>
      </c>
      <c r="VJT6" s="366">
        <f>'SAISIE HOTEL RESTAURANT'!VKD5</f>
        <v>0</v>
      </c>
      <c r="VJU6" s="366">
        <f>'SAISIE HOTEL RESTAURANT'!VKE5</f>
        <v>0</v>
      </c>
      <c r="VJV6" s="366">
        <f>'SAISIE HOTEL RESTAURANT'!VKF5</f>
        <v>0</v>
      </c>
      <c r="VJW6" s="366">
        <f>'SAISIE HOTEL RESTAURANT'!VKG5</f>
        <v>0</v>
      </c>
      <c r="VJX6" s="366">
        <f>'SAISIE HOTEL RESTAURANT'!VKH5</f>
        <v>0</v>
      </c>
      <c r="VJY6" s="366">
        <f>'SAISIE HOTEL RESTAURANT'!VKI5</f>
        <v>0</v>
      </c>
      <c r="VJZ6" s="366">
        <f>'SAISIE HOTEL RESTAURANT'!VKJ5</f>
        <v>0</v>
      </c>
      <c r="VKA6" s="366">
        <f>'SAISIE HOTEL RESTAURANT'!VKK5</f>
        <v>0</v>
      </c>
      <c r="VKB6" s="366">
        <f>'SAISIE HOTEL RESTAURANT'!VKL5</f>
        <v>0</v>
      </c>
      <c r="VKC6" s="366">
        <f>'SAISIE HOTEL RESTAURANT'!VKM5</f>
        <v>0</v>
      </c>
      <c r="VKD6" s="366">
        <f>'SAISIE HOTEL RESTAURANT'!VKN5</f>
        <v>0</v>
      </c>
      <c r="VKE6" s="366">
        <f>'SAISIE HOTEL RESTAURANT'!VKO5</f>
        <v>0</v>
      </c>
      <c r="VKF6" s="366">
        <f>'SAISIE HOTEL RESTAURANT'!VKP5</f>
        <v>0</v>
      </c>
      <c r="VKG6" s="366">
        <f>'SAISIE HOTEL RESTAURANT'!VKQ5</f>
        <v>0</v>
      </c>
      <c r="VKH6" s="366">
        <f>'SAISIE HOTEL RESTAURANT'!VKR5</f>
        <v>0</v>
      </c>
      <c r="VKI6" s="366">
        <f>'SAISIE HOTEL RESTAURANT'!VKS5</f>
        <v>0</v>
      </c>
      <c r="VKJ6" s="366">
        <f>'SAISIE HOTEL RESTAURANT'!VKT5</f>
        <v>0</v>
      </c>
      <c r="VKK6" s="366">
        <f>'SAISIE HOTEL RESTAURANT'!VKU5</f>
        <v>0</v>
      </c>
      <c r="VKL6" s="366">
        <f>'SAISIE HOTEL RESTAURANT'!VKV5</f>
        <v>0</v>
      </c>
      <c r="VKM6" s="366">
        <f>'SAISIE HOTEL RESTAURANT'!VKW5</f>
        <v>0</v>
      </c>
      <c r="VKN6" s="366">
        <f>'SAISIE HOTEL RESTAURANT'!VKX5</f>
        <v>0</v>
      </c>
      <c r="VKO6" s="366">
        <f>'SAISIE HOTEL RESTAURANT'!VKY5</f>
        <v>0</v>
      </c>
      <c r="VKP6" s="366">
        <f>'SAISIE HOTEL RESTAURANT'!VKZ5</f>
        <v>0</v>
      </c>
      <c r="VKQ6" s="366">
        <f>'SAISIE HOTEL RESTAURANT'!VLA5</f>
        <v>0</v>
      </c>
      <c r="VKR6" s="366">
        <f>'SAISIE HOTEL RESTAURANT'!VLB5</f>
        <v>0</v>
      </c>
      <c r="VKS6" s="366">
        <f>'SAISIE HOTEL RESTAURANT'!VLC5</f>
        <v>0</v>
      </c>
      <c r="VKT6" s="366">
        <f>'SAISIE HOTEL RESTAURANT'!VLD5</f>
        <v>0</v>
      </c>
      <c r="VKU6" s="366">
        <f>'SAISIE HOTEL RESTAURANT'!VLE5</f>
        <v>0</v>
      </c>
      <c r="VKV6" s="366">
        <f>'SAISIE HOTEL RESTAURANT'!VLF5</f>
        <v>0</v>
      </c>
      <c r="VKW6" s="366">
        <f>'SAISIE HOTEL RESTAURANT'!VLG5</f>
        <v>0</v>
      </c>
      <c r="VKX6" s="366">
        <f>'SAISIE HOTEL RESTAURANT'!VLH5</f>
        <v>0</v>
      </c>
      <c r="VKY6" s="366">
        <f>'SAISIE HOTEL RESTAURANT'!VLI5</f>
        <v>0</v>
      </c>
      <c r="VKZ6" s="366">
        <f>'SAISIE HOTEL RESTAURANT'!VLJ5</f>
        <v>0</v>
      </c>
      <c r="VLA6" s="366">
        <f>'SAISIE HOTEL RESTAURANT'!VLK5</f>
        <v>0</v>
      </c>
      <c r="VLB6" s="366">
        <f>'SAISIE HOTEL RESTAURANT'!VLL5</f>
        <v>0</v>
      </c>
      <c r="VLC6" s="366">
        <f>'SAISIE HOTEL RESTAURANT'!VLM5</f>
        <v>0</v>
      </c>
      <c r="VLD6" s="366">
        <f>'SAISIE HOTEL RESTAURANT'!VLN5</f>
        <v>0</v>
      </c>
      <c r="VLE6" s="366">
        <f>'SAISIE HOTEL RESTAURANT'!VLO5</f>
        <v>0</v>
      </c>
      <c r="VLF6" s="366">
        <f>'SAISIE HOTEL RESTAURANT'!VLP5</f>
        <v>0</v>
      </c>
      <c r="VLG6" s="366">
        <f>'SAISIE HOTEL RESTAURANT'!VLQ5</f>
        <v>0</v>
      </c>
      <c r="VLH6" s="366">
        <f>'SAISIE HOTEL RESTAURANT'!VLR5</f>
        <v>0</v>
      </c>
      <c r="VLI6" s="366">
        <f>'SAISIE HOTEL RESTAURANT'!VLS5</f>
        <v>0</v>
      </c>
      <c r="VLJ6" s="366">
        <f>'SAISIE HOTEL RESTAURANT'!VLT5</f>
        <v>0</v>
      </c>
      <c r="VLK6" s="366">
        <f>'SAISIE HOTEL RESTAURANT'!VLU5</f>
        <v>0</v>
      </c>
      <c r="VLL6" s="366">
        <f>'SAISIE HOTEL RESTAURANT'!VLV5</f>
        <v>0</v>
      </c>
      <c r="VLM6" s="366">
        <f>'SAISIE HOTEL RESTAURANT'!VLW5</f>
        <v>0</v>
      </c>
      <c r="VLN6" s="366">
        <f>'SAISIE HOTEL RESTAURANT'!VLX5</f>
        <v>0</v>
      </c>
      <c r="VLO6" s="366">
        <f>'SAISIE HOTEL RESTAURANT'!VLY5</f>
        <v>0</v>
      </c>
      <c r="VLP6" s="366">
        <f>'SAISIE HOTEL RESTAURANT'!VLZ5</f>
        <v>0</v>
      </c>
      <c r="VLQ6" s="366">
        <f>'SAISIE HOTEL RESTAURANT'!VMA5</f>
        <v>0</v>
      </c>
      <c r="VLR6" s="366">
        <f>'SAISIE HOTEL RESTAURANT'!VMB5</f>
        <v>0</v>
      </c>
      <c r="VLS6" s="366">
        <f>'SAISIE HOTEL RESTAURANT'!VMC5</f>
        <v>0</v>
      </c>
      <c r="VLT6" s="366">
        <f>'SAISIE HOTEL RESTAURANT'!VMD5</f>
        <v>0</v>
      </c>
      <c r="VLU6" s="366">
        <f>'SAISIE HOTEL RESTAURANT'!VME5</f>
        <v>0</v>
      </c>
      <c r="VLV6" s="366">
        <f>'SAISIE HOTEL RESTAURANT'!VMF5</f>
        <v>0</v>
      </c>
      <c r="VLW6" s="366">
        <f>'SAISIE HOTEL RESTAURANT'!VMG5</f>
        <v>0</v>
      </c>
      <c r="VLX6" s="366">
        <f>'SAISIE HOTEL RESTAURANT'!VMH5</f>
        <v>0</v>
      </c>
      <c r="VLY6" s="366">
        <f>'SAISIE HOTEL RESTAURANT'!VMI5</f>
        <v>0</v>
      </c>
      <c r="VLZ6" s="366">
        <f>'SAISIE HOTEL RESTAURANT'!VMJ5</f>
        <v>0</v>
      </c>
      <c r="VMA6" s="366">
        <f>'SAISIE HOTEL RESTAURANT'!VMK5</f>
        <v>0</v>
      </c>
      <c r="VMB6" s="366">
        <f>'SAISIE HOTEL RESTAURANT'!VML5</f>
        <v>0</v>
      </c>
      <c r="VMC6" s="366">
        <f>'SAISIE HOTEL RESTAURANT'!VMM5</f>
        <v>0</v>
      </c>
      <c r="VMD6" s="366">
        <f>'SAISIE HOTEL RESTAURANT'!VMN5</f>
        <v>0</v>
      </c>
      <c r="VME6" s="366">
        <f>'SAISIE HOTEL RESTAURANT'!VMO5</f>
        <v>0</v>
      </c>
      <c r="VMF6" s="366">
        <f>'SAISIE HOTEL RESTAURANT'!VMP5</f>
        <v>0</v>
      </c>
      <c r="VMG6" s="366">
        <f>'SAISIE HOTEL RESTAURANT'!VMQ5</f>
        <v>0</v>
      </c>
      <c r="VMH6" s="366">
        <f>'SAISIE HOTEL RESTAURANT'!VMR5</f>
        <v>0</v>
      </c>
      <c r="VMI6" s="366">
        <f>'SAISIE HOTEL RESTAURANT'!VMS5</f>
        <v>0</v>
      </c>
      <c r="VMJ6" s="366">
        <f>'SAISIE HOTEL RESTAURANT'!VMT5</f>
        <v>0</v>
      </c>
      <c r="VMK6" s="366">
        <f>'SAISIE HOTEL RESTAURANT'!VMU5</f>
        <v>0</v>
      </c>
      <c r="VML6" s="366">
        <f>'SAISIE HOTEL RESTAURANT'!VMV5</f>
        <v>0</v>
      </c>
      <c r="VMM6" s="366">
        <f>'SAISIE HOTEL RESTAURANT'!VMW5</f>
        <v>0</v>
      </c>
      <c r="VMN6" s="366">
        <f>'SAISIE HOTEL RESTAURANT'!VMX5</f>
        <v>0</v>
      </c>
      <c r="VMO6" s="366">
        <f>'SAISIE HOTEL RESTAURANT'!VMY5</f>
        <v>0</v>
      </c>
      <c r="VMP6" s="366">
        <f>'SAISIE HOTEL RESTAURANT'!VMZ5</f>
        <v>0</v>
      </c>
      <c r="VMQ6" s="366">
        <f>'SAISIE HOTEL RESTAURANT'!VNA5</f>
        <v>0</v>
      </c>
      <c r="VMR6" s="366">
        <f>'SAISIE HOTEL RESTAURANT'!VNB5</f>
        <v>0</v>
      </c>
      <c r="VMS6" s="366">
        <f>'SAISIE HOTEL RESTAURANT'!VNC5</f>
        <v>0</v>
      </c>
      <c r="VMT6" s="366">
        <f>'SAISIE HOTEL RESTAURANT'!VND5</f>
        <v>0</v>
      </c>
      <c r="VMU6" s="366">
        <f>'SAISIE HOTEL RESTAURANT'!VNE5</f>
        <v>0</v>
      </c>
      <c r="VMV6" s="366">
        <f>'SAISIE HOTEL RESTAURANT'!VNF5</f>
        <v>0</v>
      </c>
      <c r="VMW6" s="366">
        <f>'SAISIE HOTEL RESTAURANT'!VNG5</f>
        <v>0</v>
      </c>
      <c r="VMX6" s="366">
        <f>'SAISIE HOTEL RESTAURANT'!VNH5</f>
        <v>0</v>
      </c>
      <c r="VMY6" s="366">
        <f>'SAISIE HOTEL RESTAURANT'!VNI5</f>
        <v>0</v>
      </c>
      <c r="VMZ6" s="366">
        <f>'SAISIE HOTEL RESTAURANT'!VNJ5</f>
        <v>0</v>
      </c>
      <c r="VNA6" s="366">
        <f>'SAISIE HOTEL RESTAURANT'!VNK5</f>
        <v>0</v>
      </c>
      <c r="VNB6" s="366">
        <f>'SAISIE HOTEL RESTAURANT'!VNL5</f>
        <v>0</v>
      </c>
      <c r="VNC6" s="366">
        <f>'SAISIE HOTEL RESTAURANT'!VNM5</f>
        <v>0</v>
      </c>
      <c r="VND6" s="366">
        <f>'SAISIE HOTEL RESTAURANT'!VNN5</f>
        <v>0</v>
      </c>
      <c r="VNE6" s="366">
        <f>'SAISIE HOTEL RESTAURANT'!VNO5</f>
        <v>0</v>
      </c>
      <c r="VNF6" s="366">
        <f>'SAISIE HOTEL RESTAURANT'!VNP5</f>
        <v>0</v>
      </c>
      <c r="VNG6" s="366">
        <f>'SAISIE HOTEL RESTAURANT'!VNQ5</f>
        <v>0</v>
      </c>
      <c r="VNH6" s="366">
        <f>'SAISIE HOTEL RESTAURANT'!VNR5</f>
        <v>0</v>
      </c>
      <c r="VNI6" s="366">
        <f>'SAISIE HOTEL RESTAURANT'!VNS5</f>
        <v>0</v>
      </c>
      <c r="VNJ6" s="366">
        <f>'SAISIE HOTEL RESTAURANT'!VNT5</f>
        <v>0</v>
      </c>
      <c r="VNK6" s="366">
        <f>'SAISIE HOTEL RESTAURANT'!VNU5</f>
        <v>0</v>
      </c>
      <c r="VNL6" s="366">
        <f>'SAISIE HOTEL RESTAURANT'!VNV5</f>
        <v>0</v>
      </c>
      <c r="VNM6" s="366">
        <f>'SAISIE HOTEL RESTAURANT'!VNW5</f>
        <v>0</v>
      </c>
      <c r="VNN6" s="366">
        <f>'SAISIE HOTEL RESTAURANT'!VNX5</f>
        <v>0</v>
      </c>
      <c r="VNO6" s="366">
        <f>'SAISIE HOTEL RESTAURANT'!VNY5</f>
        <v>0</v>
      </c>
      <c r="VNP6" s="366">
        <f>'SAISIE HOTEL RESTAURANT'!VNZ5</f>
        <v>0</v>
      </c>
      <c r="VNQ6" s="366">
        <f>'SAISIE HOTEL RESTAURANT'!VOA5</f>
        <v>0</v>
      </c>
      <c r="VNR6" s="366">
        <f>'SAISIE HOTEL RESTAURANT'!VOB5</f>
        <v>0</v>
      </c>
      <c r="VNS6" s="366">
        <f>'SAISIE HOTEL RESTAURANT'!VOC5</f>
        <v>0</v>
      </c>
      <c r="VNT6" s="366">
        <f>'SAISIE HOTEL RESTAURANT'!VOD5</f>
        <v>0</v>
      </c>
      <c r="VNU6" s="366">
        <f>'SAISIE HOTEL RESTAURANT'!VOE5</f>
        <v>0</v>
      </c>
      <c r="VNV6" s="366">
        <f>'SAISIE HOTEL RESTAURANT'!VOF5</f>
        <v>0</v>
      </c>
      <c r="VNW6" s="366">
        <f>'SAISIE HOTEL RESTAURANT'!VOG5</f>
        <v>0</v>
      </c>
      <c r="VNX6" s="366">
        <f>'SAISIE HOTEL RESTAURANT'!VOH5</f>
        <v>0</v>
      </c>
      <c r="VNY6" s="366">
        <f>'SAISIE HOTEL RESTAURANT'!VOI5</f>
        <v>0</v>
      </c>
      <c r="VNZ6" s="366">
        <f>'SAISIE HOTEL RESTAURANT'!VOJ5</f>
        <v>0</v>
      </c>
      <c r="VOA6" s="366">
        <f>'SAISIE HOTEL RESTAURANT'!VOK5</f>
        <v>0</v>
      </c>
      <c r="VOB6" s="366">
        <f>'SAISIE HOTEL RESTAURANT'!VOL5</f>
        <v>0</v>
      </c>
      <c r="VOC6" s="366">
        <f>'SAISIE HOTEL RESTAURANT'!VOM5</f>
        <v>0</v>
      </c>
      <c r="VOD6" s="366">
        <f>'SAISIE HOTEL RESTAURANT'!VON5</f>
        <v>0</v>
      </c>
      <c r="VOE6" s="366">
        <f>'SAISIE HOTEL RESTAURANT'!VOO5</f>
        <v>0</v>
      </c>
      <c r="VOF6" s="366">
        <f>'SAISIE HOTEL RESTAURANT'!VOP5</f>
        <v>0</v>
      </c>
      <c r="VOG6" s="366">
        <f>'SAISIE HOTEL RESTAURANT'!VOQ5</f>
        <v>0</v>
      </c>
      <c r="VOH6" s="366">
        <f>'SAISIE HOTEL RESTAURANT'!VOR5</f>
        <v>0</v>
      </c>
      <c r="VOI6" s="366">
        <f>'SAISIE HOTEL RESTAURANT'!VOS5</f>
        <v>0</v>
      </c>
      <c r="VOJ6" s="366">
        <f>'SAISIE HOTEL RESTAURANT'!VOT5</f>
        <v>0</v>
      </c>
      <c r="VOK6" s="366">
        <f>'SAISIE HOTEL RESTAURANT'!VOU5</f>
        <v>0</v>
      </c>
      <c r="VOL6" s="366">
        <f>'SAISIE HOTEL RESTAURANT'!VOV5</f>
        <v>0</v>
      </c>
      <c r="VOM6" s="366">
        <f>'SAISIE HOTEL RESTAURANT'!VOW5</f>
        <v>0</v>
      </c>
      <c r="VON6" s="366">
        <f>'SAISIE HOTEL RESTAURANT'!VOX5</f>
        <v>0</v>
      </c>
      <c r="VOO6" s="366">
        <f>'SAISIE HOTEL RESTAURANT'!VOY5</f>
        <v>0</v>
      </c>
      <c r="VOP6" s="366">
        <f>'SAISIE HOTEL RESTAURANT'!VOZ5</f>
        <v>0</v>
      </c>
      <c r="VOQ6" s="366">
        <f>'SAISIE HOTEL RESTAURANT'!VPA5</f>
        <v>0</v>
      </c>
      <c r="VOR6" s="366">
        <f>'SAISIE HOTEL RESTAURANT'!VPB5</f>
        <v>0</v>
      </c>
      <c r="VOS6" s="366">
        <f>'SAISIE HOTEL RESTAURANT'!VPC5</f>
        <v>0</v>
      </c>
      <c r="VOT6" s="366">
        <f>'SAISIE HOTEL RESTAURANT'!VPD5</f>
        <v>0</v>
      </c>
      <c r="VOU6" s="366">
        <f>'SAISIE HOTEL RESTAURANT'!VPE5</f>
        <v>0</v>
      </c>
      <c r="VOV6" s="366">
        <f>'SAISIE HOTEL RESTAURANT'!VPF5</f>
        <v>0</v>
      </c>
      <c r="VOW6" s="366">
        <f>'SAISIE HOTEL RESTAURANT'!VPG5</f>
        <v>0</v>
      </c>
      <c r="VOX6" s="366">
        <f>'SAISIE HOTEL RESTAURANT'!VPH5</f>
        <v>0</v>
      </c>
      <c r="VOY6" s="366">
        <f>'SAISIE HOTEL RESTAURANT'!VPI5</f>
        <v>0</v>
      </c>
      <c r="VOZ6" s="366">
        <f>'SAISIE HOTEL RESTAURANT'!VPJ5</f>
        <v>0</v>
      </c>
      <c r="VPA6" s="366">
        <f>'SAISIE HOTEL RESTAURANT'!VPK5</f>
        <v>0</v>
      </c>
      <c r="VPB6" s="366">
        <f>'SAISIE HOTEL RESTAURANT'!VPL5</f>
        <v>0</v>
      </c>
      <c r="VPC6" s="366">
        <f>'SAISIE HOTEL RESTAURANT'!VPM5</f>
        <v>0</v>
      </c>
      <c r="VPD6" s="366">
        <f>'SAISIE HOTEL RESTAURANT'!VPN5</f>
        <v>0</v>
      </c>
      <c r="VPE6" s="366">
        <f>'SAISIE HOTEL RESTAURANT'!VPO5</f>
        <v>0</v>
      </c>
      <c r="VPF6" s="366">
        <f>'SAISIE HOTEL RESTAURANT'!VPP5</f>
        <v>0</v>
      </c>
      <c r="VPG6" s="366">
        <f>'SAISIE HOTEL RESTAURANT'!VPQ5</f>
        <v>0</v>
      </c>
      <c r="VPH6" s="366">
        <f>'SAISIE HOTEL RESTAURANT'!VPR5</f>
        <v>0</v>
      </c>
      <c r="VPI6" s="366">
        <f>'SAISIE HOTEL RESTAURANT'!VPS5</f>
        <v>0</v>
      </c>
      <c r="VPJ6" s="366">
        <f>'SAISIE HOTEL RESTAURANT'!VPT5</f>
        <v>0</v>
      </c>
      <c r="VPK6" s="366">
        <f>'SAISIE HOTEL RESTAURANT'!VPU5</f>
        <v>0</v>
      </c>
      <c r="VPL6" s="366">
        <f>'SAISIE HOTEL RESTAURANT'!VPV5</f>
        <v>0</v>
      </c>
      <c r="VPM6" s="366">
        <f>'SAISIE HOTEL RESTAURANT'!VPW5</f>
        <v>0</v>
      </c>
      <c r="VPN6" s="366">
        <f>'SAISIE HOTEL RESTAURANT'!VPX5</f>
        <v>0</v>
      </c>
      <c r="VPO6" s="366">
        <f>'SAISIE HOTEL RESTAURANT'!VPY5</f>
        <v>0</v>
      </c>
      <c r="VPP6" s="366">
        <f>'SAISIE HOTEL RESTAURANT'!VPZ5</f>
        <v>0</v>
      </c>
      <c r="VPQ6" s="366">
        <f>'SAISIE HOTEL RESTAURANT'!VQA5</f>
        <v>0</v>
      </c>
      <c r="VPR6" s="366">
        <f>'SAISIE HOTEL RESTAURANT'!VQB5</f>
        <v>0</v>
      </c>
      <c r="VPS6" s="366">
        <f>'SAISIE HOTEL RESTAURANT'!VQC5</f>
        <v>0</v>
      </c>
      <c r="VPT6" s="366">
        <f>'SAISIE HOTEL RESTAURANT'!VQD5</f>
        <v>0</v>
      </c>
      <c r="VPU6" s="366">
        <f>'SAISIE HOTEL RESTAURANT'!VQE5</f>
        <v>0</v>
      </c>
      <c r="VPV6" s="366">
        <f>'SAISIE HOTEL RESTAURANT'!VQF5</f>
        <v>0</v>
      </c>
      <c r="VPW6" s="366">
        <f>'SAISIE HOTEL RESTAURANT'!VQG5</f>
        <v>0</v>
      </c>
      <c r="VPX6" s="366">
        <f>'SAISIE HOTEL RESTAURANT'!VQH5</f>
        <v>0</v>
      </c>
      <c r="VPY6" s="366">
        <f>'SAISIE HOTEL RESTAURANT'!VQI5</f>
        <v>0</v>
      </c>
      <c r="VPZ6" s="366">
        <f>'SAISIE HOTEL RESTAURANT'!VQJ5</f>
        <v>0</v>
      </c>
      <c r="VQA6" s="366">
        <f>'SAISIE HOTEL RESTAURANT'!VQK5</f>
        <v>0</v>
      </c>
      <c r="VQB6" s="366">
        <f>'SAISIE HOTEL RESTAURANT'!VQL5</f>
        <v>0</v>
      </c>
      <c r="VQC6" s="366">
        <f>'SAISIE HOTEL RESTAURANT'!VQM5</f>
        <v>0</v>
      </c>
      <c r="VQD6" s="366">
        <f>'SAISIE HOTEL RESTAURANT'!VQN5</f>
        <v>0</v>
      </c>
      <c r="VQE6" s="366">
        <f>'SAISIE HOTEL RESTAURANT'!VQO5</f>
        <v>0</v>
      </c>
      <c r="VQF6" s="366">
        <f>'SAISIE HOTEL RESTAURANT'!VQP5</f>
        <v>0</v>
      </c>
      <c r="VQG6" s="366">
        <f>'SAISIE HOTEL RESTAURANT'!VQQ5</f>
        <v>0</v>
      </c>
      <c r="VQH6" s="366">
        <f>'SAISIE HOTEL RESTAURANT'!VQR5</f>
        <v>0</v>
      </c>
      <c r="VQI6" s="366">
        <f>'SAISIE HOTEL RESTAURANT'!VQS5</f>
        <v>0</v>
      </c>
      <c r="VQJ6" s="366">
        <f>'SAISIE HOTEL RESTAURANT'!VQT5</f>
        <v>0</v>
      </c>
      <c r="VQK6" s="366">
        <f>'SAISIE HOTEL RESTAURANT'!VQU5</f>
        <v>0</v>
      </c>
      <c r="VQL6" s="366">
        <f>'SAISIE HOTEL RESTAURANT'!VQV5</f>
        <v>0</v>
      </c>
      <c r="VQM6" s="366">
        <f>'SAISIE HOTEL RESTAURANT'!VQW5</f>
        <v>0</v>
      </c>
      <c r="VQN6" s="366">
        <f>'SAISIE HOTEL RESTAURANT'!VQX5</f>
        <v>0</v>
      </c>
      <c r="VQO6" s="366">
        <f>'SAISIE HOTEL RESTAURANT'!VQY5</f>
        <v>0</v>
      </c>
      <c r="VQP6" s="366">
        <f>'SAISIE HOTEL RESTAURANT'!VQZ5</f>
        <v>0</v>
      </c>
      <c r="VQQ6" s="366">
        <f>'SAISIE HOTEL RESTAURANT'!VRA5</f>
        <v>0</v>
      </c>
      <c r="VQR6" s="366">
        <f>'SAISIE HOTEL RESTAURANT'!VRB5</f>
        <v>0</v>
      </c>
      <c r="VQS6" s="366">
        <f>'SAISIE HOTEL RESTAURANT'!VRC5</f>
        <v>0</v>
      </c>
      <c r="VQT6" s="366">
        <f>'SAISIE HOTEL RESTAURANT'!VRD5</f>
        <v>0</v>
      </c>
      <c r="VQU6" s="366">
        <f>'SAISIE HOTEL RESTAURANT'!VRE5</f>
        <v>0</v>
      </c>
      <c r="VQV6" s="366">
        <f>'SAISIE HOTEL RESTAURANT'!VRF5</f>
        <v>0</v>
      </c>
      <c r="VQW6" s="366">
        <f>'SAISIE HOTEL RESTAURANT'!VRG5</f>
        <v>0</v>
      </c>
      <c r="VQX6" s="366">
        <f>'SAISIE HOTEL RESTAURANT'!VRH5</f>
        <v>0</v>
      </c>
      <c r="VQY6" s="366">
        <f>'SAISIE HOTEL RESTAURANT'!VRI5</f>
        <v>0</v>
      </c>
      <c r="VQZ6" s="366">
        <f>'SAISIE HOTEL RESTAURANT'!VRJ5</f>
        <v>0</v>
      </c>
      <c r="VRA6" s="366">
        <f>'SAISIE HOTEL RESTAURANT'!VRK5</f>
        <v>0</v>
      </c>
      <c r="VRB6" s="366">
        <f>'SAISIE HOTEL RESTAURANT'!VRL5</f>
        <v>0</v>
      </c>
      <c r="VRC6" s="366">
        <f>'SAISIE HOTEL RESTAURANT'!VRM5</f>
        <v>0</v>
      </c>
      <c r="VRD6" s="366">
        <f>'SAISIE HOTEL RESTAURANT'!VRN5</f>
        <v>0</v>
      </c>
      <c r="VRE6" s="366">
        <f>'SAISIE HOTEL RESTAURANT'!VRO5</f>
        <v>0</v>
      </c>
      <c r="VRF6" s="366">
        <f>'SAISIE HOTEL RESTAURANT'!VRP5</f>
        <v>0</v>
      </c>
      <c r="VRG6" s="366">
        <f>'SAISIE HOTEL RESTAURANT'!VRQ5</f>
        <v>0</v>
      </c>
      <c r="VRH6" s="366">
        <f>'SAISIE HOTEL RESTAURANT'!VRR5</f>
        <v>0</v>
      </c>
      <c r="VRI6" s="366">
        <f>'SAISIE HOTEL RESTAURANT'!VRS5</f>
        <v>0</v>
      </c>
      <c r="VRJ6" s="366">
        <f>'SAISIE HOTEL RESTAURANT'!VRT5</f>
        <v>0</v>
      </c>
      <c r="VRK6" s="366">
        <f>'SAISIE HOTEL RESTAURANT'!VRU5</f>
        <v>0</v>
      </c>
      <c r="VRL6" s="366">
        <f>'SAISIE HOTEL RESTAURANT'!VRV5</f>
        <v>0</v>
      </c>
      <c r="VRM6" s="366">
        <f>'SAISIE HOTEL RESTAURANT'!VRW5</f>
        <v>0</v>
      </c>
      <c r="VRN6" s="366">
        <f>'SAISIE HOTEL RESTAURANT'!VRX5</f>
        <v>0</v>
      </c>
      <c r="VRO6" s="366">
        <f>'SAISIE HOTEL RESTAURANT'!VRY5</f>
        <v>0</v>
      </c>
      <c r="VRP6" s="366">
        <f>'SAISIE HOTEL RESTAURANT'!VRZ5</f>
        <v>0</v>
      </c>
      <c r="VRQ6" s="366">
        <f>'SAISIE HOTEL RESTAURANT'!VSA5</f>
        <v>0</v>
      </c>
      <c r="VRR6" s="366">
        <f>'SAISIE HOTEL RESTAURANT'!VSB5</f>
        <v>0</v>
      </c>
      <c r="VRS6" s="366">
        <f>'SAISIE HOTEL RESTAURANT'!VSC5</f>
        <v>0</v>
      </c>
      <c r="VRT6" s="366">
        <f>'SAISIE HOTEL RESTAURANT'!VSD5</f>
        <v>0</v>
      </c>
      <c r="VRU6" s="366">
        <f>'SAISIE HOTEL RESTAURANT'!VSE5</f>
        <v>0</v>
      </c>
      <c r="VRV6" s="366">
        <f>'SAISIE HOTEL RESTAURANT'!VSF5</f>
        <v>0</v>
      </c>
      <c r="VRW6" s="366">
        <f>'SAISIE HOTEL RESTAURANT'!VSG5</f>
        <v>0</v>
      </c>
      <c r="VRX6" s="366">
        <f>'SAISIE HOTEL RESTAURANT'!VSH5</f>
        <v>0</v>
      </c>
      <c r="VRY6" s="366">
        <f>'SAISIE HOTEL RESTAURANT'!VSI5</f>
        <v>0</v>
      </c>
      <c r="VRZ6" s="366">
        <f>'SAISIE HOTEL RESTAURANT'!VSJ5</f>
        <v>0</v>
      </c>
      <c r="VSA6" s="366">
        <f>'SAISIE HOTEL RESTAURANT'!VSK5</f>
        <v>0</v>
      </c>
      <c r="VSB6" s="366">
        <f>'SAISIE HOTEL RESTAURANT'!VSL5</f>
        <v>0</v>
      </c>
      <c r="VSC6" s="366">
        <f>'SAISIE HOTEL RESTAURANT'!VSM5</f>
        <v>0</v>
      </c>
      <c r="VSD6" s="366">
        <f>'SAISIE HOTEL RESTAURANT'!VSN5</f>
        <v>0</v>
      </c>
      <c r="VSE6" s="366">
        <f>'SAISIE HOTEL RESTAURANT'!VSO5</f>
        <v>0</v>
      </c>
      <c r="VSF6" s="366">
        <f>'SAISIE HOTEL RESTAURANT'!VSP5</f>
        <v>0</v>
      </c>
      <c r="VSG6" s="366">
        <f>'SAISIE HOTEL RESTAURANT'!VSQ5</f>
        <v>0</v>
      </c>
      <c r="VSH6" s="366">
        <f>'SAISIE HOTEL RESTAURANT'!VSR5</f>
        <v>0</v>
      </c>
      <c r="VSI6" s="366">
        <f>'SAISIE HOTEL RESTAURANT'!VSS5</f>
        <v>0</v>
      </c>
      <c r="VSJ6" s="366">
        <f>'SAISIE HOTEL RESTAURANT'!VST5</f>
        <v>0</v>
      </c>
      <c r="VSK6" s="366">
        <f>'SAISIE HOTEL RESTAURANT'!VSU5</f>
        <v>0</v>
      </c>
      <c r="VSL6" s="366">
        <f>'SAISIE HOTEL RESTAURANT'!VSV5</f>
        <v>0</v>
      </c>
      <c r="VSM6" s="366">
        <f>'SAISIE HOTEL RESTAURANT'!VSW5</f>
        <v>0</v>
      </c>
      <c r="VSN6" s="366">
        <f>'SAISIE HOTEL RESTAURANT'!VSX5</f>
        <v>0</v>
      </c>
      <c r="VSO6" s="366">
        <f>'SAISIE HOTEL RESTAURANT'!VSY5</f>
        <v>0</v>
      </c>
      <c r="VSP6" s="366">
        <f>'SAISIE HOTEL RESTAURANT'!VSZ5</f>
        <v>0</v>
      </c>
      <c r="VSQ6" s="366">
        <f>'SAISIE HOTEL RESTAURANT'!VTA5</f>
        <v>0</v>
      </c>
      <c r="VSR6" s="366">
        <f>'SAISIE HOTEL RESTAURANT'!VTB5</f>
        <v>0</v>
      </c>
      <c r="VSS6" s="366">
        <f>'SAISIE HOTEL RESTAURANT'!VTC5</f>
        <v>0</v>
      </c>
      <c r="VST6" s="366">
        <f>'SAISIE HOTEL RESTAURANT'!VTD5</f>
        <v>0</v>
      </c>
      <c r="VSU6" s="366">
        <f>'SAISIE HOTEL RESTAURANT'!VTE5</f>
        <v>0</v>
      </c>
      <c r="VSV6" s="366">
        <f>'SAISIE HOTEL RESTAURANT'!VTF5</f>
        <v>0</v>
      </c>
      <c r="VSW6" s="366">
        <f>'SAISIE HOTEL RESTAURANT'!VTG5</f>
        <v>0</v>
      </c>
      <c r="VSX6" s="366">
        <f>'SAISIE HOTEL RESTAURANT'!VTH5</f>
        <v>0</v>
      </c>
      <c r="VSY6" s="366">
        <f>'SAISIE HOTEL RESTAURANT'!VTI5</f>
        <v>0</v>
      </c>
      <c r="VSZ6" s="366">
        <f>'SAISIE HOTEL RESTAURANT'!VTJ5</f>
        <v>0</v>
      </c>
      <c r="VTA6" s="366">
        <f>'SAISIE HOTEL RESTAURANT'!VTK5</f>
        <v>0</v>
      </c>
      <c r="VTB6" s="366">
        <f>'SAISIE HOTEL RESTAURANT'!VTL5</f>
        <v>0</v>
      </c>
      <c r="VTC6" s="366">
        <f>'SAISIE HOTEL RESTAURANT'!VTM5</f>
        <v>0</v>
      </c>
      <c r="VTD6" s="366">
        <f>'SAISIE HOTEL RESTAURANT'!VTN5</f>
        <v>0</v>
      </c>
      <c r="VTE6" s="366">
        <f>'SAISIE HOTEL RESTAURANT'!VTO5</f>
        <v>0</v>
      </c>
      <c r="VTF6" s="366">
        <f>'SAISIE HOTEL RESTAURANT'!VTP5</f>
        <v>0</v>
      </c>
      <c r="VTG6" s="366">
        <f>'SAISIE HOTEL RESTAURANT'!VTQ5</f>
        <v>0</v>
      </c>
      <c r="VTH6" s="366">
        <f>'SAISIE HOTEL RESTAURANT'!VTR5</f>
        <v>0</v>
      </c>
      <c r="VTI6" s="366">
        <f>'SAISIE HOTEL RESTAURANT'!VTS5</f>
        <v>0</v>
      </c>
      <c r="VTJ6" s="366">
        <f>'SAISIE HOTEL RESTAURANT'!VTT5</f>
        <v>0</v>
      </c>
      <c r="VTK6" s="366">
        <f>'SAISIE HOTEL RESTAURANT'!VTU5</f>
        <v>0</v>
      </c>
      <c r="VTL6" s="366">
        <f>'SAISIE HOTEL RESTAURANT'!VTV5</f>
        <v>0</v>
      </c>
      <c r="VTM6" s="366">
        <f>'SAISIE HOTEL RESTAURANT'!VTW5</f>
        <v>0</v>
      </c>
      <c r="VTN6" s="366">
        <f>'SAISIE HOTEL RESTAURANT'!VTX5</f>
        <v>0</v>
      </c>
      <c r="VTO6" s="366">
        <f>'SAISIE HOTEL RESTAURANT'!VTY5</f>
        <v>0</v>
      </c>
      <c r="VTP6" s="366">
        <f>'SAISIE HOTEL RESTAURANT'!VTZ5</f>
        <v>0</v>
      </c>
      <c r="VTQ6" s="366">
        <f>'SAISIE HOTEL RESTAURANT'!VUA5</f>
        <v>0</v>
      </c>
      <c r="VTR6" s="366">
        <f>'SAISIE HOTEL RESTAURANT'!VUB5</f>
        <v>0</v>
      </c>
      <c r="VTS6" s="366">
        <f>'SAISIE HOTEL RESTAURANT'!VUC5</f>
        <v>0</v>
      </c>
      <c r="VTT6" s="366">
        <f>'SAISIE HOTEL RESTAURANT'!VUD5</f>
        <v>0</v>
      </c>
      <c r="VTU6" s="366">
        <f>'SAISIE HOTEL RESTAURANT'!VUE5</f>
        <v>0</v>
      </c>
      <c r="VTV6" s="366">
        <f>'SAISIE HOTEL RESTAURANT'!VUF5</f>
        <v>0</v>
      </c>
      <c r="VTW6" s="366">
        <f>'SAISIE HOTEL RESTAURANT'!VUG5</f>
        <v>0</v>
      </c>
      <c r="VTX6" s="366">
        <f>'SAISIE HOTEL RESTAURANT'!VUH5</f>
        <v>0</v>
      </c>
      <c r="VTY6" s="366">
        <f>'SAISIE HOTEL RESTAURANT'!VUI5</f>
        <v>0</v>
      </c>
      <c r="VTZ6" s="366">
        <f>'SAISIE HOTEL RESTAURANT'!VUJ5</f>
        <v>0</v>
      </c>
      <c r="VUA6" s="366">
        <f>'SAISIE HOTEL RESTAURANT'!VUK5</f>
        <v>0</v>
      </c>
      <c r="VUB6" s="366">
        <f>'SAISIE HOTEL RESTAURANT'!VUL5</f>
        <v>0</v>
      </c>
      <c r="VUC6" s="366">
        <f>'SAISIE HOTEL RESTAURANT'!VUM5</f>
        <v>0</v>
      </c>
      <c r="VUD6" s="366">
        <f>'SAISIE HOTEL RESTAURANT'!VUN5</f>
        <v>0</v>
      </c>
      <c r="VUE6" s="366">
        <f>'SAISIE HOTEL RESTAURANT'!VUO5</f>
        <v>0</v>
      </c>
      <c r="VUF6" s="366">
        <f>'SAISIE HOTEL RESTAURANT'!VUP5</f>
        <v>0</v>
      </c>
      <c r="VUG6" s="366">
        <f>'SAISIE HOTEL RESTAURANT'!VUQ5</f>
        <v>0</v>
      </c>
      <c r="VUH6" s="366">
        <f>'SAISIE HOTEL RESTAURANT'!VUR5</f>
        <v>0</v>
      </c>
      <c r="VUI6" s="366">
        <f>'SAISIE HOTEL RESTAURANT'!VUS5</f>
        <v>0</v>
      </c>
      <c r="VUJ6" s="366">
        <f>'SAISIE HOTEL RESTAURANT'!VUT5</f>
        <v>0</v>
      </c>
      <c r="VUK6" s="366">
        <f>'SAISIE HOTEL RESTAURANT'!VUU5</f>
        <v>0</v>
      </c>
      <c r="VUL6" s="366">
        <f>'SAISIE HOTEL RESTAURANT'!VUV5</f>
        <v>0</v>
      </c>
      <c r="VUM6" s="366">
        <f>'SAISIE HOTEL RESTAURANT'!VUW5</f>
        <v>0</v>
      </c>
      <c r="VUN6" s="366">
        <f>'SAISIE HOTEL RESTAURANT'!VUX5</f>
        <v>0</v>
      </c>
      <c r="VUO6" s="366">
        <f>'SAISIE HOTEL RESTAURANT'!VUY5</f>
        <v>0</v>
      </c>
      <c r="VUP6" s="366">
        <f>'SAISIE HOTEL RESTAURANT'!VUZ5</f>
        <v>0</v>
      </c>
      <c r="VUQ6" s="366">
        <f>'SAISIE HOTEL RESTAURANT'!VVA5</f>
        <v>0</v>
      </c>
      <c r="VUR6" s="366">
        <f>'SAISIE HOTEL RESTAURANT'!VVB5</f>
        <v>0</v>
      </c>
      <c r="VUS6" s="366">
        <f>'SAISIE HOTEL RESTAURANT'!VVC5</f>
        <v>0</v>
      </c>
      <c r="VUT6" s="366">
        <f>'SAISIE HOTEL RESTAURANT'!VVD5</f>
        <v>0</v>
      </c>
      <c r="VUU6" s="366">
        <f>'SAISIE HOTEL RESTAURANT'!VVE5</f>
        <v>0</v>
      </c>
      <c r="VUV6" s="366">
        <f>'SAISIE HOTEL RESTAURANT'!VVF5</f>
        <v>0</v>
      </c>
      <c r="VUW6" s="366">
        <f>'SAISIE HOTEL RESTAURANT'!VVG5</f>
        <v>0</v>
      </c>
      <c r="VUX6" s="366">
        <f>'SAISIE HOTEL RESTAURANT'!VVH5</f>
        <v>0</v>
      </c>
      <c r="VUY6" s="366">
        <f>'SAISIE HOTEL RESTAURANT'!VVI5</f>
        <v>0</v>
      </c>
      <c r="VUZ6" s="366">
        <f>'SAISIE HOTEL RESTAURANT'!VVJ5</f>
        <v>0</v>
      </c>
      <c r="VVA6" s="366">
        <f>'SAISIE HOTEL RESTAURANT'!VVK5</f>
        <v>0</v>
      </c>
      <c r="VVB6" s="366">
        <f>'SAISIE HOTEL RESTAURANT'!VVL5</f>
        <v>0</v>
      </c>
      <c r="VVC6" s="366">
        <f>'SAISIE HOTEL RESTAURANT'!VVM5</f>
        <v>0</v>
      </c>
      <c r="VVD6" s="366">
        <f>'SAISIE HOTEL RESTAURANT'!VVN5</f>
        <v>0</v>
      </c>
      <c r="VVE6" s="366">
        <f>'SAISIE HOTEL RESTAURANT'!VVO5</f>
        <v>0</v>
      </c>
      <c r="VVF6" s="366">
        <f>'SAISIE HOTEL RESTAURANT'!VVP5</f>
        <v>0</v>
      </c>
      <c r="VVG6" s="366">
        <f>'SAISIE HOTEL RESTAURANT'!VVQ5</f>
        <v>0</v>
      </c>
      <c r="VVH6" s="366">
        <f>'SAISIE HOTEL RESTAURANT'!VVR5</f>
        <v>0</v>
      </c>
      <c r="VVI6" s="366">
        <f>'SAISIE HOTEL RESTAURANT'!VVS5</f>
        <v>0</v>
      </c>
      <c r="VVJ6" s="366">
        <f>'SAISIE HOTEL RESTAURANT'!VVT5</f>
        <v>0</v>
      </c>
      <c r="VVK6" s="366">
        <f>'SAISIE HOTEL RESTAURANT'!VVU5</f>
        <v>0</v>
      </c>
      <c r="VVL6" s="366">
        <f>'SAISIE HOTEL RESTAURANT'!VVV5</f>
        <v>0</v>
      </c>
      <c r="VVM6" s="366">
        <f>'SAISIE HOTEL RESTAURANT'!VVW5</f>
        <v>0</v>
      </c>
      <c r="VVN6" s="366">
        <f>'SAISIE HOTEL RESTAURANT'!VVX5</f>
        <v>0</v>
      </c>
      <c r="VVO6" s="366">
        <f>'SAISIE HOTEL RESTAURANT'!VVY5</f>
        <v>0</v>
      </c>
      <c r="VVP6" s="366">
        <f>'SAISIE HOTEL RESTAURANT'!VVZ5</f>
        <v>0</v>
      </c>
      <c r="VVQ6" s="366">
        <f>'SAISIE HOTEL RESTAURANT'!VWA5</f>
        <v>0</v>
      </c>
      <c r="VVR6" s="366">
        <f>'SAISIE HOTEL RESTAURANT'!VWB5</f>
        <v>0</v>
      </c>
      <c r="VVS6" s="366">
        <f>'SAISIE HOTEL RESTAURANT'!VWC5</f>
        <v>0</v>
      </c>
      <c r="VVT6" s="366">
        <f>'SAISIE HOTEL RESTAURANT'!VWD5</f>
        <v>0</v>
      </c>
      <c r="VVU6" s="366">
        <f>'SAISIE HOTEL RESTAURANT'!VWE5</f>
        <v>0</v>
      </c>
      <c r="VVV6" s="366">
        <f>'SAISIE HOTEL RESTAURANT'!VWF5</f>
        <v>0</v>
      </c>
      <c r="VVW6" s="366">
        <f>'SAISIE HOTEL RESTAURANT'!VWG5</f>
        <v>0</v>
      </c>
      <c r="VVX6" s="366">
        <f>'SAISIE HOTEL RESTAURANT'!VWH5</f>
        <v>0</v>
      </c>
      <c r="VVY6" s="366">
        <f>'SAISIE HOTEL RESTAURANT'!VWI5</f>
        <v>0</v>
      </c>
      <c r="VVZ6" s="366">
        <f>'SAISIE HOTEL RESTAURANT'!VWJ5</f>
        <v>0</v>
      </c>
      <c r="VWA6" s="366">
        <f>'SAISIE HOTEL RESTAURANT'!VWK5</f>
        <v>0</v>
      </c>
      <c r="VWB6" s="366">
        <f>'SAISIE HOTEL RESTAURANT'!VWL5</f>
        <v>0</v>
      </c>
      <c r="VWC6" s="366">
        <f>'SAISIE HOTEL RESTAURANT'!VWM5</f>
        <v>0</v>
      </c>
      <c r="VWD6" s="366">
        <f>'SAISIE HOTEL RESTAURANT'!VWN5</f>
        <v>0</v>
      </c>
      <c r="VWE6" s="366">
        <f>'SAISIE HOTEL RESTAURANT'!VWO5</f>
        <v>0</v>
      </c>
      <c r="VWF6" s="366">
        <f>'SAISIE HOTEL RESTAURANT'!VWP5</f>
        <v>0</v>
      </c>
      <c r="VWG6" s="366">
        <f>'SAISIE HOTEL RESTAURANT'!VWQ5</f>
        <v>0</v>
      </c>
      <c r="VWH6" s="366">
        <f>'SAISIE HOTEL RESTAURANT'!VWR5</f>
        <v>0</v>
      </c>
      <c r="VWI6" s="366">
        <f>'SAISIE HOTEL RESTAURANT'!VWS5</f>
        <v>0</v>
      </c>
      <c r="VWJ6" s="366">
        <f>'SAISIE HOTEL RESTAURANT'!VWT5</f>
        <v>0</v>
      </c>
      <c r="VWK6" s="366">
        <f>'SAISIE HOTEL RESTAURANT'!VWU5</f>
        <v>0</v>
      </c>
      <c r="VWL6" s="366">
        <f>'SAISIE HOTEL RESTAURANT'!VWV5</f>
        <v>0</v>
      </c>
      <c r="VWM6" s="366">
        <f>'SAISIE HOTEL RESTAURANT'!VWW5</f>
        <v>0</v>
      </c>
      <c r="VWN6" s="366">
        <f>'SAISIE HOTEL RESTAURANT'!VWX5</f>
        <v>0</v>
      </c>
      <c r="VWO6" s="366">
        <f>'SAISIE HOTEL RESTAURANT'!VWY5</f>
        <v>0</v>
      </c>
      <c r="VWP6" s="366">
        <f>'SAISIE HOTEL RESTAURANT'!VWZ5</f>
        <v>0</v>
      </c>
      <c r="VWQ6" s="366">
        <f>'SAISIE HOTEL RESTAURANT'!VXA5</f>
        <v>0</v>
      </c>
      <c r="VWR6" s="366">
        <f>'SAISIE HOTEL RESTAURANT'!VXB5</f>
        <v>0</v>
      </c>
      <c r="VWS6" s="366">
        <f>'SAISIE HOTEL RESTAURANT'!VXC5</f>
        <v>0</v>
      </c>
      <c r="VWT6" s="366">
        <f>'SAISIE HOTEL RESTAURANT'!VXD5</f>
        <v>0</v>
      </c>
      <c r="VWU6" s="366">
        <f>'SAISIE HOTEL RESTAURANT'!VXE5</f>
        <v>0</v>
      </c>
      <c r="VWV6" s="366">
        <f>'SAISIE HOTEL RESTAURANT'!VXF5</f>
        <v>0</v>
      </c>
      <c r="VWW6" s="366">
        <f>'SAISIE HOTEL RESTAURANT'!VXG5</f>
        <v>0</v>
      </c>
      <c r="VWX6" s="366">
        <f>'SAISIE HOTEL RESTAURANT'!VXH5</f>
        <v>0</v>
      </c>
      <c r="VWY6" s="366">
        <f>'SAISIE HOTEL RESTAURANT'!VXI5</f>
        <v>0</v>
      </c>
      <c r="VWZ6" s="366">
        <f>'SAISIE HOTEL RESTAURANT'!VXJ5</f>
        <v>0</v>
      </c>
      <c r="VXA6" s="366">
        <f>'SAISIE HOTEL RESTAURANT'!VXK5</f>
        <v>0</v>
      </c>
      <c r="VXB6" s="366">
        <f>'SAISIE HOTEL RESTAURANT'!VXL5</f>
        <v>0</v>
      </c>
      <c r="VXC6" s="366">
        <f>'SAISIE HOTEL RESTAURANT'!VXM5</f>
        <v>0</v>
      </c>
      <c r="VXD6" s="366">
        <f>'SAISIE HOTEL RESTAURANT'!VXN5</f>
        <v>0</v>
      </c>
      <c r="VXE6" s="366">
        <f>'SAISIE HOTEL RESTAURANT'!VXO5</f>
        <v>0</v>
      </c>
      <c r="VXF6" s="366">
        <f>'SAISIE HOTEL RESTAURANT'!VXP5</f>
        <v>0</v>
      </c>
      <c r="VXG6" s="366">
        <f>'SAISIE HOTEL RESTAURANT'!VXQ5</f>
        <v>0</v>
      </c>
      <c r="VXH6" s="366">
        <f>'SAISIE HOTEL RESTAURANT'!VXR5</f>
        <v>0</v>
      </c>
      <c r="VXI6" s="366">
        <f>'SAISIE HOTEL RESTAURANT'!VXS5</f>
        <v>0</v>
      </c>
      <c r="VXJ6" s="366">
        <f>'SAISIE HOTEL RESTAURANT'!VXT5</f>
        <v>0</v>
      </c>
      <c r="VXK6" s="366">
        <f>'SAISIE HOTEL RESTAURANT'!VXU5</f>
        <v>0</v>
      </c>
      <c r="VXL6" s="366">
        <f>'SAISIE HOTEL RESTAURANT'!VXV5</f>
        <v>0</v>
      </c>
      <c r="VXM6" s="366">
        <f>'SAISIE HOTEL RESTAURANT'!VXW5</f>
        <v>0</v>
      </c>
      <c r="VXN6" s="366">
        <f>'SAISIE HOTEL RESTAURANT'!VXX5</f>
        <v>0</v>
      </c>
      <c r="VXO6" s="366">
        <f>'SAISIE HOTEL RESTAURANT'!VXY5</f>
        <v>0</v>
      </c>
      <c r="VXP6" s="366">
        <f>'SAISIE HOTEL RESTAURANT'!VXZ5</f>
        <v>0</v>
      </c>
      <c r="VXQ6" s="366">
        <f>'SAISIE HOTEL RESTAURANT'!VYA5</f>
        <v>0</v>
      </c>
      <c r="VXR6" s="366">
        <f>'SAISIE HOTEL RESTAURANT'!VYB5</f>
        <v>0</v>
      </c>
      <c r="VXS6" s="366">
        <f>'SAISIE HOTEL RESTAURANT'!VYC5</f>
        <v>0</v>
      </c>
      <c r="VXT6" s="366">
        <f>'SAISIE HOTEL RESTAURANT'!VYD5</f>
        <v>0</v>
      </c>
      <c r="VXU6" s="366">
        <f>'SAISIE HOTEL RESTAURANT'!VYE5</f>
        <v>0</v>
      </c>
      <c r="VXV6" s="366">
        <f>'SAISIE HOTEL RESTAURANT'!VYF5</f>
        <v>0</v>
      </c>
      <c r="VXW6" s="366">
        <f>'SAISIE HOTEL RESTAURANT'!VYG5</f>
        <v>0</v>
      </c>
      <c r="VXX6" s="366">
        <f>'SAISIE HOTEL RESTAURANT'!VYH5</f>
        <v>0</v>
      </c>
      <c r="VXY6" s="366">
        <f>'SAISIE HOTEL RESTAURANT'!VYI5</f>
        <v>0</v>
      </c>
      <c r="VXZ6" s="366">
        <f>'SAISIE HOTEL RESTAURANT'!VYJ5</f>
        <v>0</v>
      </c>
      <c r="VYA6" s="366">
        <f>'SAISIE HOTEL RESTAURANT'!VYK5</f>
        <v>0</v>
      </c>
      <c r="VYB6" s="366">
        <f>'SAISIE HOTEL RESTAURANT'!VYL5</f>
        <v>0</v>
      </c>
      <c r="VYC6" s="366">
        <f>'SAISIE HOTEL RESTAURANT'!VYM5</f>
        <v>0</v>
      </c>
      <c r="VYD6" s="366">
        <f>'SAISIE HOTEL RESTAURANT'!VYN5</f>
        <v>0</v>
      </c>
      <c r="VYE6" s="366">
        <f>'SAISIE HOTEL RESTAURANT'!VYO5</f>
        <v>0</v>
      </c>
      <c r="VYF6" s="366">
        <f>'SAISIE HOTEL RESTAURANT'!VYP5</f>
        <v>0</v>
      </c>
      <c r="VYG6" s="366">
        <f>'SAISIE HOTEL RESTAURANT'!VYQ5</f>
        <v>0</v>
      </c>
      <c r="VYH6" s="366">
        <f>'SAISIE HOTEL RESTAURANT'!VYR5</f>
        <v>0</v>
      </c>
      <c r="VYI6" s="366">
        <f>'SAISIE HOTEL RESTAURANT'!VYS5</f>
        <v>0</v>
      </c>
      <c r="VYJ6" s="366">
        <f>'SAISIE HOTEL RESTAURANT'!VYT5</f>
        <v>0</v>
      </c>
      <c r="VYK6" s="366">
        <f>'SAISIE HOTEL RESTAURANT'!VYU5</f>
        <v>0</v>
      </c>
      <c r="VYL6" s="366">
        <f>'SAISIE HOTEL RESTAURANT'!VYV5</f>
        <v>0</v>
      </c>
      <c r="VYM6" s="366">
        <f>'SAISIE HOTEL RESTAURANT'!VYW5</f>
        <v>0</v>
      </c>
      <c r="VYN6" s="366">
        <f>'SAISIE HOTEL RESTAURANT'!VYX5</f>
        <v>0</v>
      </c>
      <c r="VYO6" s="366">
        <f>'SAISIE HOTEL RESTAURANT'!VYY5</f>
        <v>0</v>
      </c>
      <c r="VYP6" s="366">
        <f>'SAISIE HOTEL RESTAURANT'!VYZ5</f>
        <v>0</v>
      </c>
      <c r="VYQ6" s="366">
        <f>'SAISIE HOTEL RESTAURANT'!VZA5</f>
        <v>0</v>
      </c>
      <c r="VYR6" s="366">
        <f>'SAISIE HOTEL RESTAURANT'!VZB5</f>
        <v>0</v>
      </c>
      <c r="VYS6" s="366">
        <f>'SAISIE HOTEL RESTAURANT'!VZC5</f>
        <v>0</v>
      </c>
      <c r="VYT6" s="366">
        <f>'SAISIE HOTEL RESTAURANT'!VZD5</f>
        <v>0</v>
      </c>
      <c r="VYU6" s="366">
        <f>'SAISIE HOTEL RESTAURANT'!VZE5</f>
        <v>0</v>
      </c>
      <c r="VYV6" s="366">
        <f>'SAISIE HOTEL RESTAURANT'!VZF5</f>
        <v>0</v>
      </c>
      <c r="VYW6" s="366">
        <f>'SAISIE HOTEL RESTAURANT'!VZG5</f>
        <v>0</v>
      </c>
      <c r="VYX6" s="366">
        <f>'SAISIE HOTEL RESTAURANT'!VZH5</f>
        <v>0</v>
      </c>
      <c r="VYY6" s="366">
        <f>'SAISIE HOTEL RESTAURANT'!VZI5</f>
        <v>0</v>
      </c>
      <c r="VYZ6" s="366">
        <f>'SAISIE HOTEL RESTAURANT'!VZJ5</f>
        <v>0</v>
      </c>
      <c r="VZA6" s="366">
        <f>'SAISIE HOTEL RESTAURANT'!VZK5</f>
        <v>0</v>
      </c>
      <c r="VZB6" s="366">
        <f>'SAISIE HOTEL RESTAURANT'!VZL5</f>
        <v>0</v>
      </c>
      <c r="VZC6" s="366">
        <f>'SAISIE HOTEL RESTAURANT'!VZM5</f>
        <v>0</v>
      </c>
      <c r="VZD6" s="366">
        <f>'SAISIE HOTEL RESTAURANT'!VZN5</f>
        <v>0</v>
      </c>
      <c r="VZE6" s="366">
        <f>'SAISIE HOTEL RESTAURANT'!VZO5</f>
        <v>0</v>
      </c>
      <c r="VZF6" s="366">
        <f>'SAISIE HOTEL RESTAURANT'!VZP5</f>
        <v>0</v>
      </c>
      <c r="VZG6" s="366">
        <f>'SAISIE HOTEL RESTAURANT'!VZQ5</f>
        <v>0</v>
      </c>
      <c r="VZH6" s="366">
        <f>'SAISIE HOTEL RESTAURANT'!VZR5</f>
        <v>0</v>
      </c>
      <c r="VZI6" s="366">
        <f>'SAISIE HOTEL RESTAURANT'!VZS5</f>
        <v>0</v>
      </c>
      <c r="VZJ6" s="366">
        <f>'SAISIE HOTEL RESTAURANT'!VZT5</f>
        <v>0</v>
      </c>
      <c r="VZK6" s="366">
        <f>'SAISIE HOTEL RESTAURANT'!VZU5</f>
        <v>0</v>
      </c>
      <c r="VZL6" s="366">
        <f>'SAISIE HOTEL RESTAURANT'!VZV5</f>
        <v>0</v>
      </c>
      <c r="VZM6" s="366">
        <f>'SAISIE HOTEL RESTAURANT'!VZW5</f>
        <v>0</v>
      </c>
      <c r="VZN6" s="366">
        <f>'SAISIE HOTEL RESTAURANT'!VZX5</f>
        <v>0</v>
      </c>
      <c r="VZO6" s="366">
        <f>'SAISIE HOTEL RESTAURANT'!VZY5</f>
        <v>0</v>
      </c>
      <c r="VZP6" s="366">
        <f>'SAISIE HOTEL RESTAURANT'!VZZ5</f>
        <v>0</v>
      </c>
      <c r="VZQ6" s="366">
        <f>'SAISIE HOTEL RESTAURANT'!WAA5</f>
        <v>0</v>
      </c>
      <c r="VZR6" s="366">
        <f>'SAISIE HOTEL RESTAURANT'!WAB5</f>
        <v>0</v>
      </c>
      <c r="VZS6" s="366">
        <f>'SAISIE HOTEL RESTAURANT'!WAC5</f>
        <v>0</v>
      </c>
      <c r="VZT6" s="366">
        <f>'SAISIE HOTEL RESTAURANT'!WAD5</f>
        <v>0</v>
      </c>
      <c r="VZU6" s="366">
        <f>'SAISIE HOTEL RESTAURANT'!WAE5</f>
        <v>0</v>
      </c>
      <c r="VZV6" s="366">
        <f>'SAISIE HOTEL RESTAURANT'!WAF5</f>
        <v>0</v>
      </c>
      <c r="VZW6" s="366">
        <f>'SAISIE HOTEL RESTAURANT'!WAG5</f>
        <v>0</v>
      </c>
      <c r="VZX6" s="366">
        <f>'SAISIE HOTEL RESTAURANT'!WAH5</f>
        <v>0</v>
      </c>
      <c r="VZY6" s="366">
        <f>'SAISIE HOTEL RESTAURANT'!WAI5</f>
        <v>0</v>
      </c>
      <c r="VZZ6" s="366">
        <f>'SAISIE HOTEL RESTAURANT'!WAJ5</f>
        <v>0</v>
      </c>
      <c r="WAA6" s="366">
        <f>'SAISIE HOTEL RESTAURANT'!WAK5</f>
        <v>0</v>
      </c>
      <c r="WAB6" s="366">
        <f>'SAISIE HOTEL RESTAURANT'!WAL5</f>
        <v>0</v>
      </c>
      <c r="WAC6" s="366">
        <f>'SAISIE HOTEL RESTAURANT'!WAM5</f>
        <v>0</v>
      </c>
      <c r="WAD6" s="366">
        <f>'SAISIE HOTEL RESTAURANT'!WAN5</f>
        <v>0</v>
      </c>
      <c r="WAE6" s="366">
        <f>'SAISIE HOTEL RESTAURANT'!WAO5</f>
        <v>0</v>
      </c>
      <c r="WAF6" s="366">
        <f>'SAISIE HOTEL RESTAURANT'!WAP5</f>
        <v>0</v>
      </c>
      <c r="WAG6" s="366">
        <f>'SAISIE HOTEL RESTAURANT'!WAQ5</f>
        <v>0</v>
      </c>
      <c r="WAH6" s="366">
        <f>'SAISIE HOTEL RESTAURANT'!WAR5</f>
        <v>0</v>
      </c>
      <c r="WAI6" s="366">
        <f>'SAISIE HOTEL RESTAURANT'!WAS5</f>
        <v>0</v>
      </c>
      <c r="WAJ6" s="366">
        <f>'SAISIE HOTEL RESTAURANT'!WAT5</f>
        <v>0</v>
      </c>
      <c r="WAK6" s="366">
        <f>'SAISIE HOTEL RESTAURANT'!WAU5</f>
        <v>0</v>
      </c>
      <c r="WAL6" s="366">
        <f>'SAISIE HOTEL RESTAURANT'!WAV5</f>
        <v>0</v>
      </c>
      <c r="WAM6" s="366">
        <f>'SAISIE HOTEL RESTAURANT'!WAW5</f>
        <v>0</v>
      </c>
      <c r="WAN6" s="366">
        <f>'SAISIE HOTEL RESTAURANT'!WAX5</f>
        <v>0</v>
      </c>
      <c r="WAO6" s="366">
        <f>'SAISIE HOTEL RESTAURANT'!WAY5</f>
        <v>0</v>
      </c>
      <c r="WAP6" s="366">
        <f>'SAISIE HOTEL RESTAURANT'!WAZ5</f>
        <v>0</v>
      </c>
      <c r="WAQ6" s="366">
        <f>'SAISIE HOTEL RESTAURANT'!WBA5</f>
        <v>0</v>
      </c>
      <c r="WAR6" s="366">
        <f>'SAISIE HOTEL RESTAURANT'!WBB5</f>
        <v>0</v>
      </c>
      <c r="WAS6" s="366">
        <f>'SAISIE HOTEL RESTAURANT'!WBC5</f>
        <v>0</v>
      </c>
      <c r="WAT6" s="366">
        <f>'SAISIE HOTEL RESTAURANT'!WBD5</f>
        <v>0</v>
      </c>
      <c r="WAU6" s="366">
        <f>'SAISIE HOTEL RESTAURANT'!WBE5</f>
        <v>0</v>
      </c>
      <c r="WAV6" s="366">
        <f>'SAISIE HOTEL RESTAURANT'!WBF5</f>
        <v>0</v>
      </c>
      <c r="WAW6" s="366">
        <f>'SAISIE HOTEL RESTAURANT'!WBG5</f>
        <v>0</v>
      </c>
      <c r="WAX6" s="366">
        <f>'SAISIE HOTEL RESTAURANT'!WBH5</f>
        <v>0</v>
      </c>
      <c r="WAY6" s="366">
        <f>'SAISIE HOTEL RESTAURANT'!WBI5</f>
        <v>0</v>
      </c>
      <c r="WAZ6" s="366">
        <f>'SAISIE HOTEL RESTAURANT'!WBJ5</f>
        <v>0</v>
      </c>
      <c r="WBA6" s="366">
        <f>'SAISIE HOTEL RESTAURANT'!WBK5</f>
        <v>0</v>
      </c>
      <c r="WBB6" s="366">
        <f>'SAISIE HOTEL RESTAURANT'!WBL5</f>
        <v>0</v>
      </c>
      <c r="WBC6" s="366">
        <f>'SAISIE HOTEL RESTAURANT'!WBM5</f>
        <v>0</v>
      </c>
      <c r="WBD6" s="366">
        <f>'SAISIE HOTEL RESTAURANT'!WBN5</f>
        <v>0</v>
      </c>
      <c r="WBE6" s="366">
        <f>'SAISIE HOTEL RESTAURANT'!WBO5</f>
        <v>0</v>
      </c>
      <c r="WBF6" s="366">
        <f>'SAISIE HOTEL RESTAURANT'!WBP5</f>
        <v>0</v>
      </c>
      <c r="WBG6" s="366">
        <f>'SAISIE HOTEL RESTAURANT'!WBQ5</f>
        <v>0</v>
      </c>
      <c r="WBH6" s="366">
        <f>'SAISIE HOTEL RESTAURANT'!WBR5</f>
        <v>0</v>
      </c>
      <c r="WBI6" s="366">
        <f>'SAISIE HOTEL RESTAURANT'!WBS5</f>
        <v>0</v>
      </c>
      <c r="WBJ6" s="366">
        <f>'SAISIE HOTEL RESTAURANT'!WBT5</f>
        <v>0</v>
      </c>
      <c r="WBK6" s="366">
        <f>'SAISIE HOTEL RESTAURANT'!WBU5</f>
        <v>0</v>
      </c>
      <c r="WBL6" s="366">
        <f>'SAISIE HOTEL RESTAURANT'!WBV5</f>
        <v>0</v>
      </c>
      <c r="WBM6" s="366">
        <f>'SAISIE HOTEL RESTAURANT'!WBW5</f>
        <v>0</v>
      </c>
      <c r="WBN6" s="366">
        <f>'SAISIE HOTEL RESTAURANT'!WBX5</f>
        <v>0</v>
      </c>
      <c r="WBO6" s="366">
        <f>'SAISIE HOTEL RESTAURANT'!WBY5</f>
        <v>0</v>
      </c>
      <c r="WBP6" s="366">
        <f>'SAISIE HOTEL RESTAURANT'!WBZ5</f>
        <v>0</v>
      </c>
      <c r="WBQ6" s="366">
        <f>'SAISIE HOTEL RESTAURANT'!WCA5</f>
        <v>0</v>
      </c>
      <c r="WBR6" s="366">
        <f>'SAISIE HOTEL RESTAURANT'!WCB5</f>
        <v>0</v>
      </c>
      <c r="WBS6" s="366">
        <f>'SAISIE HOTEL RESTAURANT'!WCC5</f>
        <v>0</v>
      </c>
      <c r="WBT6" s="366">
        <f>'SAISIE HOTEL RESTAURANT'!WCD5</f>
        <v>0</v>
      </c>
      <c r="WBU6" s="366">
        <f>'SAISIE HOTEL RESTAURANT'!WCE5</f>
        <v>0</v>
      </c>
      <c r="WBV6" s="366">
        <f>'SAISIE HOTEL RESTAURANT'!WCF5</f>
        <v>0</v>
      </c>
      <c r="WBW6" s="366">
        <f>'SAISIE HOTEL RESTAURANT'!WCG5</f>
        <v>0</v>
      </c>
      <c r="WBX6" s="366">
        <f>'SAISIE HOTEL RESTAURANT'!WCH5</f>
        <v>0</v>
      </c>
      <c r="WBY6" s="366">
        <f>'SAISIE HOTEL RESTAURANT'!WCI5</f>
        <v>0</v>
      </c>
      <c r="WBZ6" s="366">
        <f>'SAISIE HOTEL RESTAURANT'!WCJ5</f>
        <v>0</v>
      </c>
      <c r="WCA6" s="366">
        <f>'SAISIE HOTEL RESTAURANT'!WCK5</f>
        <v>0</v>
      </c>
      <c r="WCB6" s="366">
        <f>'SAISIE HOTEL RESTAURANT'!WCL5</f>
        <v>0</v>
      </c>
      <c r="WCC6" s="366">
        <f>'SAISIE HOTEL RESTAURANT'!WCM5</f>
        <v>0</v>
      </c>
      <c r="WCD6" s="366">
        <f>'SAISIE HOTEL RESTAURANT'!WCN5</f>
        <v>0</v>
      </c>
      <c r="WCE6" s="366">
        <f>'SAISIE HOTEL RESTAURANT'!WCO5</f>
        <v>0</v>
      </c>
      <c r="WCF6" s="366">
        <f>'SAISIE HOTEL RESTAURANT'!WCP5</f>
        <v>0</v>
      </c>
      <c r="WCG6" s="366">
        <f>'SAISIE HOTEL RESTAURANT'!WCQ5</f>
        <v>0</v>
      </c>
      <c r="WCH6" s="366">
        <f>'SAISIE HOTEL RESTAURANT'!WCR5</f>
        <v>0</v>
      </c>
      <c r="WCI6" s="366">
        <f>'SAISIE HOTEL RESTAURANT'!WCS5</f>
        <v>0</v>
      </c>
      <c r="WCJ6" s="366">
        <f>'SAISIE HOTEL RESTAURANT'!WCT5</f>
        <v>0</v>
      </c>
      <c r="WCK6" s="366">
        <f>'SAISIE HOTEL RESTAURANT'!WCU5</f>
        <v>0</v>
      </c>
      <c r="WCL6" s="366">
        <f>'SAISIE HOTEL RESTAURANT'!WCV5</f>
        <v>0</v>
      </c>
      <c r="WCM6" s="366">
        <f>'SAISIE HOTEL RESTAURANT'!WCW5</f>
        <v>0</v>
      </c>
      <c r="WCN6" s="366">
        <f>'SAISIE HOTEL RESTAURANT'!WCX5</f>
        <v>0</v>
      </c>
      <c r="WCO6" s="366">
        <f>'SAISIE HOTEL RESTAURANT'!WCY5</f>
        <v>0</v>
      </c>
      <c r="WCP6" s="366">
        <f>'SAISIE HOTEL RESTAURANT'!WCZ5</f>
        <v>0</v>
      </c>
      <c r="WCQ6" s="366">
        <f>'SAISIE HOTEL RESTAURANT'!WDA5</f>
        <v>0</v>
      </c>
      <c r="WCR6" s="366">
        <f>'SAISIE HOTEL RESTAURANT'!WDB5</f>
        <v>0</v>
      </c>
      <c r="WCS6" s="366">
        <f>'SAISIE HOTEL RESTAURANT'!WDC5</f>
        <v>0</v>
      </c>
      <c r="WCT6" s="366">
        <f>'SAISIE HOTEL RESTAURANT'!WDD5</f>
        <v>0</v>
      </c>
      <c r="WCU6" s="366">
        <f>'SAISIE HOTEL RESTAURANT'!WDE5</f>
        <v>0</v>
      </c>
      <c r="WCV6" s="366">
        <f>'SAISIE HOTEL RESTAURANT'!WDF5</f>
        <v>0</v>
      </c>
      <c r="WCW6" s="366">
        <f>'SAISIE HOTEL RESTAURANT'!WDG5</f>
        <v>0</v>
      </c>
      <c r="WCX6" s="366">
        <f>'SAISIE HOTEL RESTAURANT'!WDH5</f>
        <v>0</v>
      </c>
      <c r="WCY6" s="366">
        <f>'SAISIE HOTEL RESTAURANT'!WDI5</f>
        <v>0</v>
      </c>
      <c r="WCZ6" s="366">
        <f>'SAISIE HOTEL RESTAURANT'!WDJ5</f>
        <v>0</v>
      </c>
      <c r="WDA6" s="366">
        <f>'SAISIE HOTEL RESTAURANT'!WDK5</f>
        <v>0</v>
      </c>
      <c r="WDB6" s="366">
        <f>'SAISIE HOTEL RESTAURANT'!WDL5</f>
        <v>0</v>
      </c>
      <c r="WDC6" s="366">
        <f>'SAISIE HOTEL RESTAURANT'!WDM5</f>
        <v>0</v>
      </c>
      <c r="WDD6" s="366">
        <f>'SAISIE HOTEL RESTAURANT'!WDN5</f>
        <v>0</v>
      </c>
      <c r="WDE6" s="366">
        <f>'SAISIE HOTEL RESTAURANT'!WDO5</f>
        <v>0</v>
      </c>
      <c r="WDF6" s="366">
        <f>'SAISIE HOTEL RESTAURANT'!WDP5</f>
        <v>0</v>
      </c>
      <c r="WDG6" s="366">
        <f>'SAISIE HOTEL RESTAURANT'!WDQ5</f>
        <v>0</v>
      </c>
      <c r="WDH6" s="366">
        <f>'SAISIE HOTEL RESTAURANT'!WDR5</f>
        <v>0</v>
      </c>
      <c r="WDI6" s="366">
        <f>'SAISIE HOTEL RESTAURANT'!WDS5</f>
        <v>0</v>
      </c>
      <c r="WDJ6" s="366">
        <f>'SAISIE HOTEL RESTAURANT'!WDT5</f>
        <v>0</v>
      </c>
      <c r="WDK6" s="366">
        <f>'SAISIE HOTEL RESTAURANT'!WDU5</f>
        <v>0</v>
      </c>
      <c r="WDL6" s="366">
        <f>'SAISIE HOTEL RESTAURANT'!WDV5</f>
        <v>0</v>
      </c>
      <c r="WDM6" s="366">
        <f>'SAISIE HOTEL RESTAURANT'!WDW5</f>
        <v>0</v>
      </c>
      <c r="WDN6" s="366">
        <f>'SAISIE HOTEL RESTAURANT'!WDX5</f>
        <v>0</v>
      </c>
      <c r="WDO6" s="366">
        <f>'SAISIE HOTEL RESTAURANT'!WDY5</f>
        <v>0</v>
      </c>
      <c r="WDP6" s="366">
        <f>'SAISIE HOTEL RESTAURANT'!WDZ5</f>
        <v>0</v>
      </c>
      <c r="WDQ6" s="366">
        <f>'SAISIE HOTEL RESTAURANT'!WEA5</f>
        <v>0</v>
      </c>
      <c r="WDR6" s="366">
        <f>'SAISIE HOTEL RESTAURANT'!WEB5</f>
        <v>0</v>
      </c>
      <c r="WDS6" s="366">
        <f>'SAISIE HOTEL RESTAURANT'!WEC5</f>
        <v>0</v>
      </c>
      <c r="WDT6" s="366">
        <f>'SAISIE HOTEL RESTAURANT'!WED5</f>
        <v>0</v>
      </c>
      <c r="WDU6" s="366">
        <f>'SAISIE HOTEL RESTAURANT'!WEE5</f>
        <v>0</v>
      </c>
      <c r="WDV6" s="366">
        <f>'SAISIE HOTEL RESTAURANT'!WEF5</f>
        <v>0</v>
      </c>
      <c r="WDW6" s="366">
        <f>'SAISIE HOTEL RESTAURANT'!WEG5</f>
        <v>0</v>
      </c>
      <c r="WDX6" s="366">
        <f>'SAISIE HOTEL RESTAURANT'!WEH5</f>
        <v>0</v>
      </c>
      <c r="WDY6" s="366">
        <f>'SAISIE HOTEL RESTAURANT'!WEI5</f>
        <v>0</v>
      </c>
      <c r="WDZ6" s="366">
        <f>'SAISIE HOTEL RESTAURANT'!WEJ5</f>
        <v>0</v>
      </c>
      <c r="WEA6" s="366">
        <f>'SAISIE HOTEL RESTAURANT'!WEK5</f>
        <v>0</v>
      </c>
      <c r="WEB6" s="366">
        <f>'SAISIE HOTEL RESTAURANT'!WEL5</f>
        <v>0</v>
      </c>
      <c r="WEC6" s="366">
        <f>'SAISIE HOTEL RESTAURANT'!WEM5</f>
        <v>0</v>
      </c>
      <c r="WED6" s="366">
        <f>'SAISIE HOTEL RESTAURANT'!WEN5</f>
        <v>0</v>
      </c>
      <c r="WEE6" s="366">
        <f>'SAISIE HOTEL RESTAURANT'!WEO5</f>
        <v>0</v>
      </c>
      <c r="WEF6" s="366">
        <f>'SAISIE HOTEL RESTAURANT'!WEP5</f>
        <v>0</v>
      </c>
      <c r="WEG6" s="366">
        <f>'SAISIE HOTEL RESTAURANT'!WEQ5</f>
        <v>0</v>
      </c>
      <c r="WEH6" s="366">
        <f>'SAISIE HOTEL RESTAURANT'!WER5</f>
        <v>0</v>
      </c>
      <c r="WEI6" s="366">
        <f>'SAISIE HOTEL RESTAURANT'!WES5</f>
        <v>0</v>
      </c>
      <c r="WEJ6" s="366">
        <f>'SAISIE HOTEL RESTAURANT'!WET5</f>
        <v>0</v>
      </c>
      <c r="WEK6" s="366">
        <f>'SAISIE HOTEL RESTAURANT'!WEU5</f>
        <v>0</v>
      </c>
      <c r="WEL6" s="366">
        <f>'SAISIE HOTEL RESTAURANT'!WEV5</f>
        <v>0</v>
      </c>
      <c r="WEM6" s="366">
        <f>'SAISIE HOTEL RESTAURANT'!WEW5</f>
        <v>0</v>
      </c>
      <c r="WEN6" s="366">
        <f>'SAISIE HOTEL RESTAURANT'!WEX5</f>
        <v>0</v>
      </c>
      <c r="WEO6" s="366">
        <f>'SAISIE HOTEL RESTAURANT'!WEY5</f>
        <v>0</v>
      </c>
      <c r="WEP6" s="366">
        <f>'SAISIE HOTEL RESTAURANT'!WEZ5</f>
        <v>0</v>
      </c>
      <c r="WEQ6" s="366">
        <f>'SAISIE HOTEL RESTAURANT'!WFA5</f>
        <v>0</v>
      </c>
      <c r="WER6" s="366">
        <f>'SAISIE HOTEL RESTAURANT'!WFB5</f>
        <v>0</v>
      </c>
      <c r="WES6" s="366">
        <f>'SAISIE HOTEL RESTAURANT'!WFC5</f>
        <v>0</v>
      </c>
      <c r="WET6" s="366">
        <f>'SAISIE HOTEL RESTAURANT'!WFD5</f>
        <v>0</v>
      </c>
      <c r="WEU6" s="366">
        <f>'SAISIE HOTEL RESTAURANT'!WFE5</f>
        <v>0</v>
      </c>
      <c r="WEV6" s="366">
        <f>'SAISIE HOTEL RESTAURANT'!WFF5</f>
        <v>0</v>
      </c>
      <c r="WEW6" s="366">
        <f>'SAISIE HOTEL RESTAURANT'!WFG5</f>
        <v>0</v>
      </c>
      <c r="WEX6" s="366">
        <f>'SAISIE HOTEL RESTAURANT'!WFH5</f>
        <v>0</v>
      </c>
      <c r="WEY6" s="366">
        <f>'SAISIE HOTEL RESTAURANT'!WFI5</f>
        <v>0</v>
      </c>
      <c r="WEZ6" s="366">
        <f>'SAISIE HOTEL RESTAURANT'!WFJ5</f>
        <v>0</v>
      </c>
      <c r="WFA6" s="366">
        <f>'SAISIE HOTEL RESTAURANT'!WFK5</f>
        <v>0</v>
      </c>
      <c r="WFB6" s="366">
        <f>'SAISIE HOTEL RESTAURANT'!WFL5</f>
        <v>0</v>
      </c>
      <c r="WFC6" s="366">
        <f>'SAISIE HOTEL RESTAURANT'!WFM5</f>
        <v>0</v>
      </c>
      <c r="WFD6" s="366">
        <f>'SAISIE HOTEL RESTAURANT'!WFN5</f>
        <v>0</v>
      </c>
      <c r="WFE6" s="366">
        <f>'SAISIE HOTEL RESTAURANT'!WFO5</f>
        <v>0</v>
      </c>
      <c r="WFF6" s="366">
        <f>'SAISIE HOTEL RESTAURANT'!WFP5</f>
        <v>0</v>
      </c>
      <c r="WFG6" s="366">
        <f>'SAISIE HOTEL RESTAURANT'!WFQ5</f>
        <v>0</v>
      </c>
      <c r="WFH6" s="366">
        <f>'SAISIE HOTEL RESTAURANT'!WFR5</f>
        <v>0</v>
      </c>
      <c r="WFI6" s="366">
        <f>'SAISIE HOTEL RESTAURANT'!WFS5</f>
        <v>0</v>
      </c>
      <c r="WFJ6" s="366">
        <f>'SAISIE HOTEL RESTAURANT'!WFT5</f>
        <v>0</v>
      </c>
      <c r="WFK6" s="366">
        <f>'SAISIE HOTEL RESTAURANT'!WFU5</f>
        <v>0</v>
      </c>
      <c r="WFL6" s="366">
        <f>'SAISIE HOTEL RESTAURANT'!WFV5</f>
        <v>0</v>
      </c>
      <c r="WFM6" s="366">
        <f>'SAISIE HOTEL RESTAURANT'!WFW5</f>
        <v>0</v>
      </c>
      <c r="WFN6" s="366">
        <f>'SAISIE HOTEL RESTAURANT'!WFX5</f>
        <v>0</v>
      </c>
      <c r="WFO6" s="366">
        <f>'SAISIE HOTEL RESTAURANT'!WFY5</f>
        <v>0</v>
      </c>
      <c r="WFP6" s="366">
        <f>'SAISIE HOTEL RESTAURANT'!WFZ5</f>
        <v>0</v>
      </c>
      <c r="WFQ6" s="366">
        <f>'SAISIE HOTEL RESTAURANT'!WGA5</f>
        <v>0</v>
      </c>
      <c r="WFR6" s="366">
        <f>'SAISIE HOTEL RESTAURANT'!WGB5</f>
        <v>0</v>
      </c>
      <c r="WFS6" s="366">
        <f>'SAISIE HOTEL RESTAURANT'!WGC5</f>
        <v>0</v>
      </c>
      <c r="WFT6" s="366">
        <f>'SAISIE HOTEL RESTAURANT'!WGD5</f>
        <v>0</v>
      </c>
      <c r="WFU6" s="366">
        <f>'SAISIE HOTEL RESTAURANT'!WGE5</f>
        <v>0</v>
      </c>
      <c r="WFV6" s="366">
        <f>'SAISIE HOTEL RESTAURANT'!WGF5</f>
        <v>0</v>
      </c>
      <c r="WFW6" s="366">
        <f>'SAISIE HOTEL RESTAURANT'!WGG5</f>
        <v>0</v>
      </c>
      <c r="WFX6" s="366">
        <f>'SAISIE HOTEL RESTAURANT'!WGH5</f>
        <v>0</v>
      </c>
      <c r="WFY6" s="366">
        <f>'SAISIE HOTEL RESTAURANT'!WGI5</f>
        <v>0</v>
      </c>
      <c r="WFZ6" s="366">
        <f>'SAISIE HOTEL RESTAURANT'!WGJ5</f>
        <v>0</v>
      </c>
      <c r="WGA6" s="366">
        <f>'SAISIE HOTEL RESTAURANT'!WGK5</f>
        <v>0</v>
      </c>
      <c r="WGB6" s="366">
        <f>'SAISIE HOTEL RESTAURANT'!WGL5</f>
        <v>0</v>
      </c>
      <c r="WGC6" s="366">
        <f>'SAISIE HOTEL RESTAURANT'!WGM5</f>
        <v>0</v>
      </c>
      <c r="WGD6" s="366">
        <f>'SAISIE HOTEL RESTAURANT'!WGN5</f>
        <v>0</v>
      </c>
      <c r="WGE6" s="366">
        <f>'SAISIE HOTEL RESTAURANT'!WGO5</f>
        <v>0</v>
      </c>
      <c r="WGF6" s="366">
        <f>'SAISIE HOTEL RESTAURANT'!WGP5</f>
        <v>0</v>
      </c>
      <c r="WGG6" s="366">
        <f>'SAISIE HOTEL RESTAURANT'!WGQ5</f>
        <v>0</v>
      </c>
      <c r="WGH6" s="366">
        <f>'SAISIE HOTEL RESTAURANT'!WGR5</f>
        <v>0</v>
      </c>
      <c r="WGI6" s="366">
        <f>'SAISIE HOTEL RESTAURANT'!WGS5</f>
        <v>0</v>
      </c>
      <c r="WGJ6" s="366">
        <f>'SAISIE HOTEL RESTAURANT'!WGT5</f>
        <v>0</v>
      </c>
      <c r="WGK6" s="366">
        <f>'SAISIE HOTEL RESTAURANT'!WGU5</f>
        <v>0</v>
      </c>
      <c r="WGL6" s="366">
        <f>'SAISIE HOTEL RESTAURANT'!WGV5</f>
        <v>0</v>
      </c>
      <c r="WGM6" s="366">
        <f>'SAISIE HOTEL RESTAURANT'!WGW5</f>
        <v>0</v>
      </c>
      <c r="WGN6" s="366">
        <f>'SAISIE HOTEL RESTAURANT'!WGX5</f>
        <v>0</v>
      </c>
      <c r="WGO6" s="366">
        <f>'SAISIE HOTEL RESTAURANT'!WGY5</f>
        <v>0</v>
      </c>
      <c r="WGP6" s="366">
        <f>'SAISIE HOTEL RESTAURANT'!WGZ5</f>
        <v>0</v>
      </c>
      <c r="WGQ6" s="366">
        <f>'SAISIE HOTEL RESTAURANT'!WHA5</f>
        <v>0</v>
      </c>
      <c r="WGR6" s="366">
        <f>'SAISIE HOTEL RESTAURANT'!WHB5</f>
        <v>0</v>
      </c>
      <c r="WGS6" s="366">
        <f>'SAISIE HOTEL RESTAURANT'!WHC5</f>
        <v>0</v>
      </c>
      <c r="WGT6" s="366">
        <f>'SAISIE HOTEL RESTAURANT'!WHD5</f>
        <v>0</v>
      </c>
      <c r="WGU6" s="366">
        <f>'SAISIE HOTEL RESTAURANT'!WHE5</f>
        <v>0</v>
      </c>
      <c r="WGV6" s="366">
        <f>'SAISIE HOTEL RESTAURANT'!WHF5</f>
        <v>0</v>
      </c>
      <c r="WGW6" s="366">
        <f>'SAISIE HOTEL RESTAURANT'!WHG5</f>
        <v>0</v>
      </c>
      <c r="WGX6" s="366">
        <f>'SAISIE HOTEL RESTAURANT'!WHH5</f>
        <v>0</v>
      </c>
      <c r="WGY6" s="366">
        <f>'SAISIE HOTEL RESTAURANT'!WHI5</f>
        <v>0</v>
      </c>
      <c r="WGZ6" s="366">
        <f>'SAISIE HOTEL RESTAURANT'!WHJ5</f>
        <v>0</v>
      </c>
      <c r="WHA6" s="366">
        <f>'SAISIE HOTEL RESTAURANT'!WHK5</f>
        <v>0</v>
      </c>
      <c r="WHB6" s="366">
        <f>'SAISIE HOTEL RESTAURANT'!WHL5</f>
        <v>0</v>
      </c>
      <c r="WHC6" s="366">
        <f>'SAISIE HOTEL RESTAURANT'!WHM5</f>
        <v>0</v>
      </c>
      <c r="WHD6" s="366">
        <f>'SAISIE HOTEL RESTAURANT'!WHN5</f>
        <v>0</v>
      </c>
      <c r="WHE6" s="366">
        <f>'SAISIE HOTEL RESTAURANT'!WHO5</f>
        <v>0</v>
      </c>
      <c r="WHF6" s="366">
        <f>'SAISIE HOTEL RESTAURANT'!WHP5</f>
        <v>0</v>
      </c>
      <c r="WHG6" s="366">
        <f>'SAISIE HOTEL RESTAURANT'!WHQ5</f>
        <v>0</v>
      </c>
      <c r="WHH6" s="366">
        <f>'SAISIE HOTEL RESTAURANT'!WHR5</f>
        <v>0</v>
      </c>
      <c r="WHI6" s="366">
        <f>'SAISIE HOTEL RESTAURANT'!WHS5</f>
        <v>0</v>
      </c>
      <c r="WHJ6" s="366">
        <f>'SAISIE HOTEL RESTAURANT'!WHT5</f>
        <v>0</v>
      </c>
      <c r="WHK6" s="366">
        <f>'SAISIE HOTEL RESTAURANT'!WHU5</f>
        <v>0</v>
      </c>
      <c r="WHL6" s="366">
        <f>'SAISIE HOTEL RESTAURANT'!WHV5</f>
        <v>0</v>
      </c>
      <c r="WHM6" s="366">
        <f>'SAISIE HOTEL RESTAURANT'!WHW5</f>
        <v>0</v>
      </c>
      <c r="WHN6" s="366">
        <f>'SAISIE HOTEL RESTAURANT'!WHX5</f>
        <v>0</v>
      </c>
      <c r="WHO6" s="366">
        <f>'SAISIE HOTEL RESTAURANT'!WHY5</f>
        <v>0</v>
      </c>
      <c r="WHP6" s="366">
        <f>'SAISIE HOTEL RESTAURANT'!WHZ5</f>
        <v>0</v>
      </c>
      <c r="WHQ6" s="366">
        <f>'SAISIE HOTEL RESTAURANT'!WIA5</f>
        <v>0</v>
      </c>
      <c r="WHR6" s="366">
        <f>'SAISIE HOTEL RESTAURANT'!WIB5</f>
        <v>0</v>
      </c>
      <c r="WHS6" s="366">
        <f>'SAISIE HOTEL RESTAURANT'!WIC5</f>
        <v>0</v>
      </c>
      <c r="WHT6" s="366">
        <f>'SAISIE HOTEL RESTAURANT'!WID5</f>
        <v>0</v>
      </c>
      <c r="WHU6" s="366">
        <f>'SAISIE HOTEL RESTAURANT'!WIE5</f>
        <v>0</v>
      </c>
      <c r="WHV6" s="366">
        <f>'SAISIE HOTEL RESTAURANT'!WIF5</f>
        <v>0</v>
      </c>
      <c r="WHW6" s="366">
        <f>'SAISIE HOTEL RESTAURANT'!WIG5</f>
        <v>0</v>
      </c>
      <c r="WHX6" s="366">
        <f>'SAISIE HOTEL RESTAURANT'!WIH5</f>
        <v>0</v>
      </c>
      <c r="WHY6" s="366">
        <f>'SAISIE HOTEL RESTAURANT'!WII5</f>
        <v>0</v>
      </c>
      <c r="WHZ6" s="366">
        <f>'SAISIE HOTEL RESTAURANT'!WIJ5</f>
        <v>0</v>
      </c>
      <c r="WIA6" s="366">
        <f>'SAISIE HOTEL RESTAURANT'!WIK5</f>
        <v>0</v>
      </c>
      <c r="WIB6" s="366">
        <f>'SAISIE HOTEL RESTAURANT'!WIL5</f>
        <v>0</v>
      </c>
      <c r="WIC6" s="366">
        <f>'SAISIE HOTEL RESTAURANT'!WIM5</f>
        <v>0</v>
      </c>
      <c r="WID6" s="366">
        <f>'SAISIE HOTEL RESTAURANT'!WIN5</f>
        <v>0</v>
      </c>
      <c r="WIE6" s="366">
        <f>'SAISIE HOTEL RESTAURANT'!WIO5</f>
        <v>0</v>
      </c>
      <c r="WIF6" s="366">
        <f>'SAISIE HOTEL RESTAURANT'!WIP5</f>
        <v>0</v>
      </c>
      <c r="WIG6" s="366">
        <f>'SAISIE HOTEL RESTAURANT'!WIQ5</f>
        <v>0</v>
      </c>
      <c r="WIH6" s="366">
        <f>'SAISIE HOTEL RESTAURANT'!WIR5</f>
        <v>0</v>
      </c>
      <c r="WII6" s="366">
        <f>'SAISIE HOTEL RESTAURANT'!WIS5</f>
        <v>0</v>
      </c>
      <c r="WIJ6" s="366">
        <f>'SAISIE HOTEL RESTAURANT'!WIT5</f>
        <v>0</v>
      </c>
      <c r="WIK6" s="366">
        <f>'SAISIE HOTEL RESTAURANT'!WIU5</f>
        <v>0</v>
      </c>
      <c r="WIL6" s="366">
        <f>'SAISIE HOTEL RESTAURANT'!WIV5</f>
        <v>0</v>
      </c>
      <c r="WIM6" s="366">
        <f>'SAISIE HOTEL RESTAURANT'!WIW5</f>
        <v>0</v>
      </c>
      <c r="WIN6" s="366">
        <f>'SAISIE HOTEL RESTAURANT'!WIX5</f>
        <v>0</v>
      </c>
      <c r="WIO6" s="366">
        <f>'SAISIE HOTEL RESTAURANT'!WIY5</f>
        <v>0</v>
      </c>
      <c r="WIP6" s="366">
        <f>'SAISIE HOTEL RESTAURANT'!WIZ5</f>
        <v>0</v>
      </c>
      <c r="WIQ6" s="366">
        <f>'SAISIE HOTEL RESTAURANT'!WJA5</f>
        <v>0</v>
      </c>
      <c r="WIR6" s="366">
        <f>'SAISIE HOTEL RESTAURANT'!WJB5</f>
        <v>0</v>
      </c>
      <c r="WIS6" s="366">
        <f>'SAISIE HOTEL RESTAURANT'!WJC5</f>
        <v>0</v>
      </c>
      <c r="WIT6" s="366">
        <f>'SAISIE HOTEL RESTAURANT'!WJD5</f>
        <v>0</v>
      </c>
      <c r="WIU6" s="366">
        <f>'SAISIE HOTEL RESTAURANT'!WJE5</f>
        <v>0</v>
      </c>
      <c r="WIV6" s="366">
        <f>'SAISIE HOTEL RESTAURANT'!WJF5</f>
        <v>0</v>
      </c>
      <c r="WIW6" s="366">
        <f>'SAISIE HOTEL RESTAURANT'!WJG5</f>
        <v>0</v>
      </c>
      <c r="WIX6" s="366">
        <f>'SAISIE HOTEL RESTAURANT'!WJH5</f>
        <v>0</v>
      </c>
      <c r="WIY6" s="366">
        <f>'SAISIE HOTEL RESTAURANT'!WJI5</f>
        <v>0</v>
      </c>
      <c r="WIZ6" s="366">
        <f>'SAISIE HOTEL RESTAURANT'!WJJ5</f>
        <v>0</v>
      </c>
      <c r="WJA6" s="366">
        <f>'SAISIE HOTEL RESTAURANT'!WJK5</f>
        <v>0</v>
      </c>
      <c r="WJB6" s="366">
        <f>'SAISIE HOTEL RESTAURANT'!WJL5</f>
        <v>0</v>
      </c>
      <c r="WJC6" s="366">
        <f>'SAISIE HOTEL RESTAURANT'!WJM5</f>
        <v>0</v>
      </c>
      <c r="WJD6" s="366">
        <f>'SAISIE HOTEL RESTAURANT'!WJN5</f>
        <v>0</v>
      </c>
      <c r="WJE6" s="366">
        <f>'SAISIE HOTEL RESTAURANT'!WJO5</f>
        <v>0</v>
      </c>
      <c r="WJF6" s="366">
        <f>'SAISIE HOTEL RESTAURANT'!WJP5</f>
        <v>0</v>
      </c>
      <c r="WJG6" s="366">
        <f>'SAISIE HOTEL RESTAURANT'!WJQ5</f>
        <v>0</v>
      </c>
      <c r="WJH6" s="366">
        <f>'SAISIE HOTEL RESTAURANT'!WJR5</f>
        <v>0</v>
      </c>
      <c r="WJI6" s="366">
        <f>'SAISIE HOTEL RESTAURANT'!WJS5</f>
        <v>0</v>
      </c>
      <c r="WJJ6" s="366">
        <f>'SAISIE HOTEL RESTAURANT'!WJT5</f>
        <v>0</v>
      </c>
      <c r="WJK6" s="366">
        <f>'SAISIE HOTEL RESTAURANT'!WJU5</f>
        <v>0</v>
      </c>
      <c r="WJL6" s="366">
        <f>'SAISIE HOTEL RESTAURANT'!WJV5</f>
        <v>0</v>
      </c>
      <c r="WJM6" s="366">
        <f>'SAISIE HOTEL RESTAURANT'!WJW5</f>
        <v>0</v>
      </c>
      <c r="WJN6" s="366">
        <f>'SAISIE HOTEL RESTAURANT'!WJX5</f>
        <v>0</v>
      </c>
      <c r="WJO6" s="366">
        <f>'SAISIE HOTEL RESTAURANT'!WJY5</f>
        <v>0</v>
      </c>
      <c r="WJP6" s="366">
        <f>'SAISIE HOTEL RESTAURANT'!WJZ5</f>
        <v>0</v>
      </c>
      <c r="WJQ6" s="366">
        <f>'SAISIE HOTEL RESTAURANT'!WKA5</f>
        <v>0</v>
      </c>
      <c r="WJR6" s="366">
        <f>'SAISIE HOTEL RESTAURANT'!WKB5</f>
        <v>0</v>
      </c>
      <c r="WJS6" s="366">
        <f>'SAISIE HOTEL RESTAURANT'!WKC5</f>
        <v>0</v>
      </c>
      <c r="WJT6" s="366">
        <f>'SAISIE HOTEL RESTAURANT'!WKD5</f>
        <v>0</v>
      </c>
      <c r="WJU6" s="366">
        <f>'SAISIE HOTEL RESTAURANT'!WKE5</f>
        <v>0</v>
      </c>
      <c r="WJV6" s="366">
        <f>'SAISIE HOTEL RESTAURANT'!WKF5</f>
        <v>0</v>
      </c>
      <c r="WJW6" s="366">
        <f>'SAISIE HOTEL RESTAURANT'!WKG5</f>
        <v>0</v>
      </c>
      <c r="WJX6" s="366">
        <f>'SAISIE HOTEL RESTAURANT'!WKH5</f>
        <v>0</v>
      </c>
      <c r="WJY6" s="366">
        <f>'SAISIE HOTEL RESTAURANT'!WKI5</f>
        <v>0</v>
      </c>
      <c r="WJZ6" s="366">
        <f>'SAISIE HOTEL RESTAURANT'!WKJ5</f>
        <v>0</v>
      </c>
      <c r="WKA6" s="366">
        <f>'SAISIE HOTEL RESTAURANT'!WKK5</f>
        <v>0</v>
      </c>
      <c r="WKB6" s="366">
        <f>'SAISIE HOTEL RESTAURANT'!WKL5</f>
        <v>0</v>
      </c>
      <c r="WKC6" s="366">
        <f>'SAISIE HOTEL RESTAURANT'!WKM5</f>
        <v>0</v>
      </c>
      <c r="WKD6" s="366">
        <f>'SAISIE HOTEL RESTAURANT'!WKN5</f>
        <v>0</v>
      </c>
      <c r="WKE6" s="366">
        <f>'SAISIE HOTEL RESTAURANT'!WKO5</f>
        <v>0</v>
      </c>
      <c r="WKF6" s="366">
        <f>'SAISIE HOTEL RESTAURANT'!WKP5</f>
        <v>0</v>
      </c>
      <c r="WKG6" s="366">
        <f>'SAISIE HOTEL RESTAURANT'!WKQ5</f>
        <v>0</v>
      </c>
      <c r="WKH6" s="366">
        <f>'SAISIE HOTEL RESTAURANT'!WKR5</f>
        <v>0</v>
      </c>
      <c r="WKI6" s="366">
        <f>'SAISIE HOTEL RESTAURANT'!WKS5</f>
        <v>0</v>
      </c>
      <c r="WKJ6" s="366">
        <f>'SAISIE HOTEL RESTAURANT'!WKT5</f>
        <v>0</v>
      </c>
      <c r="WKK6" s="366">
        <f>'SAISIE HOTEL RESTAURANT'!WKU5</f>
        <v>0</v>
      </c>
      <c r="WKL6" s="366">
        <f>'SAISIE HOTEL RESTAURANT'!WKV5</f>
        <v>0</v>
      </c>
      <c r="WKM6" s="366">
        <f>'SAISIE HOTEL RESTAURANT'!WKW5</f>
        <v>0</v>
      </c>
      <c r="WKN6" s="366">
        <f>'SAISIE HOTEL RESTAURANT'!WKX5</f>
        <v>0</v>
      </c>
      <c r="WKO6" s="366">
        <f>'SAISIE HOTEL RESTAURANT'!WKY5</f>
        <v>0</v>
      </c>
      <c r="WKP6" s="366">
        <f>'SAISIE HOTEL RESTAURANT'!WKZ5</f>
        <v>0</v>
      </c>
      <c r="WKQ6" s="366">
        <f>'SAISIE HOTEL RESTAURANT'!WLA5</f>
        <v>0</v>
      </c>
      <c r="WKR6" s="366">
        <f>'SAISIE HOTEL RESTAURANT'!WLB5</f>
        <v>0</v>
      </c>
      <c r="WKS6" s="366">
        <f>'SAISIE HOTEL RESTAURANT'!WLC5</f>
        <v>0</v>
      </c>
      <c r="WKT6" s="366">
        <f>'SAISIE HOTEL RESTAURANT'!WLD5</f>
        <v>0</v>
      </c>
      <c r="WKU6" s="366">
        <f>'SAISIE HOTEL RESTAURANT'!WLE5</f>
        <v>0</v>
      </c>
      <c r="WKV6" s="366">
        <f>'SAISIE HOTEL RESTAURANT'!WLF5</f>
        <v>0</v>
      </c>
      <c r="WKW6" s="366">
        <f>'SAISIE HOTEL RESTAURANT'!WLG5</f>
        <v>0</v>
      </c>
      <c r="WKX6" s="366">
        <f>'SAISIE HOTEL RESTAURANT'!WLH5</f>
        <v>0</v>
      </c>
      <c r="WKY6" s="366">
        <f>'SAISIE HOTEL RESTAURANT'!WLI5</f>
        <v>0</v>
      </c>
      <c r="WKZ6" s="366">
        <f>'SAISIE HOTEL RESTAURANT'!WLJ5</f>
        <v>0</v>
      </c>
      <c r="WLA6" s="366">
        <f>'SAISIE HOTEL RESTAURANT'!WLK5</f>
        <v>0</v>
      </c>
      <c r="WLB6" s="366">
        <f>'SAISIE HOTEL RESTAURANT'!WLL5</f>
        <v>0</v>
      </c>
      <c r="WLC6" s="366">
        <f>'SAISIE HOTEL RESTAURANT'!WLM5</f>
        <v>0</v>
      </c>
      <c r="WLD6" s="366">
        <f>'SAISIE HOTEL RESTAURANT'!WLN5</f>
        <v>0</v>
      </c>
      <c r="WLE6" s="366">
        <f>'SAISIE HOTEL RESTAURANT'!WLO5</f>
        <v>0</v>
      </c>
      <c r="WLF6" s="366">
        <f>'SAISIE HOTEL RESTAURANT'!WLP5</f>
        <v>0</v>
      </c>
      <c r="WLG6" s="366">
        <f>'SAISIE HOTEL RESTAURANT'!WLQ5</f>
        <v>0</v>
      </c>
      <c r="WLH6" s="366">
        <f>'SAISIE HOTEL RESTAURANT'!WLR5</f>
        <v>0</v>
      </c>
      <c r="WLI6" s="366">
        <f>'SAISIE HOTEL RESTAURANT'!WLS5</f>
        <v>0</v>
      </c>
      <c r="WLJ6" s="366">
        <f>'SAISIE HOTEL RESTAURANT'!WLT5</f>
        <v>0</v>
      </c>
      <c r="WLK6" s="366">
        <f>'SAISIE HOTEL RESTAURANT'!WLU5</f>
        <v>0</v>
      </c>
      <c r="WLL6" s="366">
        <f>'SAISIE HOTEL RESTAURANT'!WLV5</f>
        <v>0</v>
      </c>
      <c r="WLM6" s="366">
        <f>'SAISIE HOTEL RESTAURANT'!WLW5</f>
        <v>0</v>
      </c>
      <c r="WLN6" s="366">
        <f>'SAISIE HOTEL RESTAURANT'!WLX5</f>
        <v>0</v>
      </c>
      <c r="WLO6" s="366">
        <f>'SAISIE HOTEL RESTAURANT'!WLY5</f>
        <v>0</v>
      </c>
      <c r="WLP6" s="366">
        <f>'SAISIE HOTEL RESTAURANT'!WLZ5</f>
        <v>0</v>
      </c>
      <c r="WLQ6" s="366">
        <f>'SAISIE HOTEL RESTAURANT'!WMA5</f>
        <v>0</v>
      </c>
      <c r="WLR6" s="366">
        <f>'SAISIE HOTEL RESTAURANT'!WMB5</f>
        <v>0</v>
      </c>
      <c r="WLS6" s="366">
        <f>'SAISIE HOTEL RESTAURANT'!WMC5</f>
        <v>0</v>
      </c>
      <c r="WLT6" s="366">
        <f>'SAISIE HOTEL RESTAURANT'!WMD5</f>
        <v>0</v>
      </c>
      <c r="WLU6" s="366">
        <f>'SAISIE HOTEL RESTAURANT'!WME5</f>
        <v>0</v>
      </c>
      <c r="WLV6" s="366">
        <f>'SAISIE HOTEL RESTAURANT'!WMF5</f>
        <v>0</v>
      </c>
      <c r="WLW6" s="366">
        <f>'SAISIE HOTEL RESTAURANT'!WMG5</f>
        <v>0</v>
      </c>
      <c r="WLX6" s="366">
        <f>'SAISIE HOTEL RESTAURANT'!WMH5</f>
        <v>0</v>
      </c>
      <c r="WLY6" s="366">
        <f>'SAISIE HOTEL RESTAURANT'!WMI5</f>
        <v>0</v>
      </c>
      <c r="WLZ6" s="366">
        <f>'SAISIE HOTEL RESTAURANT'!WMJ5</f>
        <v>0</v>
      </c>
      <c r="WMA6" s="366">
        <f>'SAISIE HOTEL RESTAURANT'!WMK5</f>
        <v>0</v>
      </c>
      <c r="WMB6" s="366">
        <f>'SAISIE HOTEL RESTAURANT'!WML5</f>
        <v>0</v>
      </c>
      <c r="WMC6" s="366">
        <f>'SAISIE HOTEL RESTAURANT'!WMM5</f>
        <v>0</v>
      </c>
      <c r="WMD6" s="366">
        <f>'SAISIE HOTEL RESTAURANT'!WMN5</f>
        <v>0</v>
      </c>
      <c r="WME6" s="366">
        <f>'SAISIE HOTEL RESTAURANT'!WMO5</f>
        <v>0</v>
      </c>
      <c r="WMF6" s="366">
        <f>'SAISIE HOTEL RESTAURANT'!WMP5</f>
        <v>0</v>
      </c>
      <c r="WMG6" s="366">
        <f>'SAISIE HOTEL RESTAURANT'!WMQ5</f>
        <v>0</v>
      </c>
      <c r="WMH6" s="366">
        <f>'SAISIE HOTEL RESTAURANT'!WMR5</f>
        <v>0</v>
      </c>
      <c r="WMI6" s="366">
        <f>'SAISIE HOTEL RESTAURANT'!WMS5</f>
        <v>0</v>
      </c>
      <c r="WMJ6" s="366">
        <f>'SAISIE HOTEL RESTAURANT'!WMT5</f>
        <v>0</v>
      </c>
      <c r="WMK6" s="366">
        <f>'SAISIE HOTEL RESTAURANT'!WMU5</f>
        <v>0</v>
      </c>
      <c r="WML6" s="366">
        <f>'SAISIE HOTEL RESTAURANT'!WMV5</f>
        <v>0</v>
      </c>
      <c r="WMM6" s="366">
        <f>'SAISIE HOTEL RESTAURANT'!WMW5</f>
        <v>0</v>
      </c>
      <c r="WMN6" s="366">
        <f>'SAISIE HOTEL RESTAURANT'!WMX5</f>
        <v>0</v>
      </c>
      <c r="WMO6" s="366">
        <f>'SAISIE HOTEL RESTAURANT'!WMY5</f>
        <v>0</v>
      </c>
      <c r="WMP6" s="366">
        <f>'SAISIE HOTEL RESTAURANT'!WMZ5</f>
        <v>0</v>
      </c>
      <c r="WMQ6" s="366">
        <f>'SAISIE HOTEL RESTAURANT'!WNA5</f>
        <v>0</v>
      </c>
      <c r="WMR6" s="366">
        <f>'SAISIE HOTEL RESTAURANT'!WNB5</f>
        <v>0</v>
      </c>
      <c r="WMS6" s="366">
        <f>'SAISIE HOTEL RESTAURANT'!WNC5</f>
        <v>0</v>
      </c>
      <c r="WMT6" s="366">
        <f>'SAISIE HOTEL RESTAURANT'!WND5</f>
        <v>0</v>
      </c>
      <c r="WMU6" s="366">
        <f>'SAISIE HOTEL RESTAURANT'!WNE5</f>
        <v>0</v>
      </c>
      <c r="WMV6" s="366">
        <f>'SAISIE HOTEL RESTAURANT'!WNF5</f>
        <v>0</v>
      </c>
      <c r="WMW6" s="366">
        <f>'SAISIE HOTEL RESTAURANT'!WNG5</f>
        <v>0</v>
      </c>
      <c r="WMX6" s="366">
        <f>'SAISIE HOTEL RESTAURANT'!WNH5</f>
        <v>0</v>
      </c>
      <c r="WMY6" s="366">
        <f>'SAISIE HOTEL RESTAURANT'!WNI5</f>
        <v>0</v>
      </c>
      <c r="WMZ6" s="366">
        <f>'SAISIE HOTEL RESTAURANT'!WNJ5</f>
        <v>0</v>
      </c>
      <c r="WNA6" s="366">
        <f>'SAISIE HOTEL RESTAURANT'!WNK5</f>
        <v>0</v>
      </c>
      <c r="WNB6" s="366">
        <f>'SAISIE HOTEL RESTAURANT'!WNL5</f>
        <v>0</v>
      </c>
      <c r="WNC6" s="366">
        <f>'SAISIE HOTEL RESTAURANT'!WNM5</f>
        <v>0</v>
      </c>
      <c r="WND6" s="366">
        <f>'SAISIE HOTEL RESTAURANT'!WNN5</f>
        <v>0</v>
      </c>
      <c r="WNE6" s="366">
        <f>'SAISIE HOTEL RESTAURANT'!WNO5</f>
        <v>0</v>
      </c>
      <c r="WNF6" s="366">
        <f>'SAISIE HOTEL RESTAURANT'!WNP5</f>
        <v>0</v>
      </c>
      <c r="WNG6" s="366">
        <f>'SAISIE HOTEL RESTAURANT'!WNQ5</f>
        <v>0</v>
      </c>
      <c r="WNH6" s="366">
        <f>'SAISIE HOTEL RESTAURANT'!WNR5</f>
        <v>0</v>
      </c>
      <c r="WNI6" s="366">
        <f>'SAISIE HOTEL RESTAURANT'!WNS5</f>
        <v>0</v>
      </c>
      <c r="WNJ6" s="366">
        <f>'SAISIE HOTEL RESTAURANT'!WNT5</f>
        <v>0</v>
      </c>
      <c r="WNK6" s="366">
        <f>'SAISIE HOTEL RESTAURANT'!WNU5</f>
        <v>0</v>
      </c>
      <c r="WNL6" s="366">
        <f>'SAISIE HOTEL RESTAURANT'!WNV5</f>
        <v>0</v>
      </c>
      <c r="WNM6" s="366">
        <f>'SAISIE HOTEL RESTAURANT'!WNW5</f>
        <v>0</v>
      </c>
      <c r="WNN6" s="366">
        <f>'SAISIE HOTEL RESTAURANT'!WNX5</f>
        <v>0</v>
      </c>
      <c r="WNO6" s="366">
        <f>'SAISIE HOTEL RESTAURANT'!WNY5</f>
        <v>0</v>
      </c>
      <c r="WNP6" s="366">
        <f>'SAISIE HOTEL RESTAURANT'!WNZ5</f>
        <v>0</v>
      </c>
      <c r="WNQ6" s="366">
        <f>'SAISIE HOTEL RESTAURANT'!WOA5</f>
        <v>0</v>
      </c>
      <c r="WNR6" s="366">
        <f>'SAISIE HOTEL RESTAURANT'!WOB5</f>
        <v>0</v>
      </c>
      <c r="WNS6" s="366">
        <f>'SAISIE HOTEL RESTAURANT'!WOC5</f>
        <v>0</v>
      </c>
      <c r="WNT6" s="366">
        <f>'SAISIE HOTEL RESTAURANT'!WOD5</f>
        <v>0</v>
      </c>
      <c r="WNU6" s="366">
        <f>'SAISIE HOTEL RESTAURANT'!WOE5</f>
        <v>0</v>
      </c>
      <c r="WNV6" s="366">
        <f>'SAISIE HOTEL RESTAURANT'!WOF5</f>
        <v>0</v>
      </c>
      <c r="WNW6" s="366">
        <f>'SAISIE HOTEL RESTAURANT'!WOG5</f>
        <v>0</v>
      </c>
      <c r="WNX6" s="366">
        <f>'SAISIE HOTEL RESTAURANT'!WOH5</f>
        <v>0</v>
      </c>
      <c r="WNY6" s="366">
        <f>'SAISIE HOTEL RESTAURANT'!WOI5</f>
        <v>0</v>
      </c>
      <c r="WNZ6" s="366">
        <f>'SAISIE HOTEL RESTAURANT'!WOJ5</f>
        <v>0</v>
      </c>
      <c r="WOA6" s="366">
        <f>'SAISIE HOTEL RESTAURANT'!WOK5</f>
        <v>0</v>
      </c>
      <c r="WOB6" s="366">
        <f>'SAISIE HOTEL RESTAURANT'!WOL5</f>
        <v>0</v>
      </c>
      <c r="WOC6" s="366">
        <f>'SAISIE HOTEL RESTAURANT'!WOM5</f>
        <v>0</v>
      </c>
      <c r="WOD6" s="366">
        <f>'SAISIE HOTEL RESTAURANT'!WON5</f>
        <v>0</v>
      </c>
      <c r="WOE6" s="366">
        <f>'SAISIE HOTEL RESTAURANT'!WOO5</f>
        <v>0</v>
      </c>
      <c r="WOF6" s="366">
        <f>'SAISIE HOTEL RESTAURANT'!WOP5</f>
        <v>0</v>
      </c>
      <c r="WOG6" s="366">
        <f>'SAISIE HOTEL RESTAURANT'!WOQ5</f>
        <v>0</v>
      </c>
      <c r="WOH6" s="366">
        <f>'SAISIE HOTEL RESTAURANT'!WOR5</f>
        <v>0</v>
      </c>
      <c r="WOI6" s="366">
        <f>'SAISIE HOTEL RESTAURANT'!WOS5</f>
        <v>0</v>
      </c>
      <c r="WOJ6" s="366">
        <f>'SAISIE HOTEL RESTAURANT'!WOT5</f>
        <v>0</v>
      </c>
      <c r="WOK6" s="366">
        <f>'SAISIE HOTEL RESTAURANT'!WOU5</f>
        <v>0</v>
      </c>
      <c r="WOL6" s="366">
        <f>'SAISIE HOTEL RESTAURANT'!WOV5</f>
        <v>0</v>
      </c>
      <c r="WOM6" s="366">
        <f>'SAISIE HOTEL RESTAURANT'!WOW5</f>
        <v>0</v>
      </c>
      <c r="WON6" s="366">
        <f>'SAISIE HOTEL RESTAURANT'!WOX5</f>
        <v>0</v>
      </c>
      <c r="WOO6" s="366">
        <f>'SAISIE HOTEL RESTAURANT'!WOY5</f>
        <v>0</v>
      </c>
      <c r="WOP6" s="366">
        <f>'SAISIE HOTEL RESTAURANT'!WOZ5</f>
        <v>0</v>
      </c>
      <c r="WOQ6" s="366">
        <f>'SAISIE HOTEL RESTAURANT'!WPA5</f>
        <v>0</v>
      </c>
      <c r="WOR6" s="366">
        <f>'SAISIE HOTEL RESTAURANT'!WPB5</f>
        <v>0</v>
      </c>
      <c r="WOS6" s="366">
        <f>'SAISIE HOTEL RESTAURANT'!WPC5</f>
        <v>0</v>
      </c>
      <c r="WOT6" s="366">
        <f>'SAISIE HOTEL RESTAURANT'!WPD5</f>
        <v>0</v>
      </c>
      <c r="WOU6" s="366">
        <f>'SAISIE HOTEL RESTAURANT'!WPE5</f>
        <v>0</v>
      </c>
      <c r="WOV6" s="366">
        <f>'SAISIE HOTEL RESTAURANT'!WPF5</f>
        <v>0</v>
      </c>
      <c r="WOW6" s="366">
        <f>'SAISIE HOTEL RESTAURANT'!WPG5</f>
        <v>0</v>
      </c>
      <c r="WOX6" s="366">
        <f>'SAISIE HOTEL RESTAURANT'!WPH5</f>
        <v>0</v>
      </c>
      <c r="WOY6" s="366">
        <f>'SAISIE HOTEL RESTAURANT'!WPI5</f>
        <v>0</v>
      </c>
      <c r="WOZ6" s="366">
        <f>'SAISIE HOTEL RESTAURANT'!WPJ5</f>
        <v>0</v>
      </c>
      <c r="WPA6" s="366">
        <f>'SAISIE HOTEL RESTAURANT'!WPK5</f>
        <v>0</v>
      </c>
      <c r="WPB6" s="366">
        <f>'SAISIE HOTEL RESTAURANT'!WPL5</f>
        <v>0</v>
      </c>
      <c r="WPC6" s="366">
        <f>'SAISIE HOTEL RESTAURANT'!WPM5</f>
        <v>0</v>
      </c>
      <c r="WPD6" s="366">
        <f>'SAISIE HOTEL RESTAURANT'!WPN5</f>
        <v>0</v>
      </c>
      <c r="WPE6" s="366">
        <f>'SAISIE HOTEL RESTAURANT'!WPO5</f>
        <v>0</v>
      </c>
      <c r="WPF6" s="366">
        <f>'SAISIE HOTEL RESTAURANT'!WPP5</f>
        <v>0</v>
      </c>
      <c r="WPG6" s="366">
        <f>'SAISIE HOTEL RESTAURANT'!WPQ5</f>
        <v>0</v>
      </c>
      <c r="WPH6" s="366">
        <f>'SAISIE HOTEL RESTAURANT'!WPR5</f>
        <v>0</v>
      </c>
      <c r="WPI6" s="366">
        <f>'SAISIE HOTEL RESTAURANT'!WPS5</f>
        <v>0</v>
      </c>
      <c r="WPJ6" s="366">
        <f>'SAISIE HOTEL RESTAURANT'!WPT5</f>
        <v>0</v>
      </c>
      <c r="WPK6" s="366">
        <f>'SAISIE HOTEL RESTAURANT'!WPU5</f>
        <v>0</v>
      </c>
      <c r="WPL6" s="366">
        <f>'SAISIE HOTEL RESTAURANT'!WPV5</f>
        <v>0</v>
      </c>
      <c r="WPM6" s="366">
        <f>'SAISIE HOTEL RESTAURANT'!WPW5</f>
        <v>0</v>
      </c>
      <c r="WPN6" s="366">
        <f>'SAISIE HOTEL RESTAURANT'!WPX5</f>
        <v>0</v>
      </c>
      <c r="WPO6" s="366">
        <f>'SAISIE HOTEL RESTAURANT'!WPY5</f>
        <v>0</v>
      </c>
      <c r="WPP6" s="366">
        <f>'SAISIE HOTEL RESTAURANT'!WPZ5</f>
        <v>0</v>
      </c>
      <c r="WPQ6" s="366">
        <f>'SAISIE HOTEL RESTAURANT'!WQA5</f>
        <v>0</v>
      </c>
      <c r="WPR6" s="366">
        <f>'SAISIE HOTEL RESTAURANT'!WQB5</f>
        <v>0</v>
      </c>
      <c r="WPS6" s="366">
        <f>'SAISIE HOTEL RESTAURANT'!WQC5</f>
        <v>0</v>
      </c>
      <c r="WPT6" s="366">
        <f>'SAISIE HOTEL RESTAURANT'!WQD5</f>
        <v>0</v>
      </c>
      <c r="WPU6" s="366">
        <f>'SAISIE HOTEL RESTAURANT'!WQE5</f>
        <v>0</v>
      </c>
      <c r="WPV6" s="366">
        <f>'SAISIE HOTEL RESTAURANT'!WQF5</f>
        <v>0</v>
      </c>
      <c r="WPW6" s="366">
        <f>'SAISIE HOTEL RESTAURANT'!WQG5</f>
        <v>0</v>
      </c>
      <c r="WPX6" s="366">
        <f>'SAISIE HOTEL RESTAURANT'!WQH5</f>
        <v>0</v>
      </c>
      <c r="WPY6" s="366">
        <f>'SAISIE HOTEL RESTAURANT'!WQI5</f>
        <v>0</v>
      </c>
      <c r="WPZ6" s="366">
        <f>'SAISIE HOTEL RESTAURANT'!WQJ5</f>
        <v>0</v>
      </c>
      <c r="WQA6" s="366">
        <f>'SAISIE HOTEL RESTAURANT'!WQK5</f>
        <v>0</v>
      </c>
      <c r="WQB6" s="366">
        <f>'SAISIE HOTEL RESTAURANT'!WQL5</f>
        <v>0</v>
      </c>
      <c r="WQC6" s="366">
        <f>'SAISIE HOTEL RESTAURANT'!WQM5</f>
        <v>0</v>
      </c>
      <c r="WQD6" s="366">
        <f>'SAISIE HOTEL RESTAURANT'!WQN5</f>
        <v>0</v>
      </c>
      <c r="WQE6" s="366">
        <f>'SAISIE HOTEL RESTAURANT'!WQO5</f>
        <v>0</v>
      </c>
      <c r="WQF6" s="366">
        <f>'SAISIE HOTEL RESTAURANT'!WQP5</f>
        <v>0</v>
      </c>
      <c r="WQG6" s="366">
        <f>'SAISIE HOTEL RESTAURANT'!WQQ5</f>
        <v>0</v>
      </c>
      <c r="WQH6" s="366">
        <f>'SAISIE HOTEL RESTAURANT'!WQR5</f>
        <v>0</v>
      </c>
      <c r="WQI6" s="366">
        <f>'SAISIE HOTEL RESTAURANT'!WQS5</f>
        <v>0</v>
      </c>
      <c r="WQJ6" s="366">
        <f>'SAISIE HOTEL RESTAURANT'!WQT5</f>
        <v>0</v>
      </c>
      <c r="WQK6" s="366">
        <f>'SAISIE HOTEL RESTAURANT'!WQU5</f>
        <v>0</v>
      </c>
      <c r="WQL6" s="366">
        <f>'SAISIE HOTEL RESTAURANT'!WQV5</f>
        <v>0</v>
      </c>
      <c r="WQM6" s="366">
        <f>'SAISIE HOTEL RESTAURANT'!WQW5</f>
        <v>0</v>
      </c>
      <c r="WQN6" s="366">
        <f>'SAISIE HOTEL RESTAURANT'!WQX5</f>
        <v>0</v>
      </c>
      <c r="WQO6" s="366">
        <f>'SAISIE HOTEL RESTAURANT'!WQY5</f>
        <v>0</v>
      </c>
      <c r="WQP6" s="366">
        <f>'SAISIE HOTEL RESTAURANT'!WQZ5</f>
        <v>0</v>
      </c>
      <c r="WQQ6" s="366">
        <f>'SAISIE HOTEL RESTAURANT'!WRA5</f>
        <v>0</v>
      </c>
      <c r="WQR6" s="366">
        <f>'SAISIE HOTEL RESTAURANT'!WRB5</f>
        <v>0</v>
      </c>
      <c r="WQS6" s="366">
        <f>'SAISIE HOTEL RESTAURANT'!WRC5</f>
        <v>0</v>
      </c>
      <c r="WQT6" s="366">
        <f>'SAISIE HOTEL RESTAURANT'!WRD5</f>
        <v>0</v>
      </c>
      <c r="WQU6" s="366">
        <f>'SAISIE HOTEL RESTAURANT'!WRE5</f>
        <v>0</v>
      </c>
      <c r="WQV6" s="366">
        <f>'SAISIE HOTEL RESTAURANT'!WRF5</f>
        <v>0</v>
      </c>
      <c r="WQW6" s="366">
        <f>'SAISIE HOTEL RESTAURANT'!WRG5</f>
        <v>0</v>
      </c>
      <c r="WQX6" s="366">
        <f>'SAISIE HOTEL RESTAURANT'!WRH5</f>
        <v>0</v>
      </c>
      <c r="WQY6" s="366">
        <f>'SAISIE HOTEL RESTAURANT'!WRI5</f>
        <v>0</v>
      </c>
      <c r="WQZ6" s="366">
        <f>'SAISIE HOTEL RESTAURANT'!WRJ5</f>
        <v>0</v>
      </c>
      <c r="WRA6" s="366">
        <f>'SAISIE HOTEL RESTAURANT'!WRK5</f>
        <v>0</v>
      </c>
      <c r="WRB6" s="366">
        <f>'SAISIE HOTEL RESTAURANT'!WRL5</f>
        <v>0</v>
      </c>
      <c r="WRC6" s="366">
        <f>'SAISIE HOTEL RESTAURANT'!WRM5</f>
        <v>0</v>
      </c>
      <c r="WRD6" s="366">
        <f>'SAISIE HOTEL RESTAURANT'!WRN5</f>
        <v>0</v>
      </c>
      <c r="WRE6" s="366">
        <f>'SAISIE HOTEL RESTAURANT'!WRO5</f>
        <v>0</v>
      </c>
      <c r="WRF6" s="366">
        <f>'SAISIE HOTEL RESTAURANT'!WRP5</f>
        <v>0</v>
      </c>
      <c r="WRG6" s="366">
        <f>'SAISIE HOTEL RESTAURANT'!WRQ5</f>
        <v>0</v>
      </c>
      <c r="WRH6" s="366">
        <f>'SAISIE HOTEL RESTAURANT'!WRR5</f>
        <v>0</v>
      </c>
      <c r="WRI6" s="366">
        <f>'SAISIE HOTEL RESTAURANT'!WRS5</f>
        <v>0</v>
      </c>
      <c r="WRJ6" s="366">
        <f>'SAISIE HOTEL RESTAURANT'!WRT5</f>
        <v>0</v>
      </c>
      <c r="WRK6" s="366">
        <f>'SAISIE HOTEL RESTAURANT'!WRU5</f>
        <v>0</v>
      </c>
      <c r="WRL6" s="366">
        <f>'SAISIE HOTEL RESTAURANT'!WRV5</f>
        <v>0</v>
      </c>
      <c r="WRM6" s="366">
        <f>'SAISIE HOTEL RESTAURANT'!WRW5</f>
        <v>0</v>
      </c>
      <c r="WRN6" s="366">
        <f>'SAISIE HOTEL RESTAURANT'!WRX5</f>
        <v>0</v>
      </c>
      <c r="WRO6" s="366">
        <f>'SAISIE HOTEL RESTAURANT'!WRY5</f>
        <v>0</v>
      </c>
      <c r="WRP6" s="366">
        <f>'SAISIE HOTEL RESTAURANT'!WRZ5</f>
        <v>0</v>
      </c>
      <c r="WRQ6" s="366">
        <f>'SAISIE HOTEL RESTAURANT'!WSA5</f>
        <v>0</v>
      </c>
      <c r="WRR6" s="366">
        <f>'SAISIE HOTEL RESTAURANT'!WSB5</f>
        <v>0</v>
      </c>
      <c r="WRS6" s="366">
        <f>'SAISIE HOTEL RESTAURANT'!WSC5</f>
        <v>0</v>
      </c>
      <c r="WRT6" s="366">
        <f>'SAISIE HOTEL RESTAURANT'!WSD5</f>
        <v>0</v>
      </c>
      <c r="WRU6" s="366">
        <f>'SAISIE HOTEL RESTAURANT'!WSE5</f>
        <v>0</v>
      </c>
      <c r="WRV6" s="366">
        <f>'SAISIE HOTEL RESTAURANT'!WSF5</f>
        <v>0</v>
      </c>
      <c r="WRW6" s="366">
        <f>'SAISIE HOTEL RESTAURANT'!WSG5</f>
        <v>0</v>
      </c>
      <c r="WRX6" s="366">
        <f>'SAISIE HOTEL RESTAURANT'!WSH5</f>
        <v>0</v>
      </c>
      <c r="WRY6" s="366">
        <f>'SAISIE HOTEL RESTAURANT'!WSI5</f>
        <v>0</v>
      </c>
      <c r="WRZ6" s="366">
        <f>'SAISIE HOTEL RESTAURANT'!WSJ5</f>
        <v>0</v>
      </c>
      <c r="WSA6" s="366">
        <f>'SAISIE HOTEL RESTAURANT'!WSK5</f>
        <v>0</v>
      </c>
      <c r="WSB6" s="366">
        <f>'SAISIE HOTEL RESTAURANT'!WSL5</f>
        <v>0</v>
      </c>
      <c r="WSC6" s="366">
        <f>'SAISIE HOTEL RESTAURANT'!WSM5</f>
        <v>0</v>
      </c>
      <c r="WSD6" s="366">
        <f>'SAISIE HOTEL RESTAURANT'!WSN5</f>
        <v>0</v>
      </c>
      <c r="WSE6" s="366">
        <f>'SAISIE HOTEL RESTAURANT'!WSO5</f>
        <v>0</v>
      </c>
      <c r="WSF6" s="366">
        <f>'SAISIE HOTEL RESTAURANT'!WSP5</f>
        <v>0</v>
      </c>
      <c r="WSG6" s="366">
        <f>'SAISIE HOTEL RESTAURANT'!WSQ5</f>
        <v>0</v>
      </c>
      <c r="WSH6" s="366">
        <f>'SAISIE HOTEL RESTAURANT'!WSR5</f>
        <v>0</v>
      </c>
      <c r="WSI6" s="366">
        <f>'SAISIE HOTEL RESTAURANT'!WSS5</f>
        <v>0</v>
      </c>
      <c r="WSJ6" s="366">
        <f>'SAISIE HOTEL RESTAURANT'!WST5</f>
        <v>0</v>
      </c>
      <c r="WSK6" s="366">
        <f>'SAISIE HOTEL RESTAURANT'!WSU5</f>
        <v>0</v>
      </c>
      <c r="WSL6" s="366">
        <f>'SAISIE HOTEL RESTAURANT'!WSV5</f>
        <v>0</v>
      </c>
      <c r="WSM6" s="366">
        <f>'SAISIE HOTEL RESTAURANT'!WSW5</f>
        <v>0</v>
      </c>
      <c r="WSN6" s="366">
        <f>'SAISIE HOTEL RESTAURANT'!WSX5</f>
        <v>0</v>
      </c>
      <c r="WSO6" s="366">
        <f>'SAISIE HOTEL RESTAURANT'!WSY5</f>
        <v>0</v>
      </c>
      <c r="WSP6" s="366">
        <f>'SAISIE HOTEL RESTAURANT'!WSZ5</f>
        <v>0</v>
      </c>
      <c r="WSQ6" s="366">
        <f>'SAISIE HOTEL RESTAURANT'!WTA5</f>
        <v>0</v>
      </c>
      <c r="WSR6" s="366">
        <f>'SAISIE HOTEL RESTAURANT'!WTB5</f>
        <v>0</v>
      </c>
      <c r="WSS6" s="366">
        <f>'SAISIE HOTEL RESTAURANT'!WTC5</f>
        <v>0</v>
      </c>
      <c r="WST6" s="366">
        <f>'SAISIE HOTEL RESTAURANT'!WTD5</f>
        <v>0</v>
      </c>
      <c r="WSU6" s="366">
        <f>'SAISIE HOTEL RESTAURANT'!WTE5</f>
        <v>0</v>
      </c>
      <c r="WSV6" s="366">
        <f>'SAISIE HOTEL RESTAURANT'!WTF5</f>
        <v>0</v>
      </c>
      <c r="WSW6" s="366">
        <f>'SAISIE HOTEL RESTAURANT'!WTG5</f>
        <v>0</v>
      </c>
      <c r="WSX6" s="366">
        <f>'SAISIE HOTEL RESTAURANT'!WTH5</f>
        <v>0</v>
      </c>
      <c r="WSY6" s="366">
        <f>'SAISIE HOTEL RESTAURANT'!WTI5</f>
        <v>0</v>
      </c>
      <c r="WSZ6" s="366">
        <f>'SAISIE HOTEL RESTAURANT'!WTJ5</f>
        <v>0</v>
      </c>
      <c r="WTA6" s="366">
        <f>'SAISIE HOTEL RESTAURANT'!WTK5</f>
        <v>0</v>
      </c>
      <c r="WTB6" s="366">
        <f>'SAISIE HOTEL RESTAURANT'!WTL5</f>
        <v>0</v>
      </c>
      <c r="WTC6" s="366">
        <f>'SAISIE HOTEL RESTAURANT'!WTM5</f>
        <v>0</v>
      </c>
      <c r="WTD6" s="366">
        <f>'SAISIE HOTEL RESTAURANT'!WTN5</f>
        <v>0</v>
      </c>
      <c r="WTE6" s="366">
        <f>'SAISIE HOTEL RESTAURANT'!WTO5</f>
        <v>0</v>
      </c>
      <c r="WTF6" s="366">
        <f>'SAISIE HOTEL RESTAURANT'!WTP5</f>
        <v>0</v>
      </c>
      <c r="WTG6" s="366">
        <f>'SAISIE HOTEL RESTAURANT'!WTQ5</f>
        <v>0</v>
      </c>
      <c r="WTH6" s="366">
        <f>'SAISIE HOTEL RESTAURANT'!WTR5</f>
        <v>0</v>
      </c>
      <c r="WTI6" s="366">
        <f>'SAISIE HOTEL RESTAURANT'!WTS5</f>
        <v>0</v>
      </c>
      <c r="WTJ6" s="366">
        <f>'SAISIE HOTEL RESTAURANT'!WTT5</f>
        <v>0</v>
      </c>
      <c r="WTK6" s="366">
        <f>'SAISIE HOTEL RESTAURANT'!WTU5</f>
        <v>0</v>
      </c>
      <c r="WTL6" s="366">
        <f>'SAISIE HOTEL RESTAURANT'!WTV5</f>
        <v>0</v>
      </c>
      <c r="WTM6" s="366">
        <f>'SAISIE HOTEL RESTAURANT'!WTW5</f>
        <v>0</v>
      </c>
      <c r="WTN6" s="366">
        <f>'SAISIE HOTEL RESTAURANT'!WTX5</f>
        <v>0</v>
      </c>
      <c r="WTO6" s="366">
        <f>'SAISIE HOTEL RESTAURANT'!WTY5</f>
        <v>0</v>
      </c>
      <c r="WTP6" s="366">
        <f>'SAISIE HOTEL RESTAURANT'!WTZ5</f>
        <v>0</v>
      </c>
      <c r="WTQ6" s="366">
        <f>'SAISIE HOTEL RESTAURANT'!WUA5</f>
        <v>0</v>
      </c>
      <c r="WTR6" s="366">
        <f>'SAISIE HOTEL RESTAURANT'!WUB5</f>
        <v>0</v>
      </c>
      <c r="WTS6" s="366">
        <f>'SAISIE HOTEL RESTAURANT'!WUC5</f>
        <v>0</v>
      </c>
      <c r="WTT6" s="366">
        <f>'SAISIE HOTEL RESTAURANT'!WUD5</f>
        <v>0</v>
      </c>
      <c r="WTU6" s="366">
        <f>'SAISIE HOTEL RESTAURANT'!WUE5</f>
        <v>0</v>
      </c>
      <c r="WTV6" s="366">
        <f>'SAISIE HOTEL RESTAURANT'!WUF5</f>
        <v>0</v>
      </c>
      <c r="WTW6" s="366">
        <f>'SAISIE HOTEL RESTAURANT'!WUG5</f>
        <v>0</v>
      </c>
      <c r="WTX6" s="366">
        <f>'SAISIE HOTEL RESTAURANT'!WUH5</f>
        <v>0</v>
      </c>
      <c r="WTY6" s="366">
        <f>'SAISIE HOTEL RESTAURANT'!WUI5</f>
        <v>0</v>
      </c>
      <c r="WTZ6" s="366">
        <f>'SAISIE HOTEL RESTAURANT'!WUJ5</f>
        <v>0</v>
      </c>
      <c r="WUA6" s="366">
        <f>'SAISIE HOTEL RESTAURANT'!WUK5</f>
        <v>0</v>
      </c>
      <c r="WUB6" s="366">
        <f>'SAISIE HOTEL RESTAURANT'!WUL5</f>
        <v>0</v>
      </c>
      <c r="WUC6" s="366">
        <f>'SAISIE HOTEL RESTAURANT'!WUM5</f>
        <v>0</v>
      </c>
      <c r="WUD6" s="366">
        <f>'SAISIE HOTEL RESTAURANT'!WUN5</f>
        <v>0</v>
      </c>
      <c r="WUE6" s="366">
        <f>'SAISIE HOTEL RESTAURANT'!WUO5</f>
        <v>0</v>
      </c>
      <c r="WUF6" s="366">
        <f>'SAISIE HOTEL RESTAURANT'!WUP5</f>
        <v>0</v>
      </c>
      <c r="WUG6" s="366">
        <f>'SAISIE HOTEL RESTAURANT'!WUQ5</f>
        <v>0</v>
      </c>
      <c r="WUH6" s="366">
        <f>'SAISIE HOTEL RESTAURANT'!WUR5</f>
        <v>0</v>
      </c>
      <c r="WUI6" s="366">
        <f>'SAISIE HOTEL RESTAURANT'!WUS5</f>
        <v>0</v>
      </c>
      <c r="WUJ6" s="366">
        <f>'SAISIE HOTEL RESTAURANT'!WUT5</f>
        <v>0</v>
      </c>
      <c r="WUK6" s="366">
        <f>'SAISIE HOTEL RESTAURANT'!WUU5</f>
        <v>0</v>
      </c>
      <c r="WUL6" s="366">
        <f>'SAISIE HOTEL RESTAURANT'!WUV5</f>
        <v>0</v>
      </c>
      <c r="WUM6" s="366">
        <f>'SAISIE HOTEL RESTAURANT'!WUW5</f>
        <v>0</v>
      </c>
      <c r="WUN6" s="366">
        <f>'SAISIE HOTEL RESTAURANT'!WUX5</f>
        <v>0</v>
      </c>
      <c r="WUO6" s="366">
        <f>'SAISIE HOTEL RESTAURANT'!WUY5</f>
        <v>0</v>
      </c>
      <c r="WUP6" s="366">
        <f>'SAISIE HOTEL RESTAURANT'!WUZ5</f>
        <v>0</v>
      </c>
      <c r="WUQ6" s="366">
        <f>'SAISIE HOTEL RESTAURANT'!WVA5</f>
        <v>0</v>
      </c>
      <c r="WUR6" s="366">
        <f>'SAISIE HOTEL RESTAURANT'!WVB5</f>
        <v>0</v>
      </c>
      <c r="WUS6" s="366">
        <f>'SAISIE HOTEL RESTAURANT'!WVC5</f>
        <v>0</v>
      </c>
      <c r="WUT6" s="366">
        <f>'SAISIE HOTEL RESTAURANT'!WVD5</f>
        <v>0</v>
      </c>
      <c r="WUU6" s="366">
        <f>'SAISIE HOTEL RESTAURANT'!WVE5</f>
        <v>0</v>
      </c>
      <c r="WUV6" s="366">
        <f>'SAISIE HOTEL RESTAURANT'!WVF5</f>
        <v>0</v>
      </c>
      <c r="WUW6" s="366">
        <f>'SAISIE HOTEL RESTAURANT'!WVG5</f>
        <v>0</v>
      </c>
      <c r="WUX6" s="366">
        <f>'SAISIE HOTEL RESTAURANT'!WVH5</f>
        <v>0</v>
      </c>
      <c r="WUY6" s="366">
        <f>'SAISIE HOTEL RESTAURANT'!WVI5</f>
        <v>0</v>
      </c>
      <c r="WUZ6" s="366">
        <f>'SAISIE HOTEL RESTAURANT'!WVJ5</f>
        <v>0</v>
      </c>
      <c r="WVA6" s="366">
        <f>'SAISIE HOTEL RESTAURANT'!WVK5</f>
        <v>0</v>
      </c>
      <c r="WVB6" s="366">
        <f>'SAISIE HOTEL RESTAURANT'!WVL5</f>
        <v>0</v>
      </c>
      <c r="WVC6" s="366">
        <f>'SAISIE HOTEL RESTAURANT'!WVM5</f>
        <v>0</v>
      </c>
      <c r="WVD6" s="366">
        <f>'SAISIE HOTEL RESTAURANT'!WVN5</f>
        <v>0</v>
      </c>
      <c r="WVE6" s="366">
        <f>'SAISIE HOTEL RESTAURANT'!WVO5</f>
        <v>0</v>
      </c>
      <c r="WVF6" s="366">
        <f>'SAISIE HOTEL RESTAURANT'!WVP5</f>
        <v>0</v>
      </c>
      <c r="WVG6" s="366">
        <f>'SAISIE HOTEL RESTAURANT'!WVQ5</f>
        <v>0</v>
      </c>
      <c r="WVH6" s="366">
        <f>'SAISIE HOTEL RESTAURANT'!WVR5</f>
        <v>0</v>
      </c>
      <c r="WVI6" s="366">
        <f>'SAISIE HOTEL RESTAURANT'!WVS5</f>
        <v>0</v>
      </c>
      <c r="WVJ6" s="366">
        <f>'SAISIE HOTEL RESTAURANT'!WVT5</f>
        <v>0</v>
      </c>
      <c r="WVK6" s="366">
        <f>'SAISIE HOTEL RESTAURANT'!WVU5</f>
        <v>0</v>
      </c>
      <c r="WVL6" s="366">
        <f>'SAISIE HOTEL RESTAURANT'!WVV5</f>
        <v>0</v>
      </c>
      <c r="WVM6" s="366">
        <f>'SAISIE HOTEL RESTAURANT'!WVW5</f>
        <v>0</v>
      </c>
      <c r="WVN6" s="366">
        <f>'SAISIE HOTEL RESTAURANT'!WVX5</f>
        <v>0</v>
      </c>
      <c r="WVO6" s="366">
        <f>'SAISIE HOTEL RESTAURANT'!WVY5</f>
        <v>0</v>
      </c>
      <c r="WVP6" s="366">
        <f>'SAISIE HOTEL RESTAURANT'!WVZ5</f>
        <v>0</v>
      </c>
      <c r="WVQ6" s="366">
        <f>'SAISIE HOTEL RESTAURANT'!WWA5</f>
        <v>0</v>
      </c>
      <c r="WVR6" s="366">
        <f>'SAISIE HOTEL RESTAURANT'!WWB5</f>
        <v>0</v>
      </c>
      <c r="WVS6" s="366">
        <f>'SAISIE HOTEL RESTAURANT'!WWC5</f>
        <v>0</v>
      </c>
      <c r="WVT6" s="366">
        <f>'SAISIE HOTEL RESTAURANT'!WWD5</f>
        <v>0</v>
      </c>
      <c r="WVU6" s="366">
        <f>'SAISIE HOTEL RESTAURANT'!WWE5</f>
        <v>0</v>
      </c>
      <c r="WVV6" s="366">
        <f>'SAISIE HOTEL RESTAURANT'!WWF5</f>
        <v>0</v>
      </c>
      <c r="WVW6" s="366">
        <f>'SAISIE HOTEL RESTAURANT'!WWG5</f>
        <v>0</v>
      </c>
      <c r="WVX6" s="366">
        <f>'SAISIE HOTEL RESTAURANT'!WWH5</f>
        <v>0</v>
      </c>
      <c r="WVY6" s="366">
        <f>'SAISIE HOTEL RESTAURANT'!WWI5</f>
        <v>0</v>
      </c>
      <c r="WVZ6" s="366">
        <f>'SAISIE HOTEL RESTAURANT'!WWJ5</f>
        <v>0</v>
      </c>
      <c r="WWA6" s="366">
        <f>'SAISIE HOTEL RESTAURANT'!WWK5</f>
        <v>0</v>
      </c>
      <c r="WWB6" s="366">
        <f>'SAISIE HOTEL RESTAURANT'!WWL5</f>
        <v>0</v>
      </c>
      <c r="WWC6" s="366">
        <f>'SAISIE HOTEL RESTAURANT'!WWM5</f>
        <v>0</v>
      </c>
      <c r="WWD6" s="366">
        <f>'SAISIE HOTEL RESTAURANT'!WWN5</f>
        <v>0</v>
      </c>
      <c r="WWE6" s="366">
        <f>'SAISIE HOTEL RESTAURANT'!WWO5</f>
        <v>0</v>
      </c>
      <c r="WWF6" s="366">
        <f>'SAISIE HOTEL RESTAURANT'!WWP5</f>
        <v>0</v>
      </c>
      <c r="WWG6" s="366">
        <f>'SAISIE HOTEL RESTAURANT'!WWQ5</f>
        <v>0</v>
      </c>
      <c r="WWH6" s="366">
        <f>'SAISIE HOTEL RESTAURANT'!WWR5</f>
        <v>0</v>
      </c>
      <c r="WWI6" s="366">
        <f>'SAISIE HOTEL RESTAURANT'!WWS5</f>
        <v>0</v>
      </c>
      <c r="WWJ6" s="366">
        <f>'SAISIE HOTEL RESTAURANT'!WWT5</f>
        <v>0</v>
      </c>
      <c r="WWK6" s="366">
        <f>'SAISIE HOTEL RESTAURANT'!WWU5</f>
        <v>0</v>
      </c>
      <c r="WWL6" s="366">
        <f>'SAISIE HOTEL RESTAURANT'!WWV5</f>
        <v>0</v>
      </c>
      <c r="WWM6" s="366">
        <f>'SAISIE HOTEL RESTAURANT'!WWW5</f>
        <v>0</v>
      </c>
      <c r="WWN6" s="366">
        <f>'SAISIE HOTEL RESTAURANT'!WWX5</f>
        <v>0</v>
      </c>
      <c r="WWO6" s="366">
        <f>'SAISIE HOTEL RESTAURANT'!WWY5</f>
        <v>0</v>
      </c>
      <c r="WWP6" s="366">
        <f>'SAISIE HOTEL RESTAURANT'!WWZ5</f>
        <v>0</v>
      </c>
      <c r="WWQ6" s="366">
        <f>'SAISIE HOTEL RESTAURANT'!WXA5</f>
        <v>0</v>
      </c>
      <c r="WWR6" s="366">
        <f>'SAISIE HOTEL RESTAURANT'!WXB5</f>
        <v>0</v>
      </c>
      <c r="WWS6" s="366">
        <f>'SAISIE HOTEL RESTAURANT'!WXC5</f>
        <v>0</v>
      </c>
      <c r="WWT6" s="366">
        <f>'SAISIE HOTEL RESTAURANT'!WXD5</f>
        <v>0</v>
      </c>
      <c r="WWU6" s="366">
        <f>'SAISIE HOTEL RESTAURANT'!WXE5</f>
        <v>0</v>
      </c>
      <c r="WWV6" s="366">
        <f>'SAISIE HOTEL RESTAURANT'!WXF5</f>
        <v>0</v>
      </c>
      <c r="WWW6" s="366">
        <f>'SAISIE HOTEL RESTAURANT'!WXG5</f>
        <v>0</v>
      </c>
      <c r="WWX6" s="366">
        <f>'SAISIE HOTEL RESTAURANT'!WXH5</f>
        <v>0</v>
      </c>
      <c r="WWY6" s="366">
        <f>'SAISIE HOTEL RESTAURANT'!WXI5</f>
        <v>0</v>
      </c>
      <c r="WWZ6" s="366">
        <f>'SAISIE HOTEL RESTAURANT'!WXJ5</f>
        <v>0</v>
      </c>
      <c r="WXA6" s="366">
        <f>'SAISIE HOTEL RESTAURANT'!WXK5</f>
        <v>0</v>
      </c>
      <c r="WXB6" s="366">
        <f>'SAISIE HOTEL RESTAURANT'!WXL5</f>
        <v>0</v>
      </c>
      <c r="WXC6" s="366">
        <f>'SAISIE HOTEL RESTAURANT'!WXM5</f>
        <v>0</v>
      </c>
      <c r="WXD6" s="366">
        <f>'SAISIE HOTEL RESTAURANT'!WXN5</f>
        <v>0</v>
      </c>
      <c r="WXE6" s="366">
        <f>'SAISIE HOTEL RESTAURANT'!WXO5</f>
        <v>0</v>
      </c>
      <c r="WXF6" s="366">
        <f>'SAISIE HOTEL RESTAURANT'!WXP5</f>
        <v>0</v>
      </c>
      <c r="WXG6" s="366">
        <f>'SAISIE HOTEL RESTAURANT'!WXQ5</f>
        <v>0</v>
      </c>
      <c r="WXH6" s="366">
        <f>'SAISIE HOTEL RESTAURANT'!WXR5</f>
        <v>0</v>
      </c>
      <c r="WXI6" s="366">
        <f>'SAISIE HOTEL RESTAURANT'!WXS5</f>
        <v>0</v>
      </c>
      <c r="WXJ6" s="366">
        <f>'SAISIE HOTEL RESTAURANT'!WXT5</f>
        <v>0</v>
      </c>
      <c r="WXK6" s="366">
        <f>'SAISIE HOTEL RESTAURANT'!WXU5</f>
        <v>0</v>
      </c>
      <c r="WXL6" s="366">
        <f>'SAISIE HOTEL RESTAURANT'!WXV5</f>
        <v>0</v>
      </c>
      <c r="WXM6" s="366">
        <f>'SAISIE HOTEL RESTAURANT'!WXW5</f>
        <v>0</v>
      </c>
      <c r="WXN6" s="366">
        <f>'SAISIE HOTEL RESTAURANT'!WXX5</f>
        <v>0</v>
      </c>
      <c r="WXO6" s="366">
        <f>'SAISIE HOTEL RESTAURANT'!WXY5</f>
        <v>0</v>
      </c>
      <c r="WXP6" s="366">
        <f>'SAISIE HOTEL RESTAURANT'!WXZ5</f>
        <v>0</v>
      </c>
      <c r="WXQ6" s="366">
        <f>'SAISIE HOTEL RESTAURANT'!WYA5</f>
        <v>0</v>
      </c>
      <c r="WXR6" s="366">
        <f>'SAISIE HOTEL RESTAURANT'!WYB5</f>
        <v>0</v>
      </c>
      <c r="WXS6" s="366">
        <f>'SAISIE HOTEL RESTAURANT'!WYC5</f>
        <v>0</v>
      </c>
      <c r="WXT6" s="366">
        <f>'SAISIE HOTEL RESTAURANT'!WYD5</f>
        <v>0</v>
      </c>
      <c r="WXU6" s="366">
        <f>'SAISIE HOTEL RESTAURANT'!WYE5</f>
        <v>0</v>
      </c>
      <c r="WXV6" s="366">
        <f>'SAISIE HOTEL RESTAURANT'!WYF5</f>
        <v>0</v>
      </c>
      <c r="WXW6" s="366">
        <f>'SAISIE HOTEL RESTAURANT'!WYG5</f>
        <v>0</v>
      </c>
      <c r="WXX6" s="366">
        <f>'SAISIE HOTEL RESTAURANT'!WYH5</f>
        <v>0</v>
      </c>
      <c r="WXY6" s="366">
        <f>'SAISIE HOTEL RESTAURANT'!WYI5</f>
        <v>0</v>
      </c>
      <c r="WXZ6" s="366">
        <f>'SAISIE HOTEL RESTAURANT'!WYJ5</f>
        <v>0</v>
      </c>
      <c r="WYA6" s="366">
        <f>'SAISIE HOTEL RESTAURANT'!WYK5</f>
        <v>0</v>
      </c>
      <c r="WYB6" s="366">
        <f>'SAISIE HOTEL RESTAURANT'!WYL5</f>
        <v>0</v>
      </c>
      <c r="WYC6" s="366">
        <f>'SAISIE HOTEL RESTAURANT'!WYM5</f>
        <v>0</v>
      </c>
      <c r="WYD6" s="366">
        <f>'SAISIE HOTEL RESTAURANT'!WYN5</f>
        <v>0</v>
      </c>
      <c r="WYE6" s="366">
        <f>'SAISIE HOTEL RESTAURANT'!WYO5</f>
        <v>0</v>
      </c>
      <c r="WYF6" s="366">
        <f>'SAISIE HOTEL RESTAURANT'!WYP5</f>
        <v>0</v>
      </c>
      <c r="WYG6" s="366">
        <f>'SAISIE HOTEL RESTAURANT'!WYQ5</f>
        <v>0</v>
      </c>
      <c r="WYH6" s="366">
        <f>'SAISIE HOTEL RESTAURANT'!WYR5</f>
        <v>0</v>
      </c>
      <c r="WYI6" s="366">
        <f>'SAISIE HOTEL RESTAURANT'!WYS5</f>
        <v>0</v>
      </c>
      <c r="WYJ6" s="366">
        <f>'SAISIE HOTEL RESTAURANT'!WYT5</f>
        <v>0</v>
      </c>
      <c r="WYK6" s="366">
        <f>'SAISIE HOTEL RESTAURANT'!WYU5</f>
        <v>0</v>
      </c>
      <c r="WYL6" s="366">
        <f>'SAISIE HOTEL RESTAURANT'!WYV5</f>
        <v>0</v>
      </c>
      <c r="WYM6" s="366">
        <f>'SAISIE HOTEL RESTAURANT'!WYW5</f>
        <v>0</v>
      </c>
      <c r="WYN6" s="366">
        <f>'SAISIE HOTEL RESTAURANT'!WYX5</f>
        <v>0</v>
      </c>
      <c r="WYO6" s="366">
        <f>'SAISIE HOTEL RESTAURANT'!WYY5</f>
        <v>0</v>
      </c>
      <c r="WYP6" s="366">
        <f>'SAISIE HOTEL RESTAURANT'!WYZ5</f>
        <v>0</v>
      </c>
      <c r="WYQ6" s="366">
        <f>'SAISIE HOTEL RESTAURANT'!WZA5</f>
        <v>0</v>
      </c>
      <c r="WYR6" s="366">
        <f>'SAISIE HOTEL RESTAURANT'!WZB5</f>
        <v>0</v>
      </c>
      <c r="WYS6" s="366">
        <f>'SAISIE HOTEL RESTAURANT'!WZC5</f>
        <v>0</v>
      </c>
      <c r="WYT6" s="366">
        <f>'SAISIE HOTEL RESTAURANT'!WZD5</f>
        <v>0</v>
      </c>
      <c r="WYU6" s="366">
        <f>'SAISIE HOTEL RESTAURANT'!WZE5</f>
        <v>0</v>
      </c>
      <c r="WYV6" s="366">
        <f>'SAISIE HOTEL RESTAURANT'!WZF5</f>
        <v>0</v>
      </c>
      <c r="WYW6" s="366">
        <f>'SAISIE HOTEL RESTAURANT'!WZG5</f>
        <v>0</v>
      </c>
      <c r="WYX6" s="366">
        <f>'SAISIE HOTEL RESTAURANT'!WZH5</f>
        <v>0</v>
      </c>
      <c r="WYY6" s="366">
        <f>'SAISIE HOTEL RESTAURANT'!WZI5</f>
        <v>0</v>
      </c>
      <c r="WYZ6" s="366">
        <f>'SAISIE HOTEL RESTAURANT'!WZJ5</f>
        <v>0</v>
      </c>
      <c r="WZA6" s="366">
        <f>'SAISIE HOTEL RESTAURANT'!WZK5</f>
        <v>0</v>
      </c>
      <c r="WZB6" s="366">
        <f>'SAISIE HOTEL RESTAURANT'!WZL5</f>
        <v>0</v>
      </c>
      <c r="WZC6" s="366">
        <f>'SAISIE HOTEL RESTAURANT'!WZM5</f>
        <v>0</v>
      </c>
      <c r="WZD6" s="366">
        <f>'SAISIE HOTEL RESTAURANT'!WZN5</f>
        <v>0</v>
      </c>
      <c r="WZE6" s="366">
        <f>'SAISIE HOTEL RESTAURANT'!WZO5</f>
        <v>0</v>
      </c>
      <c r="WZF6" s="366">
        <f>'SAISIE HOTEL RESTAURANT'!WZP5</f>
        <v>0</v>
      </c>
      <c r="WZG6" s="366">
        <f>'SAISIE HOTEL RESTAURANT'!WZQ5</f>
        <v>0</v>
      </c>
      <c r="WZH6" s="366">
        <f>'SAISIE HOTEL RESTAURANT'!WZR5</f>
        <v>0</v>
      </c>
      <c r="WZI6" s="366">
        <f>'SAISIE HOTEL RESTAURANT'!WZS5</f>
        <v>0</v>
      </c>
      <c r="WZJ6" s="366">
        <f>'SAISIE HOTEL RESTAURANT'!WZT5</f>
        <v>0</v>
      </c>
      <c r="WZK6" s="366">
        <f>'SAISIE HOTEL RESTAURANT'!WZU5</f>
        <v>0</v>
      </c>
      <c r="WZL6" s="366">
        <f>'SAISIE HOTEL RESTAURANT'!WZV5</f>
        <v>0</v>
      </c>
      <c r="WZM6" s="366">
        <f>'SAISIE HOTEL RESTAURANT'!WZW5</f>
        <v>0</v>
      </c>
      <c r="WZN6" s="366">
        <f>'SAISIE HOTEL RESTAURANT'!WZX5</f>
        <v>0</v>
      </c>
      <c r="WZO6" s="366">
        <f>'SAISIE HOTEL RESTAURANT'!WZY5</f>
        <v>0</v>
      </c>
      <c r="WZP6" s="366">
        <f>'SAISIE HOTEL RESTAURANT'!WZZ5</f>
        <v>0</v>
      </c>
      <c r="WZQ6" s="366">
        <f>'SAISIE HOTEL RESTAURANT'!XAA5</f>
        <v>0</v>
      </c>
      <c r="WZR6" s="366">
        <f>'SAISIE HOTEL RESTAURANT'!XAB5</f>
        <v>0</v>
      </c>
      <c r="WZS6" s="366">
        <f>'SAISIE HOTEL RESTAURANT'!XAC5</f>
        <v>0</v>
      </c>
      <c r="WZT6" s="366">
        <f>'SAISIE HOTEL RESTAURANT'!XAD5</f>
        <v>0</v>
      </c>
      <c r="WZU6" s="366">
        <f>'SAISIE HOTEL RESTAURANT'!XAE5</f>
        <v>0</v>
      </c>
      <c r="WZV6" s="366">
        <f>'SAISIE HOTEL RESTAURANT'!XAF5</f>
        <v>0</v>
      </c>
      <c r="WZW6" s="366">
        <f>'SAISIE HOTEL RESTAURANT'!XAG5</f>
        <v>0</v>
      </c>
      <c r="WZX6" s="366">
        <f>'SAISIE HOTEL RESTAURANT'!XAH5</f>
        <v>0</v>
      </c>
      <c r="WZY6" s="366">
        <f>'SAISIE HOTEL RESTAURANT'!XAI5</f>
        <v>0</v>
      </c>
      <c r="WZZ6" s="366">
        <f>'SAISIE HOTEL RESTAURANT'!XAJ5</f>
        <v>0</v>
      </c>
      <c r="XAA6" s="366">
        <f>'SAISIE HOTEL RESTAURANT'!XAK5</f>
        <v>0</v>
      </c>
      <c r="XAB6" s="366">
        <f>'SAISIE HOTEL RESTAURANT'!XAL5</f>
        <v>0</v>
      </c>
      <c r="XAC6" s="366">
        <f>'SAISIE HOTEL RESTAURANT'!XAM5</f>
        <v>0</v>
      </c>
      <c r="XAD6" s="366">
        <f>'SAISIE HOTEL RESTAURANT'!XAN5</f>
        <v>0</v>
      </c>
      <c r="XAE6" s="366">
        <f>'SAISIE HOTEL RESTAURANT'!XAO5</f>
        <v>0</v>
      </c>
      <c r="XAF6" s="366">
        <f>'SAISIE HOTEL RESTAURANT'!XAP5</f>
        <v>0</v>
      </c>
      <c r="XAG6" s="366">
        <f>'SAISIE HOTEL RESTAURANT'!XAQ5</f>
        <v>0</v>
      </c>
      <c r="XAH6" s="366">
        <f>'SAISIE HOTEL RESTAURANT'!XAR5</f>
        <v>0</v>
      </c>
      <c r="XAI6" s="366">
        <f>'SAISIE HOTEL RESTAURANT'!XAS5</f>
        <v>0</v>
      </c>
      <c r="XAJ6" s="366">
        <f>'SAISIE HOTEL RESTAURANT'!XAT5</f>
        <v>0</v>
      </c>
      <c r="XAK6" s="366">
        <f>'SAISIE HOTEL RESTAURANT'!XAU5</f>
        <v>0</v>
      </c>
      <c r="XAL6" s="366">
        <f>'SAISIE HOTEL RESTAURANT'!XAV5</f>
        <v>0</v>
      </c>
      <c r="XAM6" s="366">
        <f>'SAISIE HOTEL RESTAURANT'!XAW5</f>
        <v>0</v>
      </c>
      <c r="XAN6" s="366">
        <f>'SAISIE HOTEL RESTAURANT'!XAX5</f>
        <v>0</v>
      </c>
      <c r="XAO6" s="366">
        <f>'SAISIE HOTEL RESTAURANT'!XAY5</f>
        <v>0</v>
      </c>
      <c r="XAP6" s="366">
        <f>'SAISIE HOTEL RESTAURANT'!XAZ5</f>
        <v>0</v>
      </c>
      <c r="XAQ6" s="366">
        <f>'SAISIE HOTEL RESTAURANT'!XBA5</f>
        <v>0</v>
      </c>
      <c r="XAR6" s="366">
        <f>'SAISIE HOTEL RESTAURANT'!XBB5</f>
        <v>0</v>
      </c>
      <c r="XAS6" s="366">
        <f>'SAISIE HOTEL RESTAURANT'!XBC5</f>
        <v>0</v>
      </c>
      <c r="XAT6" s="366">
        <f>'SAISIE HOTEL RESTAURANT'!XBD5</f>
        <v>0</v>
      </c>
      <c r="XAU6" s="366">
        <f>'SAISIE HOTEL RESTAURANT'!XBE5</f>
        <v>0</v>
      </c>
      <c r="XAV6" s="366">
        <f>'SAISIE HOTEL RESTAURANT'!XBF5</f>
        <v>0</v>
      </c>
      <c r="XAW6" s="366">
        <f>'SAISIE HOTEL RESTAURANT'!XBG5</f>
        <v>0</v>
      </c>
      <c r="XAX6" s="366">
        <f>'SAISIE HOTEL RESTAURANT'!XBH5</f>
        <v>0</v>
      </c>
      <c r="XAY6" s="366">
        <f>'SAISIE HOTEL RESTAURANT'!XBI5</f>
        <v>0</v>
      </c>
      <c r="XAZ6" s="366">
        <f>'SAISIE HOTEL RESTAURANT'!XBJ5</f>
        <v>0</v>
      </c>
      <c r="XBA6" s="366">
        <f>'SAISIE HOTEL RESTAURANT'!XBK5</f>
        <v>0</v>
      </c>
      <c r="XBB6" s="366">
        <f>'SAISIE HOTEL RESTAURANT'!XBL5</f>
        <v>0</v>
      </c>
      <c r="XBC6" s="366">
        <f>'SAISIE HOTEL RESTAURANT'!XBM5</f>
        <v>0</v>
      </c>
      <c r="XBD6" s="366">
        <f>'SAISIE HOTEL RESTAURANT'!XBN5</f>
        <v>0</v>
      </c>
      <c r="XBE6" s="366">
        <f>'SAISIE HOTEL RESTAURANT'!XBO5</f>
        <v>0</v>
      </c>
      <c r="XBF6" s="366">
        <f>'SAISIE HOTEL RESTAURANT'!XBP5</f>
        <v>0</v>
      </c>
      <c r="XBG6" s="366">
        <f>'SAISIE HOTEL RESTAURANT'!XBQ5</f>
        <v>0</v>
      </c>
      <c r="XBH6" s="366">
        <f>'SAISIE HOTEL RESTAURANT'!XBR5</f>
        <v>0</v>
      </c>
      <c r="XBI6" s="366">
        <f>'SAISIE HOTEL RESTAURANT'!XBS5</f>
        <v>0</v>
      </c>
      <c r="XBJ6" s="366">
        <f>'SAISIE HOTEL RESTAURANT'!XBT5</f>
        <v>0</v>
      </c>
      <c r="XBK6" s="366">
        <f>'SAISIE HOTEL RESTAURANT'!XBU5</f>
        <v>0</v>
      </c>
      <c r="XBL6" s="366">
        <f>'SAISIE HOTEL RESTAURANT'!XBV5</f>
        <v>0</v>
      </c>
      <c r="XBM6" s="366">
        <f>'SAISIE HOTEL RESTAURANT'!XBW5</f>
        <v>0</v>
      </c>
      <c r="XBN6" s="366">
        <f>'SAISIE HOTEL RESTAURANT'!XBX5</f>
        <v>0</v>
      </c>
      <c r="XBO6" s="366">
        <f>'SAISIE HOTEL RESTAURANT'!XBY5</f>
        <v>0</v>
      </c>
      <c r="XBP6" s="366">
        <f>'SAISIE HOTEL RESTAURANT'!XBZ5</f>
        <v>0</v>
      </c>
      <c r="XBQ6" s="366">
        <f>'SAISIE HOTEL RESTAURANT'!XCA5</f>
        <v>0</v>
      </c>
      <c r="XBR6" s="366">
        <f>'SAISIE HOTEL RESTAURANT'!XCB5</f>
        <v>0</v>
      </c>
      <c r="XBS6" s="366">
        <f>'SAISIE HOTEL RESTAURANT'!XCC5</f>
        <v>0</v>
      </c>
      <c r="XBT6" s="366">
        <f>'SAISIE HOTEL RESTAURANT'!XCD5</f>
        <v>0</v>
      </c>
      <c r="XBU6" s="366">
        <f>'SAISIE HOTEL RESTAURANT'!XCE5</f>
        <v>0</v>
      </c>
      <c r="XBV6" s="366">
        <f>'SAISIE HOTEL RESTAURANT'!XCF5</f>
        <v>0</v>
      </c>
      <c r="XBW6" s="366">
        <f>'SAISIE HOTEL RESTAURANT'!XCG5</f>
        <v>0</v>
      </c>
      <c r="XBX6" s="366">
        <f>'SAISIE HOTEL RESTAURANT'!XCH5</f>
        <v>0</v>
      </c>
      <c r="XBY6" s="366">
        <f>'SAISIE HOTEL RESTAURANT'!XCI5</f>
        <v>0</v>
      </c>
      <c r="XBZ6" s="366">
        <f>'SAISIE HOTEL RESTAURANT'!XCJ5</f>
        <v>0</v>
      </c>
      <c r="XCA6" s="366">
        <f>'SAISIE HOTEL RESTAURANT'!XCK5</f>
        <v>0</v>
      </c>
      <c r="XCB6" s="366">
        <f>'SAISIE HOTEL RESTAURANT'!XCL5</f>
        <v>0</v>
      </c>
      <c r="XCC6" s="366">
        <f>'SAISIE HOTEL RESTAURANT'!XCM5</f>
        <v>0</v>
      </c>
      <c r="XCD6" s="366">
        <f>'SAISIE HOTEL RESTAURANT'!XCN5</f>
        <v>0</v>
      </c>
      <c r="XCE6" s="366">
        <f>'SAISIE HOTEL RESTAURANT'!XCO5</f>
        <v>0</v>
      </c>
      <c r="XCF6" s="366">
        <f>'SAISIE HOTEL RESTAURANT'!XCP5</f>
        <v>0</v>
      </c>
      <c r="XCG6" s="366">
        <f>'SAISIE HOTEL RESTAURANT'!XCQ5</f>
        <v>0</v>
      </c>
      <c r="XCH6" s="366">
        <f>'SAISIE HOTEL RESTAURANT'!XCR5</f>
        <v>0</v>
      </c>
      <c r="XCI6" s="366">
        <f>'SAISIE HOTEL RESTAURANT'!XCS5</f>
        <v>0</v>
      </c>
      <c r="XCJ6" s="366">
        <f>'SAISIE HOTEL RESTAURANT'!XCT5</f>
        <v>0</v>
      </c>
      <c r="XCK6" s="366">
        <f>'SAISIE HOTEL RESTAURANT'!XCU5</f>
        <v>0</v>
      </c>
      <c r="XCL6" s="366">
        <f>'SAISIE HOTEL RESTAURANT'!XCV5</f>
        <v>0</v>
      </c>
      <c r="XCM6" s="366">
        <f>'SAISIE HOTEL RESTAURANT'!XCW5</f>
        <v>0</v>
      </c>
      <c r="XCN6" s="366">
        <f>'SAISIE HOTEL RESTAURANT'!XCX5</f>
        <v>0</v>
      </c>
      <c r="XCO6" s="366">
        <f>'SAISIE HOTEL RESTAURANT'!XCY5</f>
        <v>0</v>
      </c>
      <c r="XCP6" s="366">
        <f>'SAISIE HOTEL RESTAURANT'!XCZ5</f>
        <v>0</v>
      </c>
      <c r="XCQ6" s="366">
        <f>'SAISIE HOTEL RESTAURANT'!XDA5</f>
        <v>0</v>
      </c>
      <c r="XCR6" s="366">
        <f>'SAISIE HOTEL RESTAURANT'!XDB5</f>
        <v>0</v>
      </c>
      <c r="XCS6" s="366">
        <f>'SAISIE HOTEL RESTAURANT'!XDC5</f>
        <v>0</v>
      </c>
      <c r="XCT6" s="366">
        <f>'SAISIE HOTEL RESTAURANT'!XDD5</f>
        <v>0</v>
      </c>
      <c r="XCU6" s="366">
        <f>'SAISIE HOTEL RESTAURANT'!XDE5</f>
        <v>0</v>
      </c>
      <c r="XCV6" s="366">
        <f>'SAISIE HOTEL RESTAURANT'!XDF5</f>
        <v>0</v>
      </c>
      <c r="XCW6" s="366">
        <f>'SAISIE HOTEL RESTAURANT'!XDG5</f>
        <v>0</v>
      </c>
      <c r="XCX6" s="366">
        <f>'SAISIE HOTEL RESTAURANT'!XDH5</f>
        <v>0</v>
      </c>
      <c r="XCY6" s="366">
        <f>'SAISIE HOTEL RESTAURANT'!XDI5</f>
        <v>0</v>
      </c>
      <c r="XCZ6" s="366">
        <f>'SAISIE HOTEL RESTAURANT'!XDJ5</f>
        <v>0</v>
      </c>
      <c r="XDA6" s="366">
        <f>'SAISIE HOTEL RESTAURANT'!XDK5</f>
        <v>0</v>
      </c>
      <c r="XDB6" s="366">
        <f>'SAISIE HOTEL RESTAURANT'!XDL5</f>
        <v>0</v>
      </c>
      <c r="XDC6" s="366">
        <f>'SAISIE HOTEL RESTAURANT'!XDM5</f>
        <v>0</v>
      </c>
      <c r="XDD6" s="366">
        <f>'SAISIE HOTEL RESTAURANT'!XDN5</f>
        <v>0</v>
      </c>
      <c r="XDE6" s="366">
        <f>'SAISIE HOTEL RESTAURANT'!XDO5</f>
        <v>0</v>
      </c>
      <c r="XDF6" s="366">
        <f>'SAISIE HOTEL RESTAURANT'!XDP5</f>
        <v>0</v>
      </c>
      <c r="XDG6" s="366">
        <f>'SAISIE HOTEL RESTAURANT'!XDQ5</f>
        <v>0</v>
      </c>
      <c r="XDH6" s="366">
        <f>'SAISIE HOTEL RESTAURANT'!XDR5</f>
        <v>0</v>
      </c>
      <c r="XDI6" s="366">
        <f>'SAISIE HOTEL RESTAURANT'!XDS5</f>
        <v>0</v>
      </c>
      <c r="XDJ6" s="366">
        <f>'SAISIE HOTEL RESTAURANT'!XDT5</f>
        <v>0</v>
      </c>
      <c r="XDK6" s="366">
        <f>'SAISIE HOTEL RESTAURANT'!XDU5</f>
        <v>0</v>
      </c>
      <c r="XDL6" s="366">
        <f>'SAISIE HOTEL RESTAURANT'!XDV5</f>
        <v>0</v>
      </c>
      <c r="XDM6" s="366">
        <f>'SAISIE HOTEL RESTAURANT'!XDW5</f>
        <v>0</v>
      </c>
      <c r="XDN6" s="366">
        <f>'SAISIE HOTEL RESTAURANT'!XDX5</f>
        <v>0</v>
      </c>
      <c r="XDO6" s="366">
        <f>'SAISIE HOTEL RESTAURANT'!XDY5</f>
        <v>0</v>
      </c>
      <c r="XDP6" s="366">
        <f>'SAISIE HOTEL RESTAURANT'!XDZ5</f>
        <v>0</v>
      </c>
      <c r="XDQ6" s="366">
        <f>'SAISIE HOTEL RESTAURANT'!XEA5</f>
        <v>0</v>
      </c>
      <c r="XDR6" s="366">
        <f>'SAISIE HOTEL RESTAURANT'!XEB5</f>
        <v>0</v>
      </c>
      <c r="XDS6" s="366">
        <f>'SAISIE HOTEL RESTAURANT'!XEC5</f>
        <v>0</v>
      </c>
      <c r="XDT6" s="366">
        <f>'SAISIE HOTEL RESTAURANT'!XED5</f>
        <v>0</v>
      </c>
      <c r="XDU6" s="366">
        <f>'SAISIE HOTEL RESTAURANT'!XEE5</f>
        <v>0</v>
      </c>
      <c r="XDV6" s="366">
        <f>'SAISIE HOTEL RESTAURANT'!XEF5</f>
        <v>0</v>
      </c>
      <c r="XDW6" s="366">
        <f>'SAISIE HOTEL RESTAURANT'!XEG5</f>
        <v>0</v>
      </c>
      <c r="XDX6" s="366">
        <f>'SAISIE HOTEL RESTAURANT'!XEH5</f>
        <v>0</v>
      </c>
      <c r="XDY6" s="366">
        <f>'SAISIE HOTEL RESTAURANT'!XEI5</f>
        <v>0</v>
      </c>
      <c r="XDZ6" s="366">
        <f>'SAISIE HOTEL RESTAURANT'!XEJ5</f>
        <v>0</v>
      </c>
      <c r="XEA6" s="366">
        <f>'SAISIE HOTEL RESTAURANT'!XEK5</f>
        <v>0</v>
      </c>
      <c r="XEB6" s="366">
        <f>'SAISIE HOTEL RESTAURANT'!XEL5</f>
        <v>0</v>
      </c>
      <c r="XEC6" s="366">
        <f>'SAISIE HOTEL RESTAURANT'!XEM5</f>
        <v>0</v>
      </c>
      <c r="XED6" s="366">
        <f>'SAISIE HOTEL RESTAURANT'!XEN5</f>
        <v>0</v>
      </c>
      <c r="XEE6" s="366">
        <f>'SAISIE HOTEL RESTAURANT'!XEO5</f>
        <v>0</v>
      </c>
      <c r="XEF6" s="366">
        <f>'SAISIE HOTEL RESTAURANT'!XEP5</f>
        <v>0</v>
      </c>
      <c r="XEG6" s="366">
        <f>'SAISIE HOTEL RESTAURANT'!XEQ5</f>
        <v>0</v>
      </c>
      <c r="XEH6" s="366">
        <f>'SAISIE HOTEL RESTAURANT'!XER5</f>
        <v>0</v>
      </c>
      <c r="XEI6" s="366">
        <f>'SAISIE HOTEL RESTAURANT'!XES5</f>
        <v>0</v>
      </c>
      <c r="XEJ6" s="366">
        <f>'SAISIE HOTEL RESTAURANT'!XET5</f>
        <v>0</v>
      </c>
      <c r="XEK6" s="366">
        <f>'SAISIE HOTEL RESTAURANT'!XEU5</f>
        <v>0</v>
      </c>
      <c r="XEL6" s="366">
        <f>'SAISIE HOTEL RESTAURANT'!XEV5</f>
        <v>0</v>
      </c>
      <c r="XEM6" s="366">
        <f>'SAISIE HOTEL RESTAURANT'!XEW5</f>
        <v>0</v>
      </c>
      <c r="XEN6" s="366">
        <f>'SAISIE HOTEL RESTAURANT'!XEX5</f>
        <v>0</v>
      </c>
      <c r="XEO6" s="366">
        <f>'SAISIE HOTEL RESTAURANT'!XEY5</f>
        <v>0</v>
      </c>
      <c r="XEP6" s="366">
        <f>'SAISIE HOTEL RESTAURANT'!XEZ5</f>
        <v>0</v>
      </c>
      <c r="XEQ6" s="366">
        <f>'SAISIE HOTEL RESTAURANT'!XFA5</f>
        <v>0</v>
      </c>
      <c r="XER6" s="366">
        <f>'SAISIE HOTEL RESTAURANT'!XFB5</f>
        <v>0</v>
      </c>
      <c r="XES6" s="366">
        <f>'SAISIE HOTEL RESTAURANT'!XFC5</f>
        <v>0</v>
      </c>
      <c r="XET6" s="366">
        <f>'SAISIE HOTEL RESTAURANT'!XFD5</f>
        <v>0</v>
      </c>
      <c r="XEU6" s="366" t="e">
        <f>'SAISIE HOTEL RESTAURANT'!#REF!</f>
        <v>#REF!</v>
      </c>
      <c r="XEV6" s="366" t="e">
        <f>'SAISIE HOTEL RESTAURANT'!#REF!</f>
        <v>#REF!</v>
      </c>
      <c r="XEW6" s="366" t="e">
        <f>'SAISIE HOTEL RESTAURANT'!#REF!</f>
        <v>#REF!</v>
      </c>
      <c r="XEX6" s="366" t="e">
        <f>'SAISIE HOTEL RESTAURANT'!#REF!</f>
        <v>#REF!</v>
      </c>
      <c r="XEY6" s="366" t="e">
        <f>'SAISIE HOTEL RESTAURANT'!#REF!</f>
        <v>#REF!</v>
      </c>
      <c r="XEZ6" s="366" t="e">
        <f>'SAISIE HOTEL RESTAURANT'!#REF!</f>
        <v>#REF!</v>
      </c>
      <c r="XFA6" s="366" t="e">
        <f>'SAISIE HOTEL RESTAURANT'!#REF!</f>
        <v>#REF!</v>
      </c>
      <c r="XFB6" s="366" t="e">
        <f>'SAISIE HOTEL RESTAURANT'!#REF!</f>
        <v>#REF!</v>
      </c>
      <c r="XFC6" s="366" t="e">
        <f>'SAISIE HOTEL RESTAURANT'!#REF!</f>
        <v>#REF!</v>
      </c>
      <c r="XFD6" s="366" t="e">
        <f>'SAISIE HOTEL RESTAURANT'!#REF!</f>
        <v>#REF!</v>
      </c>
    </row>
    <row r="7" spans="1:16384" ht="31.5" x14ac:dyDescent="0.25">
      <c r="A7" s="399">
        <f>'SAISIE HOTEL RESTAURANT'!K7</f>
        <v>4</v>
      </c>
      <c r="B7" s="393" t="str">
        <f>'SAISIE HOTEL RESTAURANT'!L7</f>
        <v xml:space="preserve">Il existe une cohérence graphique entre les différents supports de communication de la structure. </v>
      </c>
      <c r="C7" s="400">
        <f>'SAISIE HOTEL RESTAURANT'!M7</f>
        <v>1</v>
      </c>
      <c r="D7" s="399" t="str">
        <f>'SAISIE HOTEL RESTAURANT'!N7</f>
        <v>OUI</v>
      </c>
      <c r="E7" s="394">
        <f>'SAISIE HOTEL RESTAURANT'!O7</f>
        <v>0</v>
      </c>
      <c r="F7" s="401" t="str">
        <f>'SAISIE HOTEL RESTAURANT'!B7</f>
        <v>R</v>
      </c>
      <c r="G7" s="402"/>
      <c r="H7" s="402"/>
    </row>
    <row r="8" spans="1:16384" x14ac:dyDescent="0.25">
      <c r="A8" s="399">
        <f>'SAISIE HOTEL RESTAURANT'!K8</f>
        <v>5</v>
      </c>
      <c r="B8" s="393" t="str">
        <f>'SAISIE HOTEL RESTAURANT'!L8</f>
        <v>L'établissement possède son propre outil de communication.</v>
      </c>
      <c r="C8" s="400">
        <f>'SAISIE HOTEL RESTAURANT'!M8</f>
        <v>3</v>
      </c>
      <c r="D8" s="399" t="str">
        <f>'SAISIE HOTEL RESTAURANT'!N8</f>
        <v>OUI</v>
      </c>
      <c r="E8" s="394">
        <f>'SAISIE HOTEL RESTAURANT'!O8</f>
        <v>0</v>
      </c>
      <c r="F8" s="401" t="str">
        <f>'SAISIE HOTEL RESTAURANT'!B8</f>
        <v>R</v>
      </c>
      <c r="G8" s="402"/>
      <c r="H8" s="402"/>
    </row>
    <row r="9" spans="1:16384" x14ac:dyDescent="0.25">
      <c r="A9" s="399">
        <f>'SAISIE HOTEL RESTAURANT'!K9</f>
        <v>6</v>
      </c>
      <c r="B9" s="393" t="str">
        <f>'SAISIE HOTEL RESTAURANT'!L9</f>
        <v>La présentation de l'outil de communication est soignée et attractive.</v>
      </c>
      <c r="C9" s="400">
        <f>'SAISIE HOTEL RESTAURANT'!M9</f>
        <v>3</v>
      </c>
      <c r="D9" s="399" t="str">
        <f>'SAISIE HOTEL RESTAURANT'!N9</f>
        <v>Très Satisfaisant</v>
      </c>
      <c r="E9" s="394">
        <f>'SAISIE HOTEL RESTAURANT'!O9</f>
        <v>0</v>
      </c>
      <c r="F9" s="401" t="str">
        <f>'SAISIE HOTEL RESTAURANT'!B9</f>
        <v>R</v>
      </c>
      <c r="G9" s="402"/>
      <c r="H9" s="402"/>
    </row>
    <row r="10" spans="1:16384" x14ac:dyDescent="0.25">
      <c r="A10" s="399">
        <f>'SAISIE HOTEL RESTAURANT'!K10</f>
        <v>7</v>
      </c>
      <c r="B10" s="393" t="str">
        <f>'SAISIE HOTEL RESTAURANT'!L10</f>
        <v xml:space="preserve">L'outil de communication est représentatif de l'offre. </v>
      </c>
      <c r="C10" s="400">
        <f>'SAISIE HOTEL RESTAURANT'!M10</f>
        <v>1</v>
      </c>
      <c r="D10" s="399" t="str">
        <f>'SAISIE HOTEL RESTAURANT'!N10</f>
        <v>OUI</v>
      </c>
      <c r="E10" s="394">
        <f>'SAISIE HOTEL RESTAURANT'!O10</f>
        <v>0</v>
      </c>
      <c r="F10" s="401" t="str">
        <f>'SAISIE HOTEL RESTAURANT'!B10</f>
        <v>R</v>
      </c>
      <c r="G10" s="402"/>
      <c r="H10" s="402"/>
    </row>
    <row r="11" spans="1:16384" ht="31.5" x14ac:dyDescent="0.25">
      <c r="A11" s="399">
        <f>'SAISIE HOTEL RESTAURANT'!K11</f>
        <v>8</v>
      </c>
      <c r="B11" s="393" t="str">
        <f>'SAISIE HOTEL RESTAURANT'!L11</f>
        <v>L'outil de communication contient les coordonnées de l'établissement : l'adresse, le site internet, le courriel et le numéro de téléphone.</v>
      </c>
      <c r="C11" s="400">
        <f>'SAISIE HOTEL RESTAURANT'!M11</f>
        <v>1</v>
      </c>
      <c r="D11" s="399" t="str">
        <f>'SAISIE HOTEL RESTAURANT'!N11</f>
        <v>OUI</v>
      </c>
      <c r="E11" s="394">
        <f>'SAISIE HOTEL RESTAURANT'!O11</f>
        <v>0</v>
      </c>
      <c r="F11" s="401" t="str">
        <f>'SAISIE HOTEL RESTAURANT'!B11</f>
        <v>R</v>
      </c>
      <c r="G11" s="402"/>
      <c r="H11" s="402"/>
    </row>
    <row r="12" spans="1:16384" ht="63" x14ac:dyDescent="0.25">
      <c r="A12" s="399">
        <f>'SAISIE HOTEL RESTAURANT'!K12</f>
        <v>9</v>
      </c>
      <c r="B12" s="393" t="str">
        <f>'SAISIE HOTEL RESTAURANT'!L12</f>
        <v>L'outil de communication contient les informations suivantes : la catégorie hôtelière, le confort des chambres, le type de restauration, les services de l'hôtel, les tarifs des chambres et les moyens de paiement acceptés, accueil des personnes en situation de handicap.</v>
      </c>
      <c r="C12" s="400">
        <f>'SAISIE HOTEL RESTAURANT'!M12</f>
        <v>1</v>
      </c>
      <c r="D12" s="399" t="str">
        <f>'SAISIE HOTEL RESTAURANT'!N12</f>
        <v>OUI</v>
      </c>
      <c r="E12" s="394">
        <f>'SAISIE HOTEL RESTAURANT'!O12</f>
        <v>0</v>
      </c>
      <c r="F12" s="401" t="str">
        <f>'SAISIE HOTEL RESTAURANT'!B12</f>
        <v>R</v>
      </c>
      <c r="G12" s="402"/>
      <c r="H12" s="402"/>
    </row>
    <row r="13" spans="1:16384" x14ac:dyDescent="0.25">
      <c r="A13" s="399">
        <f>'SAISIE HOTEL RESTAURANT'!K13</f>
        <v>10</v>
      </c>
      <c r="B13" s="393" t="str">
        <f>'SAISIE HOTEL RESTAURANT'!L13</f>
        <v>L'outil de communication contient des informations sur l'accès à l'établissement.</v>
      </c>
      <c r="C13" s="400">
        <f>'SAISIE HOTEL RESTAURANT'!M13</f>
        <v>1</v>
      </c>
      <c r="D13" s="399" t="str">
        <f>'SAISIE HOTEL RESTAURANT'!N13</f>
        <v>OUI</v>
      </c>
      <c r="E13" s="394">
        <f>'SAISIE HOTEL RESTAURANT'!O13</f>
        <v>0</v>
      </c>
      <c r="F13" s="401" t="str">
        <f>'SAISIE HOTEL RESTAURANT'!B13</f>
        <v>R</v>
      </c>
      <c r="G13" s="402"/>
      <c r="H13" s="402"/>
    </row>
    <row r="14" spans="1:16384" x14ac:dyDescent="0.25">
      <c r="A14" s="399">
        <f>'SAISIE HOTEL RESTAURANT'!K14</f>
        <v>11</v>
      </c>
      <c r="B14" s="393" t="str">
        <f>'SAISIE HOTEL RESTAURANT'!L14</f>
        <v>L'outil de communication est actualisé.</v>
      </c>
      <c r="C14" s="400">
        <f>'SAISIE HOTEL RESTAURANT'!M14</f>
        <v>1</v>
      </c>
      <c r="D14" s="399" t="str">
        <f>'SAISIE HOTEL RESTAURANT'!N14</f>
        <v>OUI</v>
      </c>
      <c r="E14" s="394">
        <f>'SAISIE HOTEL RESTAURANT'!O14</f>
        <v>0</v>
      </c>
      <c r="F14" s="401" t="str">
        <f>'SAISIE HOTEL RESTAURANT'!B14</f>
        <v>R</v>
      </c>
      <c r="G14" s="402"/>
      <c r="H14" s="402"/>
    </row>
    <row r="15" spans="1:16384" x14ac:dyDescent="0.25">
      <c r="A15" s="399">
        <f>'SAISIE HOTEL RESTAURANT'!K15</f>
        <v>12</v>
      </c>
      <c r="B15" s="393" t="str">
        <f>'SAISIE HOTEL RESTAURANT'!L15</f>
        <v>L'outil de communication est traduit dans une langue étrangère au moins.</v>
      </c>
      <c r="C15" s="400">
        <f>'SAISIE HOTEL RESTAURANT'!M15</f>
        <v>3</v>
      </c>
      <c r="D15" s="399" t="str">
        <f>'SAISIE HOTEL RESTAURANT'!N15</f>
        <v>OUI</v>
      </c>
      <c r="E15" s="394">
        <f>'SAISIE HOTEL RESTAURANT'!O15</f>
        <v>0</v>
      </c>
      <c r="F15" s="401" t="str">
        <f>'SAISIE HOTEL RESTAURANT'!B15</f>
        <v>R</v>
      </c>
      <c r="G15" s="402"/>
      <c r="H15" s="402"/>
    </row>
    <row r="16" spans="1:16384" x14ac:dyDescent="0.25">
      <c r="A16" s="399">
        <f>'SAISIE HOTEL RESTAURANT'!K16</f>
        <v>13</v>
      </c>
      <c r="B16" s="393" t="str">
        <f>'SAISIE HOTEL RESTAURANT'!L16</f>
        <v>L'outil de communication est traduit dans une deuxième langue étrangère.</v>
      </c>
      <c r="C16" s="400">
        <f>'SAISIE HOTEL RESTAURANT'!M16</f>
        <v>3</v>
      </c>
      <c r="D16" s="399" t="str">
        <f>'SAISIE HOTEL RESTAURANT'!N16</f>
        <v>OUI</v>
      </c>
      <c r="E16" s="394">
        <f>'SAISIE HOTEL RESTAURANT'!O16</f>
        <v>0</v>
      </c>
      <c r="F16" s="401" t="str">
        <f>'SAISIE HOTEL RESTAURANT'!B16</f>
        <v>R</v>
      </c>
      <c r="G16" s="402"/>
      <c r="H16" s="402"/>
    </row>
    <row r="17" spans="1:8" x14ac:dyDescent="0.25">
      <c r="A17" s="399">
        <f>'SAISIE HOTEL RESTAURANT'!K17</f>
        <v>14</v>
      </c>
      <c r="B17" s="393" t="str">
        <f>'SAISIE HOTEL RESTAURANT'!L17</f>
        <v>Le logo Qualité Tourisme™ est présent sur un outil de communication.</v>
      </c>
      <c r="C17" s="400">
        <f>'SAISIE HOTEL RESTAURANT'!M17</f>
        <v>3</v>
      </c>
      <c r="D17" s="399" t="str">
        <f>'SAISIE HOTEL RESTAURANT'!N17</f>
        <v>OUI</v>
      </c>
      <c r="E17" s="394">
        <f>'SAISIE HOTEL RESTAURANT'!O17</f>
        <v>0</v>
      </c>
      <c r="F17" s="401" t="str">
        <f>'SAISIE HOTEL RESTAURANT'!B17</f>
        <v>R</v>
      </c>
      <c r="G17" s="402"/>
      <c r="H17" s="402"/>
    </row>
    <row r="18" spans="1:8" x14ac:dyDescent="0.25">
      <c r="A18" s="399">
        <f>'SAISIE HOTEL RESTAURANT'!K20</f>
        <v>15</v>
      </c>
      <c r="B18" s="393" t="str">
        <f>'SAISIE HOTEL RESTAURANT'!L20</f>
        <v>L'établissement possède un site internet dédié (site individuel ou site partagé).</v>
      </c>
      <c r="C18" s="400">
        <f>'SAISIE HOTEL RESTAURANT'!M20</f>
        <v>9</v>
      </c>
      <c r="D18" s="399" t="str">
        <f>'SAISIE HOTEL RESTAURANT'!N20</f>
        <v>OUI</v>
      </c>
      <c r="E18" s="394">
        <f>'SAISIE HOTEL RESTAURANT'!O20</f>
        <v>0</v>
      </c>
      <c r="F18" s="401" t="str">
        <f>'SAISIE HOTEL RESTAURANT'!B20</f>
        <v>R</v>
      </c>
      <c r="G18" s="402"/>
      <c r="H18" s="402"/>
    </row>
    <row r="19" spans="1:8" x14ac:dyDescent="0.25">
      <c r="A19" s="399">
        <f>'SAISIE HOTEL RESTAURANT'!K21</f>
        <v>16</v>
      </c>
      <c r="B19" s="393" t="str">
        <f>'SAISIE HOTEL RESTAURANT'!L21</f>
        <v>Le site internet est bien référencé.</v>
      </c>
      <c r="C19" s="400">
        <f>'SAISIE HOTEL RESTAURANT'!M21</f>
        <v>1</v>
      </c>
      <c r="D19" s="399" t="str">
        <f>'SAISIE HOTEL RESTAURANT'!N21</f>
        <v>OUI</v>
      </c>
      <c r="E19" s="394">
        <f>'SAISIE HOTEL RESTAURANT'!O21</f>
        <v>0</v>
      </c>
      <c r="F19" s="401" t="str">
        <f>'SAISIE HOTEL RESTAURANT'!B21</f>
        <v>R</v>
      </c>
      <c r="G19" s="402"/>
      <c r="H19" s="402"/>
    </row>
    <row r="20" spans="1:8" x14ac:dyDescent="0.25">
      <c r="A20" s="399">
        <f>'SAISIE HOTEL RESTAURANT'!K22</f>
        <v>17</v>
      </c>
      <c r="B20" s="393" t="str">
        <f>'SAISIE HOTEL RESTAURANT'!L22</f>
        <v>La présentation du site internet est soignée, attractive et ergonomique.</v>
      </c>
      <c r="C20" s="400">
        <f>'SAISIE HOTEL RESTAURANT'!M22</f>
        <v>3</v>
      </c>
      <c r="D20" s="399" t="str">
        <f>'SAISIE HOTEL RESTAURANT'!N22</f>
        <v>Très Satisfaisant</v>
      </c>
      <c r="E20" s="394">
        <f>'SAISIE HOTEL RESTAURANT'!O22</f>
        <v>0</v>
      </c>
      <c r="F20" s="401" t="str">
        <f>'SAISIE HOTEL RESTAURANT'!B22</f>
        <v>R</v>
      </c>
      <c r="G20" s="402"/>
      <c r="H20" s="402"/>
    </row>
    <row r="21" spans="1:8" ht="31.5" x14ac:dyDescent="0.25">
      <c r="A21" s="399">
        <f>'SAISIE HOTEL RESTAURANT'!K23</f>
        <v>18</v>
      </c>
      <c r="B21" s="393" t="str">
        <f>'SAISIE HOTEL RESTAURANT'!L23</f>
        <v>Le site internet contient les coordonnées de l'établissement : l'adresse, le courriel et le numéro de téléphone.</v>
      </c>
      <c r="C21" s="400">
        <f>'SAISIE HOTEL RESTAURANT'!M23</f>
        <v>1</v>
      </c>
      <c r="D21" s="399" t="str">
        <f>'SAISIE HOTEL RESTAURANT'!N23</f>
        <v>OUI</v>
      </c>
      <c r="E21" s="394">
        <f>'SAISIE HOTEL RESTAURANT'!O23</f>
        <v>0</v>
      </c>
      <c r="F21" s="401" t="str">
        <f>'SAISIE HOTEL RESTAURANT'!B23</f>
        <v>R</v>
      </c>
      <c r="G21" s="402"/>
      <c r="H21" s="402"/>
    </row>
    <row r="22" spans="1:8" ht="63" x14ac:dyDescent="0.25">
      <c r="A22" s="399">
        <f>'SAISIE HOTEL RESTAURANT'!K24</f>
        <v>19</v>
      </c>
      <c r="B22" s="393" t="str">
        <f>'SAISIE HOTEL RESTAURANT'!L24</f>
        <v>Le site internet contient les informations suivantes : la catégorie hôtelière, le confort des chambres, l'accessibilité à l'établissement, le type de restauration, les services de l'hôtel, les tarifs des chambres, les moyens de paiement acceptés et les périodes d'ouverture.</v>
      </c>
      <c r="C22" s="400">
        <f>'SAISIE HOTEL RESTAURANT'!M24</f>
        <v>1</v>
      </c>
      <c r="D22" s="399" t="str">
        <f>'SAISIE HOTEL RESTAURANT'!N24</f>
        <v>OUI</v>
      </c>
      <c r="E22" s="394">
        <f>'SAISIE HOTEL RESTAURANT'!O24</f>
        <v>0</v>
      </c>
      <c r="F22" s="401" t="str">
        <f>'SAISIE HOTEL RESTAURANT'!B24</f>
        <v>R</v>
      </c>
      <c r="G22" s="402"/>
      <c r="H22" s="402"/>
    </row>
    <row r="23" spans="1:8" ht="47.25" x14ac:dyDescent="0.25">
      <c r="A23" s="399">
        <f>'SAISIE HOTEL RESTAURANT'!K25</f>
        <v>20</v>
      </c>
      <c r="B23" s="393" t="str">
        <f>'SAISIE HOTEL RESTAURANT'!L25</f>
        <v>Le site internet contient des informations sur l'accès à l'établissement. Le plan d'accès est téléchargeable et imprimable et/ou des outils de gestion d'itinéraire sont mis à disposition.</v>
      </c>
      <c r="C23" s="400">
        <f>'SAISIE HOTEL RESTAURANT'!M25</f>
        <v>1</v>
      </c>
      <c r="D23" s="399" t="str">
        <f>'SAISIE HOTEL RESTAURANT'!N25</f>
        <v>OUI</v>
      </c>
      <c r="E23" s="394">
        <f>'SAISIE HOTEL RESTAURANT'!O25</f>
        <v>0</v>
      </c>
      <c r="F23" s="401" t="str">
        <f>'SAISIE HOTEL RESTAURANT'!B25</f>
        <v>R</v>
      </c>
      <c r="G23" s="402"/>
      <c r="H23" s="402"/>
    </row>
    <row r="24" spans="1:8" x14ac:dyDescent="0.25">
      <c r="A24" s="399">
        <f>'SAISIE HOTEL RESTAURANT'!K26</f>
        <v>21</v>
      </c>
      <c r="B24" s="393" t="str">
        <f>'SAISIE HOTEL RESTAURANT'!L26</f>
        <v>Les informations du site internet sont actualisées.</v>
      </c>
      <c r="C24" s="400">
        <f>'SAISIE HOTEL RESTAURANT'!M26</f>
        <v>9</v>
      </c>
      <c r="D24" s="399" t="str">
        <f>'SAISIE HOTEL RESTAURANT'!N26</f>
        <v>OUI</v>
      </c>
      <c r="E24" s="394">
        <f>'SAISIE HOTEL RESTAURANT'!O26</f>
        <v>0</v>
      </c>
      <c r="F24" s="401" t="str">
        <f>'SAISIE HOTEL RESTAURANT'!B26</f>
        <v>R</v>
      </c>
      <c r="G24" s="402"/>
      <c r="H24" s="402"/>
    </row>
    <row r="25" spans="1:8" ht="31.5" x14ac:dyDescent="0.25">
      <c r="A25" s="399">
        <f>'SAISIE HOTEL RESTAURANT'!K27</f>
        <v>22</v>
      </c>
      <c r="B25" s="393" t="str">
        <f>'SAISIE HOTEL RESTAURANT'!L27</f>
        <v>Les informations relatives aux modalités de réservation et d'annulation sont facilement accessibles.</v>
      </c>
      <c r="C25" s="400">
        <f>'SAISIE HOTEL RESTAURANT'!M27</f>
        <v>1</v>
      </c>
      <c r="D25" s="399" t="str">
        <f>'SAISIE HOTEL RESTAURANT'!N27</f>
        <v>OUI</v>
      </c>
      <c r="E25" s="394">
        <f>'SAISIE HOTEL RESTAURANT'!O27</f>
        <v>0</v>
      </c>
      <c r="F25" s="401" t="str">
        <f>'SAISIE HOTEL RESTAURANT'!B27</f>
        <v>R</v>
      </c>
      <c r="G25" s="402"/>
      <c r="H25" s="402"/>
    </row>
    <row r="26" spans="1:8" x14ac:dyDescent="0.25">
      <c r="A26" s="399">
        <f>'SAISIE HOTEL RESTAURANT'!K28</f>
        <v>23</v>
      </c>
      <c r="B26" s="393" t="str">
        <f>'SAISIE HOTEL RESTAURANT'!L28</f>
        <v>Le site internet permet une réservation par voie numérique.</v>
      </c>
      <c r="C26" s="400">
        <f>'SAISIE HOTEL RESTAURANT'!M28</f>
        <v>1</v>
      </c>
      <c r="D26" s="399" t="str">
        <f>'SAISIE HOTEL RESTAURANT'!N28</f>
        <v>OUI</v>
      </c>
      <c r="E26" s="394">
        <f>'SAISIE HOTEL RESTAURANT'!O28</f>
        <v>0</v>
      </c>
      <c r="F26" s="401" t="str">
        <f>'SAISIE HOTEL RESTAURANT'!B28</f>
        <v>R</v>
      </c>
      <c r="G26" s="402"/>
      <c r="H26" s="402"/>
    </row>
    <row r="27" spans="1:8" x14ac:dyDescent="0.25">
      <c r="A27" s="399">
        <f>'SAISIE HOTEL RESTAURANT'!K29</f>
        <v>24</v>
      </c>
      <c r="B27" s="393" t="str">
        <f>'SAISIE HOTEL RESTAURANT'!L29</f>
        <v>Le site internet est traduit dans une langue étrangère au moins.</v>
      </c>
      <c r="C27" s="400">
        <f>'SAISIE HOTEL RESTAURANT'!M29</f>
        <v>3</v>
      </c>
      <c r="D27" s="399" t="str">
        <f>'SAISIE HOTEL RESTAURANT'!N29</f>
        <v>OUI</v>
      </c>
      <c r="E27" s="394">
        <f>'SAISIE HOTEL RESTAURANT'!O29</f>
        <v>0</v>
      </c>
      <c r="F27" s="401" t="str">
        <f>'SAISIE HOTEL RESTAURANT'!B29</f>
        <v>R</v>
      </c>
      <c r="G27" s="402"/>
      <c r="H27" s="402"/>
    </row>
    <row r="28" spans="1:8" x14ac:dyDescent="0.25">
      <c r="A28" s="399">
        <f>'SAISIE HOTEL RESTAURANT'!K30</f>
        <v>25</v>
      </c>
      <c r="B28" s="393" t="str">
        <f>'SAISIE HOTEL RESTAURANT'!L30</f>
        <v>Le site internet est traduit dans une deuxième langue étrangère.</v>
      </c>
      <c r="C28" s="400">
        <f>'SAISIE HOTEL RESTAURANT'!M30</f>
        <v>3</v>
      </c>
      <c r="D28" s="399" t="str">
        <f>'SAISIE HOTEL RESTAURANT'!N30</f>
        <v>OUI</v>
      </c>
      <c r="E28" s="394">
        <f>'SAISIE HOTEL RESTAURANT'!O30</f>
        <v>0</v>
      </c>
      <c r="F28" s="401" t="str">
        <f>'SAISIE HOTEL RESTAURANT'!B30</f>
        <v>R</v>
      </c>
      <c r="G28" s="402"/>
      <c r="H28" s="402"/>
    </row>
    <row r="29" spans="1:8" ht="31.5" x14ac:dyDescent="0.25">
      <c r="A29" s="399">
        <f>'SAISIE HOTEL RESTAURANT'!K32</f>
        <v>27</v>
      </c>
      <c r="B29" s="393" t="str">
        <f>'SAISIE HOTEL RESTAURANT'!L32</f>
        <v>L'établissement informe ses clients par mail ou / et sur son site internet des nouveaux équipements, des nouveaux menus, des repas de fêtes, etc.</v>
      </c>
      <c r="C29" s="400">
        <f>'SAISIE HOTEL RESTAURANT'!M32</f>
        <v>1</v>
      </c>
      <c r="D29" s="399" t="str">
        <f>'SAISIE HOTEL RESTAURANT'!N32</f>
        <v>OUI</v>
      </c>
      <c r="E29" s="394">
        <f>'SAISIE HOTEL RESTAURANT'!O32</f>
        <v>0</v>
      </c>
      <c r="F29" s="401" t="str">
        <f>'SAISIE HOTEL RESTAURANT'!B32</f>
        <v>R</v>
      </c>
      <c r="G29" s="402"/>
      <c r="H29" s="402"/>
    </row>
    <row r="30" spans="1:8" x14ac:dyDescent="0.25">
      <c r="A30" s="399">
        <f>'SAISIE HOTEL RESTAURANT'!K33</f>
        <v>28</v>
      </c>
      <c r="B30" s="393" t="str">
        <f>'SAISIE HOTEL RESTAURANT'!L33</f>
        <v>Le logo Qualité Tourisme™ est présent sur le site internet.</v>
      </c>
      <c r="C30" s="400">
        <f>'SAISIE HOTEL RESTAURANT'!M33</f>
        <v>3</v>
      </c>
      <c r="D30" s="399" t="str">
        <f>'SAISIE HOTEL RESTAURANT'!N33</f>
        <v>OUI</v>
      </c>
      <c r="E30" s="394">
        <f>'SAISIE HOTEL RESTAURANT'!O33</f>
        <v>0</v>
      </c>
      <c r="F30" s="401" t="str">
        <f>'SAISIE HOTEL RESTAURANT'!B33</f>
        <v>R</v>
      </c>
      <c r="G30" s="402"/>
      <c r="H30" s="402"/>
    </row>
    <row r="31" spans="1:8" ht="31.5" x14ac:dyDescent="0.25">
      <c r="A31" s="399">
        <f>'SAISIE HOTEL RESTAURANT'!K34</f>
        <v>29</v>
      </c>
      <c r="B31" s="393" t="str">
        <f>'SAISIE HOTEL RESTAURANT'!L34</f>
        <v xml:space="preserve">La démarche Qualité Tourisme™ est explicitée sur le site internet ou il existe un lien vers le site de Qualité Tourisme™. </v>
      </c>
      <c r="C31" s="400">
        <f>'SAISIE HOTEL RESTAURANT'!M34</f>
        <v>3</v>
      </c>
      <c r="D31" s="399" t="str">
        <f>'SAISIE HOTEL RESTAURANT'!N34</f>
        <v>OUI</v>
      </c>
      <c r="E31" s="394">
        <f>'SAISIE HOTEL RESTAURANT'!O34</f>
        <v>0</v>
      </c>
      <c r="F31" s="401" t="str">
        <f>'SAISIE HOTEL RESTAURANT'!B34</f>
        <v>R</v>
      </c>
      <c r="G31" s="402"/>
      <c r="H31" s="402"/>
    </row>
    <row r="32" spans="1:8" x14ac:dyDescent="0.25">
      <c r="A32" s="399">
        <f>'SAISIE HOTEL RESTAURANT'!K35</f>
        <v>30</v>
      </c>
      <c r="B32" s="393" t="str">
        <f>'SAISIE HOTEL RESTAURANT'!L35</f>
        <v>Le site Internet est consultable sur smartphone et/ou tablette</v>
      </c>
      <c r="C32" s="400">
        <f>'SAISIE HOTEL RESTAURANT'!M35</f>
        <v>1</v>
      </c>
      <c r="D32" s="399" t="str">
        <f>'SAISIE HOTEL RESTAURANT'!N35</f>
        <v>OUI</v>
      </c>
      <c r="E32" s="394">
        <f>'SAISIE HOTEL RESTAURANT'!O35</f>
        <v>0</v>
      </c>
      <c r="F32" s="401" t="str">
        <f>'SAISIE HOTEL RESTAURANT'!B35</f>
        <v>R</v>
      </c>
      <c r="G32" s="402"/>
      <c r="H32" s="402"/>
    </row>
    <row r="33" spans="1:8" ht="31.5" x14ac:dyDescent="0.25">
      <c r="A33" s="399">
        <f>'SAISIE HOTEL RESTAURANT'!K55</f>
        <v>45</v>
      </c>
      <c r="B33" s="393" t="str">
        <f>'SAISIE HOTEL RESTAURANT'!L55</f>
        <v xml:space="preserve">Le message du répondeur annonce le nom de l'établissement et informe des horaires d'ouverture. </v>
      </c>
      <c r="C33" s="400">
        <f>'SAISIE HOTEL RESTAURANT'!M55</f>
        <v>1</v>
      </c>
      <c r="D33" s="399" t="str">
        <f>'SAISIE HOTEL RESTAURANT'!N55</f>
        <v>OUI</v>
      </c>
      <c r="E33" s="394">
        <f>'SAISIE HOTEL RESTAURANT'!O55</f>
        <v>0</v>
      </c>
      <c r="F33" s="401" t="str">
        <f>'SAISIE HOTEL RESTAURANT'!B55</f>
        <v>R</v>
      </c>
      <c r="G33" s="402"/>
      <c r="H33" s="402"/>
    </row>
    <row r="34" spans="1:8" ht="31.5" x14ac:dyDescent="0.25">
      <c r="A34" s="399">
        <f>'SAISIE HOTEL RESTAURANT'!K56</f>
        <v>46</v>
      </c>
      <c r="B34" s="393" t="str">
        <f>'SAISIE HOTEL RESTAURANT'!L56</f>
        <v>Le message du répondeur téléphonique mentionne les horaires d'ouverture en au moins une langue étrangère.</v>
      </c>
      <c r="C34" s="400">
        <f>'SAISIE HOTEL RESTAURANT'!M56</f>
        <v>1</v>
      </c>
      <c r="D34" s="399" t="str">
        <f>'SAISIE HOTEL RESTAURANT'!N56</f>
        <v>OUI</v>
      </c>
      <c r="E34" s="394">
        <f>'SAISIE HOTEL RESTAURANT'!O56</f>
        <v>0</v>
      </c>
      <c r="F34" s="401" t="str">
        <f>'SAISIE HOTEL RESTAURANT'!B56</f>
        <v>R</v>
      </c>
      <c r="G34" s="402"/>
      <c r="H34" s="402"/>
    </row>
    <row r="35" spans="1:8" ht="31.5" x14ac:dyDescent="0.25">
      <c r="A35" s="399">
        <f>'SAISIE HOTEL RESTAURANT'!K57</f>
        <v>47</v>
      </c>
      <c r="B35" s="393" t="str">
        <f>'SAISIE HOTEL RESTAURANT'!L57</f>
        <v>Le message du répondeur téléphonique mentionne les horaires d'ouverture dans une deuxième langue étrangère.</v>
      </c>
      <c r="C35" s="400">
        <f>'SAISIE HOTEL RESTAURANT'!M57</f>
        <v>1</v>
      </c>
      <c r="D35" s="399" t="str">
        <f>'SAISIE HOTEL RESTAURANT'!N57</f>
        <v>OUI</v>
      </c>
      <c r="E35" s="394">
        <f>'SAISIE HOTEL RESTAURANT'!O57</f>
        <v>0</v>
      </c>
      <c r="F35" s="401" t="str">
        <f>'SAISIE HOTEL RESTAURANT'!B57</f>
        <v>R</v>
      </c>
      <c r="G35" s="402"/>
      <c r="H35" s="402"/>
    </row>
    <row r="36" spans="1:8" ht="31.5" x14ac:dyDescent="0.25">
      <c r="A36" s="399">
        <f>'SAISIE HOTEL RESTAURANT'!K61</f>
        <v>50</v>
      </c>
      <c r="B36" s="393" t="str">
        <f>'SAISIE HOTEL RESTAURANT'!L61</f>
        <v>Lors d'une demande d'informations, la réponse mentionne le logo Qualité Tourisme™ dans la signature.</v>
      </c>
      <c r="C36" s="400">
        <f>'SAISIE HOTEL RESTAURANT'!M61</f>
        <v>1</v>
      </c>
      <c r="D36" s="399" t="str">
        <f>'SAISIE HOTEL RESTAURANT'!N61</f>
        <v>OUI</v>
      </c>
      <c r="E36" s="394">
        <f>'SAISIE HOTEL RESTAURANT'!O61</f>
        <v>0</v>
      </c>
      <c r="F36" s="401" t="str">
        <f>'SAISIE HOTEL RESTAURANT'!$B$61</f>
        <v>R</v>
      </c>
      <c r="G36" s="402"/>
      <c r="H36" s="402"/>
    </row>
    <row r="37" spans="1:8" x14ac:dyDescent="0.25">
      <c r="A37" s="399">
        <f>'SAISIE HOTEL RESTAURANT'!K66</f>
        <v>53</v>
      </c>
      <c r="B37" s="393" t="str">
        <f>'SAISIE HOTEL RESTAURANT'!L66</f>
        <v>Si autorisée, une signalisation d'accès est visible, lisible et uniforme.</v>
      </c>
      <c r="C37" s="400">
        <f>'SAISIE HOTEL RESTAURANT'!M66</f>
        <v>1</v>
      </c>
      <c r="D37" s="399" t="str">
        <f>'SAISIE HOTEL RESTAURANT'!N66</f>
        <v>OUI</v>
      </c>
      <c r="E37" s="394">
        <f>'SAISIE HOTEL RESTAURANT'!O66</f>
        <v>0</v>
      </c>
      <c r="F37" s="401" t="str">
        <f>'SAISIE HOTEL RESTAURANT'!B66</f>
        <v>NR</v>
      </c>
      <c r="G37" s="402"/>
      <c r="H37" s="402"/>
    </row>
    <row r="38" spans="1:8" x14ac:dyDescent="0.25">
      <c r="A38" s="399">
        <f>'SAISIE HOTEL RESTAURANT'!K67</f>
        <v>54</v>
      </c>
      <c r="B38" s="393" t="str">
        <f>'SAISIE HOTEL RESTAURANT'!L67</f>
        <v>L'établissement est facile à trouver.</v>
      </c>
      <c r="C38" s="400">
        <f>'SAISIE HOTEL RESTAURANT'!M67</f>
        <v>3</v>
      </c>
      <c r="D38" s="399" t="str">
        <f>'SAISIE HOTEL RESTAURANT'!N67</f>
        <v>OUI</v>
      </c>
      <c r="E38" s="394">
        <f>'SAISIE HOTEL RESTAURANT'!O67</f>
        <v>0</v>
      </c>
      <c r="F38" s="401" t="str">
        <f>'SAISIE HOTEL RESTAURANT'!B67</f>
        <v>NR</v>
      </c>
      <c r="G38" s="402"/>
      <c r="H38" s="402"/>
    </row>
    <row r="39" spans="1:8" x14ac:dyDescent="0.25">
      <c r="A39" s="399">
        <f>'SAISIE HOTEL RESTAURANT'!K71</f>
        <v>57</v>
      </c>
      <c r="B39" s="393" t="str">
        <f>'SAISIE HOTEL RESTAURANT'!L71</f>
        <v>Une enseigne est présente et on identifie clairement l'entrée de l'établissement.</v>
      </c>
      <c r="C39" s="400">
        <f>'SAISIE HOTEL RESTAURANT'!M71</f>
        <v>1</v>
      </c>
      <c r="D39" s="399" t="str">
        <f>'SAISIE HOTEL RESTAURANT'!N71</f>
        <v>OUI</v>
      </c>
      <c r="E39" s="394">
        <f>'SAISIE HOTEL RESTAURANT'!O71</f>
        <v>0</v>
      </c>
      <c r="F39" s="401" t="str">
        <f>'SAISIE HOTEL RESTAURANT'!$B$71</f>
        <v>R</v>
      </c>
      <c r="G39" s="402"/>
      <c r="H39" s="402"/>
    </row>
    <row r="40" spans="1:8" x14ac:dyDescent="0.25">
      <c r="A40" s="399">
        <f>'SAISIE HOTEL RESTAURANT'!K87</f>
        <v>71</v>
      </c>
      <c r="B40" s="393" t="str">
        <f>'SAISIE HOTEL RESTAURANT'!L87</f>
        <v>La plaque Qualité Tourisme™ est apposée à l'entrée de l'établissement.</v>
      </c>
      <c r="C40" s="400">
        <f>'SAISIE HOTEL RESTAURANT'!M87</f>
        <v>3</v>
      </c>
      <c r="D40" s="399" t="str">
        <f>'SAISIE HOTEL RESTAURANT'!N87</f>
        <v>OUI</v>
      </c>
      <c r="E40" s="394">
        <f>'SAISIE HOTEL RESTAURANT'!O87</f>
        <v>0</v>
      </c>
      <c r="F40" s="401" t="str">
        <f>'SAISIE HOTEL RESTAURANT'!B87</f>
        <v>R</v>
      </c>
      <c r="G40" s="402"/>
      <c r="H40" s="402"/>
    </row>
    <row r="41" spans="1:8" ht="47.25" x14ac:dyDescent="0.25">
      <c r="A41" s="399">
        <f>'SAISIE HOTEL RESTAURANT'!K88</f>
        <v>72</v>
      </c>
      <c r="B41" s="393" t="str">
        <f>'SAISIE HOTEL RESTAURANT'!L88</f>
        <v>A minima, il est affiché le panonceau classement hôtelier, les prix, les horaires et les périodes d'ouverture, l'accessibilité de l'établissement, l'ensemble des moyens de paiement acceptés, les cartes et les menus.</v>
      </c>
      <c r="C41" s="400">
        <f>'SAISIE HOTEL RESTAURANT'!M88</f>
        <v>1</v>
      </c>
      <c r="D41" s="399" t="str">
        <f>'SAISIE HOTEL RESTAURANT'!N88</f>
        <v>OUI</v>
      </c>
      <c r="E41" s="394">
        <f>'SAISIE HOTEL RESTAURANT'!O88</f>
        <v>0</v>
      </c>
      <c r="F41" s="401" t="str">
        <f>'SAISIE HOTEL RESTAURANT'!B88</f>
        <v>R</v>
      </c>
      <c r="G41" s="402"/>
      <c r="H41" s="402"/>
    </row>
    <row r="42" spans="1:8" x14ac:dyDescent="0.25">
      <c r="A42" s="399">
        <f>'SAISIE HOTEL RESTAURANT'!K89</f>
        <v>73</v>
      </c>
      <c r="B42" s="393" t="str">
        <f>'SAISIE HOTEL RESTAURANT'!L89</f>
        <v>Les affichages extérieurs sont soignés et à jour.</v>
      </c>
      <c r="C42" s="400">
        <f>'SAISIE HOTEL RESTAURANT'!M89</f>
        <v>1</v>
      </c>
      <c r="D42" s="399" t="str">
        <f>'SAISIE HOTEL RESTAURANT'!N89</f>
        <v>OUI</v>
      </c>
      <c r="E42" s="394">
        <f>'SAISIE HOTEL RESTAURANT'!O89</f>
        <v>0</v>
      </c>
      <c r="F42" s="401" t="str">
        <f>'SAISIE HOTEL RESTAURANT'!B89</f>
        <v>R</v>
      </c>
      <c r="G42" s="402"/>
      <c r="H42" s="402"/>
    </row>
    <row r="43" spans="1:8" x14ac:dyDescent="0.25">
      <c r="A43" s="399">
        <f>'SAISIE HOTEL RESTAURANT'!K92</f>
        <v>76</v>
      </c>
      <c r="B43" s="393" t="str">
        <f>'SAISIE HOTEL RESTAURANT'!L92</f>
        <v>Les affichages extérieurs sont traduits en au moins une langue étrangère.</v>
      </c>
      <c r="C43" s="400">
        <f>'SAISIE HOTEL RESTAURANT'!M92</f>
        <v>3</v>
      </c>
      <c r="D43" s="399" t="str">
        <f>'SAISIE HOTEL RESTAURANT'!N92</f>
        <v>OUI</v>
      </c>
      <c r="E43" s="394">
        <f>'SAISIE HOTEL RESTAURANT'!O92</f>
        <v>0</v>
      </c>
      <c r="F43" s="401" t="str">
        <f>'SAISIE HOTEL RESTAURANT'!B92</f>
        <v>R</v>
      </c>
      <c r="G43" s="402"/>
      <c r="H43" s="402"/>
    </row>
    <row r="44" spans="1:8" x14ac:dyDescent="0.25">
      <c r="A44" s="399">
        <f>'SAISIE HOTEL RESTAURANT'!K93</f>
        <v>77</v>
      </c>
      <c r="B44" s="393" t="str">
        <f>'SAISIE HOTEL RESTAURANT'!L93</f>
        <v>Les affichages extérieurs sont traduits dans une deuxième langue étrangère.</v>
      </c>
      <c r="C44" s="400">
        <f>'SAISIE HOTEL RESTAURANT'!M93</f>
        <v>3</v>
      </c>
      <c r="D44" s="399" t="str">
        <f>'SAISIE HOTEL RESTAURANT'!N93</f>
        <v>OUI</v>
      </c>
      <c r="E44" s="394">
        <f>'SAISIE HOTEL RESTAURANT'!O93</f>
        <v>0</v>
      </c>
      <c r="F44" s="401" t="str">
        <f>'SAISIE HOTEL RESTAURANT'!B93</f>
        <v>R</v>
      </c>
      <c r="G44" s="402"/>
      <c r="H44" s="402"/>
    </row>
    <row r="45" spans="1:8" ht="47.25" x14ac:dyDescent="0.25">
      <c r="A45" s="399">
        <f>'SAISIE HOTEL RESTAURANT'!K98</f>
        <v>80</v>
      </c>
      <c r="B45" s="393" t="str">
        <f>'SAISIE HOTEL RESTAURANT'!L98</f>
        <v>Le client identifie rapidement les langues parlées par le personnel de l'établissement soit par un affichage extérieur, soit par la mention des langues parlées sur le badge du personnel en contact avec le client.</v>
      </c>
      <c r="C45" s="400">
        <f>'SAISIE HOTEL RESTAURANT'!M98</f>
        <v>1</v>
      </c>
      <c r="D45" s="399" t="str">
        <f>'SAISIE HOTEL RESTAURANT'!N98</f>
        <v>OUI</v>
      </c>
      <c r="E45" s="394">
        <f>'SAISIE HOTEL RESTAURANT'!O98</f>
        <v>0</v>
      </c>
      <c r="F45" s="401" t="str">
        <f>'SAISIE HOTEL RESTAURANT'!$B$98</f>
        <v>R</v>
      </c>
      <c r="G45" s="402"/>
      <c r="H45" s="402"/>
    </row>
    <row r="46" spans="1:8" ht="31.5" x14ac:dyDescent="0.25">
      <c r="A46" s="399">
        <f>'SAISIE HOTEL RESTAURANT'!K115</f>
        <v>94</v>
      </c>
      <c r="B46" s="393" t="str">
        <f>'SAISIE HOTEL RESTAURANT'!L115</f>
        <v>Dans le hall réception, les informations essentielles sont portées à la connaissance du client.</v>
      </c>
      <c r="C46" s="400">
        <f>'SAISIE HOTEL RESTAURANT'!M115</f>
        <v>1</v>
      </c>
      <c r="D46" s="399" t="str">
        <f>'SAISIE HOTEL RESTAURANT'!N115</f>
        <v>OUI</v>
      </c>
      <c r="E46" s="394">
        <f>'SAISIE HOTEL RESTAURANT'!O115</f>
        <v>0</v>
      </c>
      <c r="F46" s="401" t="str">
        <f>'SAISIE HOTEL RESTAURANT'!$B$115</f>
        <v>R</v>
      </c>
      <c r="G46" s="402"/>
      <c r="H46" s="402"/>
    </row>
    <row r="47" spans="1:8" ht="31.5" x14ac:dyDescent="0.25">
      <c r="A47" s="399">
        <f>'SAISIE HOTEL RESTAURANT'!K117</f>
        <v>96</v>
      </c>
      <c r="B47" s="393" t="str">
        <f>'SAISIE HOTEL RESTAURANT'!L117</f>
        <v>Les services et équipements complémentaires sont portés à la connaissance du client.</v>
      </c>
      <c r="C47" s="400">
        <f>'SAISIE HOTEL RESTAURANT'!M117</f>
        <v>1</v>
      </c>
      <c r="D47" s="399" t="str">
        <f>'SAISIE HOTEL RESTAURANT'!N117</f>
        <v>OUI</v>
      </c>
      <c r="E47" s="394">
        <f>'SAISIE HOTEL RESTAURANT'!O117</f>
        <v>0</v>
      </c>
      <c r="F47" s="401" t="str">
        <f>'SAISIE HOTEL RESTAURANT'!B117</f>
        <v>R</v>
      </c>
      <c r="G47" s="402"/>
      <c r="H47" s="402"/>
    </row>
    <row r="48" spans="1:8" x14ac:dyDescent="0.25">
      <c r="A48" s="399">
        <f>'SAISIE HOTEL RESTAURANT'!K118</f>
        <v>97</v>
      </c>
      <c r="B48" s="393" t="str">
        <f>'SAISIE HOTEL RESTAURANT'!L118</f>
        <v>Si existantes, les activités de loisirs sont portées à la connaissance du client.</v>
      </c>
      <c r="C48" s="400">
        <f>'SAISIE HOTEL RESTAURANT'!M118</f>
        <v>1</v>
      </c>
      <c r="D48" s="399" t="str">
        <f>'SAISIE HOTEL RESTAURANT'!N118</f>
        <v>OUI</v>
      </c>
      <c r="E48" s="394">
        <f>'SAISIE HOTEL RESTAURANT'!O118</f>
        <v>0</v>
      </c>
      <c r="F48" s="401" t="str">
        <f>'SAISIE HOTEL RESTAURANT'!B118</f>
        <v>R</v>
      </c>
      <c r="G48" s="402"/>
      <c r="H48" s="402"/>
    </row>
    <row r="49" spans="1:8" ht="31.5" x14ac:dyDescent="0.25">
      <c r="A49" s="399">
        <f>'SAISIE HOTEL RESTAURANT'!K119</f>
        <v>98</v>
      </c>
      <c r="B49" s="393" t="str">
        <f>'SAISIE HOTEL RESTAURANT'!L119</f>
        <v>Les affichages intérieurs des services et équipements complémentaires sont traduits en au moins une langue étrangère.</v>
      </c>
      <c r="C49" s="400">
        <f>'SAISIE HOTEL RESTAURANT'!M119</f>
        <v>3</v>
      </c>
      <c r="D49" s="399" t="str">
        <f>'SAISIE HOTEL RESTAURANT'!N119</f>
        <v>OUI</v>
      </c>
      <c r="E49" s="394">
        <f>'SAISIE HOTEL RESTAURANT'!O119</f>
        <v>0</v>
      </c>
      <c r="F49" s="401" t="str">
        <f>'SAISIE HOTEL RESTAURANT'!B119</f>
        <v>R</v>
      </c>
      <c r="G49" s="402"/>
      <c r="H49" s="402"/>
    </row>
    <row r="50" spans="1:8" ht="31.5" x14ac:dyDescent="0.25">
      <c r="A50" s="399">
        <f>'SAISIE HOTEL RESTAURANT'!K120</f>
        <v>99</v>
      </c>
      <c r="B50" s="393" t="str">
        <f>'SAISIE HOTEL RESTAURANT'!L120</f>
        <v>Les affichages intérieurs des services et équipements complémentaire dans une deuxième langue étrangère.</v>
      </c>
      <c r="C50" s="400">
        <f>'SAISIE HOTEL RESTAURANT'!M120</f>
        <v>3</v>
      </c>
      <c r="D50" s="399" t="str">
        <f>'SAISIE HOTEL RESTAURANT'!N120</f>
        <v>OUI</v>
      </c>
      <c r="E50" s="394">
        <f>'SAISIE HOTEL RESTAURANT'!O120</f>
        <v>0</v>
      </c>
      <c r="F50" s="401" t="str">
        <f>'SAISIE HOTEL RESTAURANT'!B120</f>
        <v>R</v>
      </c>
      <c r="G50" s="402"/>
      <c r="H50" s="402"/>
    </row>
    <row r="51" spans="1:8" ht="31.5" x14ac:dyDescent="0.25">
      <c r="A51" s="399">
        <f>'SAISIE HOTEL RESTAURANT'!K128</f>
        <v>105</v>
      </c>
      <c r="B51" s="393" t="str">
        <f>'SAISIE HOTEL RESTAURANT'!L128</f>
        <v xml:space="preserve">Une signalétique est présente. Elle est homogène et cohérente avec la charte graphique (si existante). </v>
      </c>
      <c r="C51" s="400">
        <f>'SAISIE HOTEL RESTAURANT'!M128</f>
        <v>1</v>
      </c>
      <c r="D51" s="399" t="str">
        <f>'SAISIE HOTEL RESTAURANT'!N128</f>
        <v>OUI</v>
      </c>
      <c r="E51" s="394">
        <f>'SAISIE HOTEL RESTAURANT'!O128</f>
        <v>0</v>
      </c>
      <c r="F51" s="401" t="str">
        <f>'SAISIE HOTEL RESTAURANT'!$B$128</f>
        <v>NR</v>
      </c>
      <c r="G51" s="402"/>
      <c r="H51" s="402"/>
    </row>
    <row r="52" spans="1:8" ht="31.5" x14ac:dyDescent="0.25">
      <c r="A52" s="399">
        <f>'SAISIE HOTEL RESTAURANT'!K158</f>
        <v>130</v>
      </c>
      <c r="B52" s="393" t="str">
        <f>'SAISIE HOTEL RESTAURANT'!L158</f>
        <v>L'affichage concernant la sécurité relative à l'utilisation des équipements de loisir est visible, lisible, propre et en bon état.</v>
      </c>
      <c r="C52" s="400">
        <f>'SAISIE HOTEL RESTAURANT'!M158</f>
        <v>1</v>
      </c>
      <c r="D52" s="399" t="str">
        <f>'SAISIE HOTEL RESTAURANT'!N158</f>
        <v>OUI</v>
      </c>
      <c r="E52" s="394">
        <f>'SAISIE HOTEL RESTAURANT'!O158</f>
        <v>0</v>
      </c>
      <c r="F52" s="401" t="str">
        <f>'SAISIE HOTEL RESTAURANT'!$B$158</f>
        <v>R</v>
      </c>
      <c r="G52" s="402"/>
      <c r="H52" s="402"/>
    </row>
    <row r="53" spans="1:8" ht="47.25" x14ac:dyDescent="0.25">
      <c r="A53" s="399">
        <f>'SAISIE HOTEL RESTAURANT'!K173</f>
        <v>143</v>
      </c>
      <c r="B53" s="393" t="str">
        <f>'SAISIE HOTEL RESTAURANT'!L173</f>
        <v>L'affichage concernant la responsabilité des parents quant à l'utilisation des jeux par leurs enfants (responsabilité civile), précisant l'âge des enfants pouvant utiliser ces jeux, est parfaitement visible, lisible, propre et en bon état.</v>
      </c>
      <c r="C53" s="400">
        <f>'SAISIE HOTEL RESTAURANT'!M173</f>
        <v>1</v>
      </c>
      <c r="D53" s="399" t="str">
        <f>'SAISIE HOTEL RESTAURANT'!N173</f>
        <v>OUI</v>
      </c>
      <c r="E53" s="394">
        <f>'SAISIE HOTEL RESTAURANT'!O173</f>
        <v>0</v>
      </c>
      <c r="F53" s="401" t="str">
        <f>'SAISIE HOTEL RESTAURANT'!$B$173</f>
        <v>R</v>
      </c>
      <c r="G53" s="402"/>
      <c r="H53" s="402"/>
    </row>
    <row r="54" spans="1:8" x14ac:dyDescent="0.25">
      <c r="A54" s="399">
        <f>'SAISIE HOTEL RESTAURANT'!K217</f>
        <v>180</v>
      </c>
      <c r="B54" s="393" t="str">
        <f>'SAISIE HOTEL RESTAURANT'!L217</f>
        <v>Un livret d'accueil est présent dans la chambre.</v>
      </c>
      <c r="C54" s="400">
        <f>'SAISIE HOTEL RESTAURANT'!M217</f>
        <v>1</v>
      </c>
      <c r="D54" s="399" t="str">
        <f>'SAISIE HOTEL RESTAURANT'!N217</f>
        <v>OUI</v>
      </c>
      <c r="E54" s="394">
        <f>'SAISIE HOTEL RESTAURANT'!O217</f>
        <v>0</v>
      </c>
      <c r="F54" s="401" t="str">
        <f>'SAISIE HOTEL RESTAURANT'!$B$217</f>
        <v>R</v>
      </c>
      <c r="G54" s="402"/>
      <c r="H54" s="402"/>
    </row>
    <row r="55" spans="1:8" ht="31.5" x14ac:dyDescent="0.25">
      <c r="A55" s="399">
        <f>'SAISIE HOTEL RESTAURANT'!K220</f>
        <v>183</v>
      </c>
      <c r="B55" s="393" t="str">
        <f>'SAISIE HOTEL RESTAURANT'!L220</f>
        <v>Le livret d'accueil et les affichages réglementaires sont traduits en au moins une langue étrangère.</v>
      </c>
      <c r="C55" s="400">
        <f>'SAISIE HOTEL RESTAURANT'!M220</f>
        <v>3</v>
      </c>
      <c r="D55" s="399" t="str">
        <f>'SAISIE HOTEL RESTAURANT'!N220</f>
        <v>OUI</v>
      </c>
      <c r="E55" s="394">
        <f>'SAISIE HOTEL RESTAURANT'!O220</f>
        <v>0</v>
      </c>
      <c r="F55" s="401" t="str">
        <f>'SAISIE HOTEL RESTAURANT'!B220</f>
        <v>NR</v>
      </c>
      <c r="G55" s="402"/>
      <c r="H55" s="402"/>
    </row>
    <row r="56" spans="1:8" ht="31.5" x14ac:dyDescent="0.25">
      <c r="A56" s="399">
        <f>'SAISIE HOTEL RESTAURANT'!K221</f>
        <v>184</v>
      </c>
      <c r="B56" s="393" t="str">
        <f>'SAISIE HOTEL RESTAURANT'!L221</f>
        <v>Le livret d'accueil et les affichages réglementaires sont traduits en une deuxième langue étrangère.</v>
      </c>
      <c r="C56" s="400">
        <f>'SAISIE HOTEL RESTAURANT'!M221</f>
        <v>3</v>
      </c>
      <c r="D56" s="399" t="str">
        <f>'SAISIE HOTEL RESTAURANT'!N221</f>
        <v>OUI</v>
      </c>
      <c r="E56" s="394">
        <f>'SAISIE HOTEL RESTAURANT'!O221</f>
        <v>0</v>
      </c>
      <c r="F56" s="401" t="str">
        <f>'SAISIE HOTEL RESTAURANT'!B221</f>
        <v>NR</v>
      </c>
      <c r="G56" s="402"/>
      <c r="H56" s="402"/>
    </row>
    <row r="57" spans="1:8" x14ac:dyDescent="0.25">
      <c r="A57" s="395">
        <f>'SAISIE HOTEL RESTAURANT'!K327</f>
        <v>276</v>
      </c>
      <c r="B57" s="396" t="str">
        <f>'SAISIE HOTEL RESTAURANT'!L327</f>
        <v>Il existe une carte de bar.</v>
      </c>
      <c r="C57" s="395">
        <f>'SAISIE HOTEL RESTAURANT'!M327</f>
        <v>3</v>
      </c>
      <c r="D57" s="395" t="str">
        <f>'SAISIE HOTEL RESTAURANT'!N327</f>
        <v>OUI</v>
      </c>
      <c r="E57" s="397" t="str">
        <f>'SAISIE HOTEL RESTAURANT'!O327</f>
        <v/>
      </c>
      <c r="F57" s="400" t="str">
        <f>'SAISIE HOTEL RESTAURANT'!B327</f>
        <v>R</v>
      </c>
      <c r="G57" s="402"/>
      <c r="H57" s="402"/>
    </row>
    <row r="58" spans="1:8" x14ac:dyDescent="0.25">
      <c r="A58" s="395">
        <f>'SAISIE HOTEL RESTAURANT'!K328</f>
        <v>277</v>
      </c>
      <c r="B58" s="396" t="str">
        <f>'SAISIE HOTEL RESTAURANT'!L328</f>
        <v>La carte de bar est traduite dans au moins une langue étrangère</v>
      </c>
      <c r="C58" s="395">
        <f>'SAISIE HOTEL RESTAURANT'!M328</f>
        <v>3</v>
      </c>
      <c r="D58" s="395" t="str">
        <f>'SAISIE HOTEL RESTAURANT'!N328</f>
        <v>OUI</v>
      </c>
      <c r="E58" s="397" t="str">
        <f>'SAISIE HOTEL RESTAURANT'!O328</f>
        <v/>
      </c>
      <c r="F58" s="400" t="str">
        <f>'SAISIE HOTEL RESTAURANT'!B328</f>
        <v>R</v>
      </c>
      <c r="G58" s="402"/>
      <c r="H58" s="402"/>
    </row>
    <row r="59" spans="1:8" x14ac:dyDescent="0.25">
      <c r="A59" s="395">
        <f>'SAISIE HOTEL RESTAURANT'!K329</f>
        <v>278</v>
      </c>
      <c r="B59" s="396" t="str">
        <f>'SAISIE HOTEL RESTAURANT'!L329</f>
        <v>La carte de bar est traduite dans une deuxième langue étrangère</v>
      </c>
      <c r="C59" s="395">
        <f>'SAISIE HOTEL RESTAURANT'!M329</f>
        <v>3</v>
      </c>
      <c r="D59" s="395" t="str">
        <f>'SAISIE HOTEL RESTAURANT'!N329</f>
        <v>OUI</v>
      </c>
      <c r="E59" s="397" t="str">
        <f>'SAISIE HOTEL RESTAURANT'!O329</f>
        <v/>
      </c>
      <c r="F59" s="400" t="str">
        <f>'SAISIE HOTEL RESTAURANT'!B329</f>
        <v>R</v>
      </c>
      <c r="G59" s="402"/>
      <c r="H59" s="402"/>
    </row>
    <row r="60" spans="1:8" x14ac:dyDescent="0.25">
      <c r="A60" s="395">
        <f>'SAISIE HOTEL RESTAURANT'!K356</f>
        <v>301</v>
      </c>
      <c r="B60" s="396" t="str">
        <f>'SAISIE HOTEL RESTAURANT'!L356</f>
        <v>Les cartes et menus sont soignés, attractifs et complets</v>
      </c>
      <c r="C60" s="395">
        <f>'SAISIE HOTEL RESTAURANT'!M356</f>
        <v>1</v>
      </c>
      <c r="D60" s="395" t="str">
        <f>'SAISIE HOTEL RESTAURANT'!N356</f>
        <v>OUI</v>
      </c>
      <c r="E60" s="397">
        <f>'SAISIE HOTEL RESTAURANT'!O356</f>
        <v>0</v>
      </c>
      <c r="F60" s="400" t="str">
        <f>'SAISIE HOTEL RESTAURANT'!B356</f>
        <v>R</v>
      </c>
      <c r="G60" s="402"/>
      <c r="H60" s="402"/>
    </row>
    <row r="61" spans="1:8" ht="31.5" x14ac:dyDescent="0.25">
      <c r="A61" s="395">
        <f>'SAISIE HOTEL RESTAURANT'!K357</f>
        <v>302</v>
      </c>
      <c r="B61" s="396" t="str">
        <f>'SAISIE HOTEL RESTAURANT'!L357</f>
        <v>Si l'établissement propose des spécialités maison (entrées, plats ou desserts), ils sont valorisés sur la carte.</v>
      </c>
      <c r="C61" s="395">
        <f>'SAISIE HOTEL RESTAURANT'!M357</f>
        <v>1</v>
      </c>
      <c r="D61" s="395" t="str">
        <f>'SAISIE HOTEL RESTAURANT'!N357</f>
        <v>OUI</v>
      </c>
      <c r="E61" s="397">
        <f>'SAISIE HOTEL RESTAURANT'!O357</f>
        <v>0</v>
      </c>
      <c r="F61" s="400" t="str">
        <f>'SAISIE HOTEL RESTAURANT'!B357</f>
        <v>NR</v>
      </c>
      <c r="G61" s="402"/>
      <c r="H61" s="402"/>
    </row>
    <row r="62" spans="1:8" ht="47.25" x14ac:dyDescent="0.25">
      <c r="A62" s="395">
        <f>'SAISIE HOTEL RESTAURANT'!K358</f>
        <v>303</v>
      </c>
      <c r="B62" s="396" t="str">
        <f>'SAISIE HOTEL RESTAURANT'!L358</f>
        <v>Si l'établissement propose des spécialités issues de la gastronomie locale ou élaborés à base de produits locaux (entrées, plats, fromages ou desserts), ils sont valorisés sur la carte.</v>
      </c>
      <c r="C62" s="395">
        <f>'SAISIE HOTEL RESTAURANT'!M358</f>
        <v>1</v>
      </c>
      <c r="D62" s="395" t="str">
        <f>'SAISIE HOTEL RESTAURANT'!N358</f>
        <v>OUI</v>
      </c>
      <c r="E62" s="397">
        <f>'SAISIE HOTEL RESTAURANT'!O358</f>
        <v>0</v>
      </c>
      <c r="F62" s="400" t="str">
        <f>'SAISIE HOTEL RESTAURANT'!B358</f>
        <v>R</v>
      </c>
      <c r="G62" s="402"/>
      <c r="H62" s="402"/>
    </row>
    <row r="63" spans="1:8" x14ac:dyDescent="0.25">
      <c r="A63" s="395">
        <f>'SAISIE HOTEL RESTAURANT'!K362</f>
        <v>307</v>
      </c>
      <c r="B63" s="396" t="str">
        <f>'SAISIE HOTEL RESTAURANT'!L362</f>
        <v>La carte des menus est traduite au moins en une langue étrangère.</v>
      </c>
      <c r="C63" s="395">
        <f>'SAISIE HOTEL RESTAURANT'!M362</f>
        <v>3</v>
      </c>
      <c r="D63" s="395" t="str">
        <f>'SAISIE HOTEL RESTAURANT'!N362</f>
        <v>OUI</v>
      </c>
      <c r="E63" s="397">
        <f>'SAISIE HOTEL RESTAURANT'!O362</f>
        <v>0</v>
      </c>
      <c r="F63" s="400" t="str">
        <f>'SAISIE HOTEL RESTAURANT'!B362</f>
        <v>R</v>
      </c>
      <c r="G63" s="402"/>
      <c r="H63" s="402"/>
    </row>
    <row r="64" spans="1:8" x14ac:dyDescent="0.25">
      <c r="A64" s="395">
        <f>'SAISIE HOTEL RESTAURANT'!K363</f>
        <v>308</v>
      </c>
      <c r="B64" s="396" t="str">
        <f>'SAISIE HOTEL RESTAURANT'!L363</f>
        <v>La carte des menus est traduite dans une deuxième langue étrangère.</v>
      </c>
      <c r="C64" s="395">
        <f>'SAISIE HOTEL RESTAURANT'!M363</f>
        <v>3</v>
      </c>
      <c r="D64" s="395" t="str">
        <f>'SAISIE HOTEL RESTAURANT'!N363</f>
        <v>OUI</v>
      </c>
      <c r="E64" s="397">
        <f>'SAISIE HOTEL RESTAURANT'!O363</f>
        <v>0</v>
      </c>
      <c r="F64" s="400" t="str">
        <f>'SAISIE HOTEL RESTAURANT'!B363</f>
        <v>R</v>
      </c>
      <c r="G64" s="402"/>
      <c r="H64" s="402"/>
    </row>
    <row r="65" spans="1:8" x14ac:dyDescent="0.25">
      <c r="A65" s="395">
        <f>'SAISIE HOTEL RESTAURANT'!K497</f>
        <v>415</v>
      </c>
      <c r="B65" s="396" t="str">
        <f>'SAISIE HOTEL RESTAURANT'!L497</f>
        <v>Présence d'un point d'informations touristiques locales</v>
      </c>
      <c r="C65" s="395">
        <f>'SAISIE HOTEL RESTAURANT'!M497</f>
        <v>3</v>
      </c>
      <c r="D65" s="395" t="str">
        <f>'SAISIE HOTEL RESTAURANT'!N497</f>
        <v>OUI</v>
      </c>
      <c r="E65" s="397">
        <f>'SAISIE HOTEL RESTAURANT'!O497</f>
        <v>0</v>
      </c>
      <c r="F65" s="400" t="str">
        <f>'SAISIE HOTEL RESTAURANT'!$B$497</f>
        <v>R</v>
      </c>
      <c r="G65" s="402"/>
      <c r="H65" s="402"/>
    </row>
    <row r="66" spans="1:8" x14ac:dyDescent="0.25">
      <c r="A66" s="395">
        <f>'SAISIE HOTEL RESTAURANT'!K502</f>
        <v>420</v>
      </c>
      <c r="B66" s="396" t="str">
        <f>'SAISIE HOTEL RESTAURANT'!L502</f>
        <v>Présence d'une documentation touristique en langue étrangère.</v>
      </c>
      <c r="C66" s="395">
        <f>'SAISIE HOTEL RESTAURANT'!M502</f>
        <v>3</v>
      </c>
      <c r="D66" s="395" t="str">
        <f>'SAISIE HOTEL RESTAURANT'!N502</f>
        <v>OUI</v>
      </c>
      <c r="E66" s="397">
        <f>'SAISIE HOTEL RESTAURANT'!O502</f>
        <v>0</v>
      </c>
      <c r="F66" s="400" t="str">
        <f>'SAISIE HOTEL RESTAURANT'!B502</f>
        <v>R</v>
      </c>
      <c r="G66" s="402"/>
      <c r="H66" s="402"/>
    </row>
    <row r="67" spans="1:8" x14ac:dyDescent="0.25">
      <c r="A67" s="399">
        <f>'SAISIE HOTEL RESTAURANT'!K503</f>
        <v>421</v>
      </c>
      <c r="B67" s="393" t="str">
        <f>'SAISIE HOTEL RESTAURANT'!L503</f>
        <v>Présence d'une documentation touristique dans une deuxième langue étrangère.</v>
      </c>
      <c r="C67" s="400">
        <f>'SAISIE HOTEL RESTAURANT'!M503</f>
        <v>3</v>
      </c>
      <c r="D67" s="399" t="str">
        <f>'SAISIE HOTEL RESTAURANT'!N503</f>
        <v>OUI</v>
      </c>
      <c r="E67" s="394">
        <f>'SAISIE HOTEL RESTAURANT'!O503</f>
        <v>0</v>
      </c>
      <c r="F67" s="400" t="str">
        <f>'SAISIE HOTEL RESTAURANT'!$B$503</f>
        <v>R</v>
      </c>
      <c r="G67" s="402"/>
      <c r="H67" s="402"/>
    </row>
    <row r="68" spans="1:8" s="367" customFormat="1" ht="29.25" customHeight="1" x14ac:dyDescent="0.3">
      <c r="A68" s="398"/>
      <c r="B68" s="416" t="str">
        <f>'RESULTAT GLOBAL'!C34</f>
        <v>SAVOIR-FAIRE ET SAVOIR-ETRE</v>
      </c>
      <c r="C68" s="417" t="s">
        <v>31</v>
      </c>
      <c r="D68" s="417" t="s">
        <v>32</v>
      </c>
      <c r="E68" s="418" t="s">
        <v>33</v>
      </c>
      <c r="F68" s="419" t="s">
        <v>806</v>
      </c>
      <c r="G68" s="420" t="s">
        <v>807</v>
      </c>
      <c r="H68" s="420" t="s">
        <v>808</v>
      </c>
    </row>
    <row r="69" spans="1:8" x14ac:dyDescent="0.25">
      <c r="A69" s="399">
        <f>'SAISIE HOTEL RESTAURANT'!K38</f>
        <v>31</v>
      </c>
      <c r="B69" s="393" t="str">
        <f>'SAISIE HOTEL RESTAURANT'!L38</f>
        <v xml:space="preserve">L'appel doit aboutir avant la 5ème sonnerie. </v>
      </c>
      <c r="C69" s="400">
        <f>'SAISIE HOTEL RESTAURANT'!M38</f>
        <v>3</v>
      </c>
      <c r="D69" s="399" t="str">
        <f>'SAISIE HOTEL RESTAURANT'!N38</f>
        <v>OUI</v>
      </c>
      <c r="E69" s="394">
        <f>'SAISIE HOTEL RESTAURANT'!O38</f>
        <v>0</v>
      </c>
      <c r="F69" s="400" t="str">
        <f>'SAISIE HOTEL RESTAURANT'!B38</f>
        <v>NR</v>
      </c>
      <c r="G69" s="402"/>
      <c r="H69" s="402"/>
    </row>
    <row r="70" spans="1:8" x14ac:dyDescent="0.25">
      <c r="A70" s="399">
        <f>'SAISIE HOTEL RESTAURANT'!K39</f>
        <v>32</v>
      </c>
      <c r="B70" s="393" t="str">
        <f>'SAISIE HOTEL RESTAURANT'!L39</f>
        <v>L'interlocuteur annonce le nom de l'établissement.</v>
      </c>
      <c r="C70" s="400">
        <f>'SAISIE HOTEL RESTAURANT'!M39</f>
        <v>3</v>
      </c>
      <c r="D70" s="399" t="str">
        <f>'SAISIE HOTEL RESTAURANT'!N39</f>
        <v>OUI</v>
      </c>
      <c r="E70" s="394">
        <f>'SAISIE HOTEL RESTAURANT'!O39</f>
        <v>0</v>
      </c>
      <c r="F70" s="400" t="str">
        <f>'SAISIE HOTEL RESTAURANT'!B39</f>
        <v>NR</v>
      </c>
      <c r="G70" s="402"/>
      <c r="H70" s="402"/>
    </row>
    <row r="71" spans="1:8" x14ac:dyDescent="0.25">
      <c r="A71" s="399">
        <f>'SAISIE HOTEL RESTAURANT'!K40</f>
        <v>33</v>
      </c>
      <c r="B71" s="393" t="str">
        <f>'SAISIE HOTEL RESTAURANT'!L40</f>
        <v>Si la conversation est mise en attente, celle-ci n'excède pas une minute.</v>
      </c>
      <c r="C71" s="400">
        <f>'SAISIE HOTEL RESTAURANT'!M40</f>
        <v>1</v>
      </c>
      <c r="D71" s="399" t="str">
        <f>'SAISIE HOTEL RESTAURANT'!N40</f>
        <v>OUI</v>
      </c>
      <c r="E71" s="394">
        <f>'SAISIE HOTEL RESTAURANT'!O40</f>
        <v>0</v>
      </c>
      <c r="F71" s="400" t="str">
        <f>'SAISIE HOTEL RESTAURANT'!B40</f>
        <v>NR</v>
      </c>
      <c r="G71" s="402"/>
      <c r="H71" s="402"/>
    </row>
    <row r="72" spans="1:8" x14ac:dyDescent="0.25">
      <c r="A72" s="399">
        <f>'SAISIE HOTEL RESTAURANT'!K42</f>
        <v>34</v>
      </c>
      <c r="B72" s="393" t="str">
        <f>'SAISIE HOTEL RESTAURANT'!L42</f>
        <v>Si l'établissement est complet, une solution est proposée au client.</v>
      </c>
      <c r="C72" s="400">
        <f>'SAISIE HOTEL RESTAURANT'!M42</f>
        <v>1</v>
      </c>
      <c r="D72" s="399" t="str">
        <f>'SAISIE HOTEL RESTAURANT'!N42</f>
        <v>OUI</v>
      </c>
      <c r="E72" s="394">
        <f>'SAISIE HOTEL RESTAURANT'!O42</f>
        <v>0</v>
      </c>
      <c r="F72" s="400" t="str">
        <f>'SAISIE HOTEL RESTAURANT'!B42</f>
        <v>NR</v>
      </c>
      <c r="G72" s="402"/>
      <c r="H72" s="402"/>
    </row>
    <row r="73" spans="1:8" ht="31.5" x14ac:dyDescent="0.25">
      <c r="A73" s="399">
        <f>'SAISIE HOTEL RESTAURANT'!K43</f>
        <v>35</v>
      </c>
      <c r="B73" s="393" t="str">
        <f>'SAISIE HOTEL RESTAURANT'!L43</f>
        <v>Les informations communiquées par l'interlocuteur sont précises et répondent à la demande.</v>
      </c>
      <c r="C73" s="400">
        <f>'SAISIE HOTEL RESTAURANT'!M43</f>
        <v>3</v>
      </c>
      <c r="D73" s="399" t="str">
        <f>'SAISIE HOTEL RESTAURANT'!N43</f>
        <v>OUI</v>
      </c>
      <c r="E73" s="394">
        <f>'SAISIE HOTEL RESTAURANT'!O43</f>
        <v>0</v>
      </c>
      <c r="F73" s="400" t="str">
        <f>'SAISIE HOTEL RESTAURANT'!B43</f>
        <v>NR</v>
      </c>
      <c r="G73" s="402"/>
      <c r="H73" s="402"/>
    </row>
    <row r="74" spans="1:8" x14ac:dyDescent="0.25">
      <c r="A74" s="399">
        <f>'SAISIE HOTEL RESTAURANT'!K44</f>
        <v>36</v>
      </c>
      <c r="B74" s="393" t="str">
        <f>'SAISIE HOTEL RESTAURANT'!L44</f>
        <v>Les éléments essentiels du séjour sont bien précisés avec le client.</v>
      </c>
      <c r="C74" s="400">
        <f>'SAISIE HOTEL RESTAURANT'!M44</f>
        <v>3</v>
      </c>
      <c r="D74" s="399" t="str">
        <f>'SAISIE HOTEL RESTAURANT'!N44</f>
        <v>OUI</v>
      </c>
      <c r="E74" s="394">
        <f>'SAISIE HOTEL RESTAURANT'!O44</f>
        <v>0</v>
      </c>
      <c r="F74" s="400" t="str">
        <f>'SAISIE HOTEL RESTAURANT'!B44</f>
        <v>NR</v>
      </c>
      <c r="G74" s="402"/>
      <c r="H74" s="402"/>
    </row>
    <row r="75" spans="1:8" x14ac:dyDescent="0.25">
      <c r="A75" s="399">
        <f>'SAISIE HOTEL RESTAURANT'!K45</f>
        <v>37</v>
      </c>
      <c r="B75" s="393" t="str">
        <f>'SAISIE HOTEL RESTAURANT'!L45</f>
        <v>L'interlocuteur ne marque pas d'hésitation dans l'enregistrement de la réservation.</v>
      </c>
      <c r="C75" s="400">
        <f>'SAISIE HOTEL RESTAURANT'!M45</f>
        <v>3</v>
      </c>
      <c r="D75" s="399" t="str">
        <f>'SAISIE HOTEL RESTAURANT'!N45</f>
        <v>OUI</v>
      </c>
      <c r="E75" s="394">
        <f>'SAISIE HOTEL RESTAURANT'!O45</f>
        <v>0</v>
      </c>
      <c r="F75" s="400" t="str">
        <f>'SAISIE HOTEL RESTAURANT'!B45</f>
        <v>NR</v>
      </c>
      <c r="G75" s="402"/>
      <c r="H75" s="402"/>
    </row>
    <row r="76" spans="1:8" ht="47.25" x14ac:dyDescent="0.25">
      <c r="A76" s="399">
        <f>'SAISIE HOTEL RESTAURANT'!K46</f>
        <v>38</v>
      </c>
      <c r="B76" s="393" t="str">
        <f>'SAISIE HOTEL RESTAURANT'!L46</f>
        <v>L'interlocuteur est courtois, employant les formules de politesse adaptées. Le cas échéant, la mise en attente et la reprise de ligne s'accompagnent des formules d'usage.</v>
      </c>
      <c r="C76" s="400">
        <f>'SAISIE HOTEL RESTAURANT'!M46</f>
        <v>9</v>
      </c>
      <c r="D76" s="399" t="str">
        <f>'SAISIE HOTEL RESTAURANT'!N46</f>
        <v>OUI</v>
      </c>
      <c r="E76" s="394">
        <f>'SAISIE HOTEL RESTAURANT'!O46</f>
        <v>0</v>
      </c>
      <c r="F76" s="400" t="str">
        <f>'SAISIE HOTEL RESTAURANT'!B46</f>
        <v>NR</v>
      </c>
      <c r="G76" s="402"/>
      <c r="H76" s="402"/>
    </row>
    <row r="77" spans="1:8" x14ac:dyDescent="0.25">
      <c r="A77" s="399">
        <f>'SAISIE HOTEL RESTAURANT'!K48</f>
        <v>39</v>
      </c>
      <c r="B77" s="393" t="str">
        <f>'SAISIE HOTEL RESTAURANT'!L48</f>
        <v>La reformulation orale doit comporter les éléments essentiels de la réservation.</v>
      </c>
      <c r="C77" s="400">
        <f>'SAISIE HOTEL RESTAURANT'!M48</f>
        <v>3</v>
      </c>
      <c r="D77" s="399" t="str">
        <f>'SAISIE HOTEL RESTAURANT'!N48</f>
        <v>OUI</v>
      </c>
      <c r="E77" s="394">
        <f>'SAISIE HOTEL RESTAURANT'!O48</f>
        <v>0</v>
      </c>
      <c r="F77" s="400" t="str">
        <f>'SAISIE HOTEL RESTAURANT'!B48</f>
        <v>NR</v>
      </c>
      <c r="G77" s="402"/>
      <c r="H77" s="402"/>
    </row>
    <row r="78" spans="1:8" ht="31.5" x14ac:dyDescent="0.25">
      <c r="A78" s="399">
        <f>'SAISIE HOTEL RESTAURANT'!K49</f>
        <v>40</v>
      </c>
      <c r="B78" s="393" t="str">
        <f>'SAISIE HOTEL RESTAURANT'!L49</f>
        <v>L'interlocuteur propose spontanément des informations sur l'accès à l'établissement.</v>
      </c>
      <c r="C78" s="400">
        <f>'SAISIE HOTEL RESTAURANT'!M49</f>
        <v>3</v>
      </c>
      <c r="D78" s="399" t="str">
        <f>'SAISIE HOTEL RESTAURANT'!N49</f>
        <v>OUI</v>
      </c>
      <c r="E78" s="394">
        <f>'SAISIE HOTEL RESTAURANT'!O49</f>
        <v>0</v>
      </c>
      <c r="F78" s="400" t="str">
        <f>'SAISIE HOTEL RESTAURANT'!B49</f>
        <v>NR</v>
      </c>
      <c r="G78" s="402"/>
      <c r="H78" s="402"/>
    </row>
    <row r="79" spans="1:8" x14ac:dyDescent="0.25">
      <c r="A79" s="399">
        <f>'SAISIE HOTEL RESTAURANT'!K50</f>
        <v>41</v>
      </c>
      <c r="B79" s="393" t="str">
        <f>'SAISIE HOTEL RESTAURANT'!L50</f>
        <v>L'interlocuteur propose spontanément une confirmation par mail.</v>
      </c>
      <c r="C79" s="400">
        <f>'SAISIE HOTEL RESTAURANT'!M50</f>
        <v>3</v>
      </c>
      <c r="D79" s="399" t="str">
        <f>'SAISIE HOTEL RESTAURANT'!N50</f>
        <v>OUI</v>
      </c>
      <c r="E79" s="394">
        <f>'SAISIE HOTEL RESTAURANT'!O50</f>
        <v>0</v>
      </c>
      <c r="F79" s="400" t="str">
        <f>'SAISIE HOTEL RESTAURANT'!B50</f>
        <v>NR</v>
      </c>
      <c r="G79" s="402"/>
      <c r="H79" s="402"/>
    </row>
    <row r="80" spans="1:8" x14ac:dyDescent="0.25">
      <c r="A80" s="399">
        <f>'SAISIE HOTEL RESTAURANT'!K51</f>
        <v>42</v>
      </c>
      <c r="B80" s="393" t="str">
        <f>'SAISIE HOTEL RESTAURANT'!L51</f>
        <v>La confirmation de la réservation est complète.</v>
      </c>
      <c r="C80" s="400">
        <f>'SAISIE HOTEL RESTAURANT'!M51</f>
        <v>1</v>
      </c>
      <c r="D80" s="399" t="str">
        <f>'SAISIE HOTEL RESTAURANT'!N51</f>
        <v>OUI</v>
      </c>
      <c r="E80" s="394">
        <f>'SAISIE HOTEL RESTAURANT'!O51</f>
        <v>0</v>
      </c>
      <c r="F80" s="400" t="str">
        <f>'SAISIE HOTEL RESTAURANT'!B51</f>
        <v>NR</v>
      </c>
      <c r="G80" s="402"/>
      <c r="H80" s="402"/>
    </row>
    <row r="81" spans="1:8" x14ac:dyDescent="0.25">
      <c r="A81" s="399">
        <f>'SAISIE HOTEL RESTAURANT'!K52</f>
        <v>43</v>
      </c>
      <c r="B81" s="393" t="str">
        <f>'SAISIE HOTEL RESTAURANT'!L52</f>
        <v>L'accueil téléphonique est assuré en au moins une langue étrangère.</v>
      </c>
      <c r="C81" s="400">
        <f>'SAISIE HOTEL RESTAURANT'!M52</f>
        <v>3</v>
      </c>
      <c r="D81" s="399" t="str">
        <f>'SAISIE HOTEL RESTAURANT'!N52</f>
        <v>OUI</v>
      </c>
      <c r="E81" s="394">
        <f>'SAISIE HOTEL RESTAURANT'!O52</f>
        <v>0</v>
      </c>
      <c r="F81" s="400" t="str">
        <f>'SAISIE HOTEL RESTAURANT'!B52</f>
        <v>NR</v>
      </c>
      <c r="G81" s="402"/>
      <c r="H81" s="402"/>
    </row>
    <row r="82" spans="1:8" ht="31.5" x14ac:dyDescent="0.25">
      <c r="A82" s="399">
        <f>'SAISIE HOTEL RESTAURANT'!K54</f>
        <v>44</v>
      </c>
      <c r="B82" s="393" t="str">
        <f>'SAISIE HOTEL RESTAURANT'!L54</f>
        <v>En cas d'absence, un répondeur assure l'accueil téléphonique. Le ton de message est courtois, employant les formules de politesse adaptées.</v>
      </c>
      <c r="C82" s="400">
        <f>'SAISIE HOTEL RESTAURANT'!M54</f>
        <v>1</v>
      </c>
      <c r="D82" s="399" t="str">
        <f>'SAISIE HOTEL RESTAURANT'!N54</f>
        <v>OUI</v>
      </c>
      <c r="E82" s="394">
        <f>'SAISIE HOTEL RESTAURANT'!O54</f>
        <v>0</v>
      </c>
      <c r="F82" s="400" t="str">
        <f>'SAISIE HOTEL RESTAURANT'!$B$54</f>
        <v>R</v>
      </c>
      <c r="G82" s="402"/>
      <c r="H82" s="402"/>
    </row>
    <row r="83" spans="1:8" ht="31.5" x14ac:dyDescent="0.25">
      <c r="A83" s="399">
        <f>'SAISIE HOTEL RESTAURANT'!K59</f>
        <v>48</v>
      </c>
      <c r="B83" s="393" t="str">
        <f>'SAISIE HOTEL RESTAURANT'!L59</f>
        <v>Lors d'une demande d'informations, la réponse écrite est personnalisée et correspond à la demande.</v>
      </c>
      <c r="C83" s="400">
        <f>'SAISIE HOTEL RESTAURANT'!M59</f>
        <v>3</v>
      </c>
      <c r="D83" s="399" t="str">
        <f>'SAISIE HOTEL RESTAURANT'!N59</f>
        <v>OUI</v>
      </c>
      <c r="E83" s="394">
        <f>'SAISIE HOTEL RESTAURANT'!O59</f>
        <v>0</v>
      </c>
      <c r="F83" s="400" t="str">
        <f>'SAISIE HOTEL RESTAURANT'!B59</f>
        <v>NR</v>
      </c>
      <c r="G83" s="402"/>
      <c r="H83" s="402"/>
    </row>
    <row r="84" spans="1:8" ht="31.5" x14ac:dyDescent="0.25">
      <c r="A84" s="399">
        <f>'SAISIE HOTEL RESTAURANT'!K60</f>
        <v>49</v>
      </c>
      <c r="B84" s="393" t="str">
        <f>'SAISIE HOTEL RESTAURANT'!L60</f>
        <v>Lors d’une demande d'informations en langue étrangère, la réponse est personnalisée et correspond à la demande.</v>
      </c>
      <c r="C84" s="400">
        <f>'SAISIE HOTEL RESTAURANT'!M60</f>
        <v>3</v>
      </c>
      <c r="D84" s="399" t="str">
        <f>'SAISIE HOTEL RESTAURANT'!N60</f>
        <v>OUI</v>
      </c>
      <c r="E84" s="394">
        <f>'SAISIE HOTEL RESTAURANT'!O60</f>
        <v>0</v>
      </c>
      <c r="F84" s="400" t="str">
        <f>'SAISIE HOTEL RESTAURANT'!B60</f>
        <v>NR</v>
      </c>
      <c r="G84" s="402"/>
      <c r="H84" s="402"/>
    </row>
    <row r="85" spans="1:8" ht="31.5" x14ac:dyDescent="0.25">
      <c r="A85" s="399">
        <f>'SAISIE HOTEL RESTAURANT'!K62</f>
        <v>51</v>
      </c>
      <c r="B85" s="393" t="str">
        <f>'SAISIE HOTEL RESTAURANT'!L62</f>
        <v>Lors d'une demande d'informations, la réponse écrite (mail ou courrier) est reçue sous 48h.</v>
      </c>
      <c r="C85" s="400">
        <f>'SAISIE HOTEL RESTAURANT'!M62</f>
        <v>3</v>
      </c>
      <c r="D85" s="399" t="str">
        <f>'SAISIE HOTEL RESTAURANT'!N62</f>
        <v>OUI</v>
      </c>
      <c r="E85" s="394">
        <f>'SAISIE HOTEL RESTAURANT'!O62</f>
        <v>0</v>
      </c>
      <c r="F85" s="400" t="str">
        <f>'SAISIE HOTEL RESTAURANT'!B62</f>
        <v>NR</v>
      </c>
      <c r="G85" s="402"/>
      <c r="H85" s="402"/>
    </row>
    <row r="86" spans="1:8" ht="31.5" x14ac:dyDescent="0.25">
      <c r="A86" s="399">
        <f>'SAISIE HOTEL RESTAURANT'!K63</f>
        <v>52</v>
      </c>
      <c r="B86" s="393" t="str">
        <f>'SAISIE HOTEL RESTAURANT'!L63</f>
        <v>Pendant les périodes d'ouverture de l'établissement, lors d'une demande d'informations, la réponse écrite par mail est envoyée sous 24h.</v>
      </c>
      <c r="C86" s="400">
        <f>'SAISIE HOTEL RESTAURANT'!M63</f>
        <v>1</v>
      </c>
      <c r="D86" s="399" t="str">
        <f>'SAISIE HOTEL RESTAURANT'!N63</f>
        <v>OUI</v>
      </c>
      <c r="E86" s="394">
        <f>'SAISIE HOTEL RESTAURANT'!O63</f>
        <v>0</v>
      </c>
      <c r="F86" s="400" t="str">
        <f>'SAISIE HOTEL RESTAURANT'!B63</f>
        <v>NR</v>
      </c>
      <c r="G86" s="402"/>
      <c r="H86" s="402"/>
    </row>
    <row r="87" spans="1:8" ht="31.5" x14ac:dyDescent="0.25">
      <c r="A87" s="399">
        <f>'SAISIE HOTEL RESTAURANT'!K96</f>
        <v>78</v>
      </c>
      <c r="B87" s="393" t="str">
        <f>'SAISIE HOTEL RESTAURANT'!L96</f>
        <v>Le positionnement du personnel ou la tenue vestimentaire permet une identification aisée.</v>
      </c>
      <c r="C87" s="400">
        <f>'SAISIE HOTEL RESTAURANT'!M96</f>
        <v>1</v>
      </c>
      <c r="D87" s="399" t="str">
        <f>'SAISIE HOTEL RESTAURANT'!N96</f>
        <v>OUI</v>
      </c>
      <c r="E87" s="394">
        <f>'SAISIE HOTEL RESTAURANT'!O96</f>
        <v>0</v>
      </c>
      <c r="F87" s="400" t="str">
        <f>'SAISIE HOTEL RESTAURANT'!B96</f>
        <v>NR</v>
      </c>
      <c r="G87" s="402"/>
      <c r="H87" s="402"/>
    </row>
    <row r="88" spans="1:8" ht="31.5" x14ac:dyDescent="0.25">
      <c r="A88" s="399">
        <f>'SAISIE HOTEL RESTAURANT'!K97</f>
        <v>79</v>
      </c>
      <c r="B88" s="393" t="str">
        <f>'SAISIE HOTEL RESTAURANT'!L97</f>
        <v>La tenue corporelle et vestimentaire du personnel de réception est propre et soignée.</v>
      </c>
      <c r="C88" s="400">
        <f>'SAISIE HOTEL RESTAURANT'!M97</f>
        <v>3</v>
      </c>
      <c r="D88" s="399" t="str">
        <f>'SAISIE HOTEL RESTAURANT'!N97</f>
        <v>OUI</v>
      </c>
      <c r="E88" s="394">
        <f>'SAISIE HOTEL RESTAURANT'!O97</f>
        <v>0</v>
      </c>
      <c r="F88" s="400" t="str">
        <f>'SAISIE HOTEL RESTAURANT'!B97</f>
        <v>NR</v>
      </c>
      <c r="G88" s="402"/>
      <c r="H88" s="402"/>
    </row>
    <row r="89" spans="1:8" x14ac:dyDescent="0.25">
      <c r="A89" s="399">
        <f>'SAISIE HOTEL RESTAURANT'!K99</f>
        <v>81</v>
      </c>
      <c r="B89" s="393" t="str">
        <f>'SAISIE HOTEL RESTAURANT'!L99</f>
        <v>L'accueil est cordial à l'arrivée du client.</v>
      </c>
      <c r="C89" s="400">
        <f>'SAISIE HOTEL RESTAURANT'!M99</f>
        <v>9</v>
      </c>
      <c r="D89" s="399" t="str">
        <f>'SAISIE HOTEL RESTAURANT'!N99</f>
        <v>Très Satisfaisant</v>
      </c>
      <c r="E89" s="394">
        <f>'SAISIE HOTEL RESTAURANT'!O99</f>
        <v>0</v>
      </c>
      <c r="F89" s="400" t="str">
        <f>'SAISIE HOTEL RESTAURANT'!B99</f>
        <v>NR</v>
      </c>
      <c r="G89" s="402"/>
      <c r="H89" s="402"/>
    </row>
    <row r="90" spans="1:8" ht="47.25" x14ac:dyDescent="0.25">
      <c r="A90" s="399">
        <f>'SAISIE HOTEL RESTAURANT'!K100</f>
        <v>82</v>
      </c>
      <c r="B90" s="393" t="str">
        <f>'SAISIE HOTEL RESTAURANT'!L100</f>
        <v>La prise en charge du client est efficace. Si le réceptionniste est occupé, il fait un signe de reconnaissance. Il donne priorité à l'accueil des clients par rapport aux autres tâches.</v>
      </c>
      <c r="C90" s="400">
        <f>'SAISIE HOTEL RESTAURANT'!M100</f>
        <v>3</v>
      </c>
      <c r="D90" s="399" t="str">
        <f>'SAISIE HOTEL RESTAURANT'!N100</f>
        <v>OUI</v>
      </c>
      <c r="E90" s="394">
        <f>'SAISIE HOTEL RESTAURANT'!O100</f>
        <v>0</v>
      </c>
      <c r="F90" s="400" t="str">
        <f>'SAISIE HOTEL RESTAURANT'!B100</f>
        <v>NR</v>
      </c>
      <c r="G90" s="402"/>
      <c r="H90" s="402"/>
    </row>
    <row r="91" spans="1:8" x14ac:dyDescent="0.25">
      <c r="A91" s="399">
        <f>'SAISIE HOTEL RESTAURANT'!K101</f>
        <v>83</v>
      </c>
      <c r="B91" s="393" t="str">
        <f>'SAISIE HOTEL RESTAURANT'!L101</f>
        <v>La prise en charge est adaptée aux clientèles spécifiques.</v>
      </c>
      <c r="C91" s="400">
        <f>'SAISIE HOTEL RESTAURANT'!M101</f>
        <v>3</v>
      </c>
      <c r="D91" s="399" t="str">
        <f>'SAISIE HOTEL RESTAURANT'!N101</f>
        <v>OUI</v>
      </c>
      <c r="E91" s="394">
        <f>'SAISIE HOTEL RESTAURANT'!O101</f>
        <v>0</v>
      </c>
      <c r="F91" s="400" t="str">
        <f>'SAISIE HOTEL RESTAURANT'!B101</f>
        <v>NR</v>
      </c>
      <c r="G91" s="402"/>
      <c r="H91" s="402"/>
    </row>
    <row r="92" spans="1:8" ht="31.5" x14ac:dyDescent="0.25">
      <c r="A92" s="399">
        <f>'SAISIE HOTEL RESTAURANT'!K102</f>
        <v>84</v>
      </c>
      <c r="B92" s="393" t="str">
        <f>'SAISIE HOTEL RESTAURANT'!L102</f>
        <v>L'accès et le moyen de se rendre à la chambre sont spontanément indiqués au client. Si besoin, une aide spontanée est proposée au client.</v>
      </c>
      <c r="C92" s="400">
        <f>'SAISIE HOTEL RESTAURANT'!M102</f>
        <v>3</v>
      </c>
      <c r="D92" s="399" t="str">
        <f>'SAISIE HOTEL RESTAURANT'!N102</f>
        <v>OUI</v>
      </c>
      <c r="E92" s="394">
        <f>'SAISIE HOTEL RESTAURANT'!O102</f>
        <v>0</v>
      </c>
      <c r="F92" s="400" t="str">
        <f>'SAISIE HOTEL RESTAURANT'!B102</f>
        <v>NR</v>
      </c>
      <c r="G92" s="402"/>
      <c r="H92" s="402"/>
    </row>
    <row r="93" spans="1:8" ht="31.5" x14ac:dyDescent="0.25">
      <c r="A93" s="399">
        <f>'SAISIE HOTEL RESTAURANT'!K104</f>
        <v>85</v>
      </c>
      <c r="B93" s="393" t="str">
        <f>'SAISIE HOTEL RESTAURANT'!L104</f>
        <v>Le réceptionniste est en capacité de répondre aux demandes du client durant le séjour.</v>
      </c>
      <c r="C93" s="400">
        <f>'SAISIE HOTEL RESTAURANT'!M104</f>
        <v>3</v>
      </c>
      <c r="D93" s="399" t="str">
        <f>'SAISIE HOTEL RESTAURANT'!N104</f>
        <v>OUI</v>
      </c>
      <c r="E93" s="394">
        <f>'SAISIE HOTEL RESTAURANT'!O104</f>
        <v>0</v>
      </c>
      <c r="F93" s="400" t="str">
        <f>'SAISIE HOTEL RESTAURANT'!B104</f>
        <v>NR</v>
      </c>
      <c r="G93" s="402"/>
      <c r="H93" s="402"/>
    </row>
    <row r="94" spans="1:8" x14ac:dyDescent="0.25">
      <c r="A94" s="399">
        <f>'SAISIE HOTEL RESTAURANT'!K105</f>
        <v>86</v>
      </c>
      <c r="B94" s="393" t="str">
        <f>'SAISIE HOTEL RESTAURANT'!L105</f>
        <v>En cas de besoin, un réceptionniste est joignable en permanence.</v>
      </c>
      <c r="C94" s="400">
        <f>'SAISIE HOTEL RESTAURANT'!M105</f>
        <v>3</v>
      </c>
      <c r="D94" s="399" t="str">
        <f>'SAISIE HOTEL RESTAURANT'!N105</f>
        <v>OUI</v>
      </c>
      <c r="E94" s="394">
        <f>'SAISIE HOTEL RESTAURANT'!O105</f>
        <v>0</v>
      </c>
      <c r="F94" s="400" t="str">
        <f>'SAISIE HOTEL RESTAURANT'!B105</f>
        <v>NR</v>
      </c>
      <c r="G94" s="402"/>
      <c r="H94" s="402"/>
    </row>
    <row r="95" spans="1:8" x14ac:dyDescent="0.25">
      <c r="A95" s="399">
        <f>'SAISIE HOTEL RESTAURANT'!K107</f>
        <v>87</v>
      </c>
      <c r="B95" s="393" t="str">
        <f>'SAISIE HOTEL RESTAURANT'!L107</f>
        <v>La facture du séjour est obtenue rapidement.</v>
      </c>
      <c r="C95" s="400">
        <f>'SAISIE HOTEL RESTAURANT'!M107</f>
        <v>3</v>
      </c>
      <c r="D95" s="399" t="str">
        <f>'SAISIE HOTEL RESTAURANT'!N107</f>
        <v>OUI</v>
      </c>
      <c r="E95" s="394">
        <f>'SAISIE HOTEL RESTAURANT'!O107</f>
        <v>0</v>
      </c>
      <c r="F95" s="400" t="str">
        <f>'SAISIE HOTEL RESTAURANT'!B107</f>
        <v>NR</v>
      </c>
      <c r="G95" s="402"/>
      <c r="H95" s="402"/>
    </row>
    <row r="96" spans="1:8" x14ac:dyDescent="0.25">
      <c r="A96" s="399">
        <f>'SAISIE HOTEL RESTAURANT'!K108</f>
        <v>88</v>
      </c>
      <c r="B96" s="393" t="str">
        <f>'SAISIE HOTEL RESTAURANT'!L108</f>
        <v>La facture est conforme aux prestations consommées, bien présentée et complète.</v>
      </c>
      <c r="C96" s="400">
        <f>'SAISIE HOTEL RESTAURANT'!M108</f>
        <v>1</v>
      </c>
      <c r="D96" s="399" t="str">
        <f>'SAISIE HOTEL RESTAURANT'!N108</f>
        <v>OUI</v>
      </c>
      <c r="E96" s="394">
        <f>'SAISIE HOTEL RESTAURANT'!O108</f>
        <v>0</v>
      </c>
      <c r="F96" s="400" t="str">
        <f>'SAISIE HOTEL RESTAURANT'!B108</f>
        <v>NR</v>
      </c>
      <c r="G96" s="402"/>
      <c r="H96" s="402"/>
    </row>
    <row r="97" spans="1:8" x14ac:dyDescent="0.25">
      <c r="A97" s="399">
        <f>'SAISIE HOTEL RESTAURANT'!K110</f>
        <v>90</v>
      </c>
      <c r="B97" s="393" t="str">
        <f>'SAISIE HOTEL RESTAURANT'!L110</f>
        <v>Le client est remercié pour son règlement.</v>
      </c>
      <c r="C97" s="400">
        <f>'SAISIE HOTEL RESTAURANT'!M110</f>
        <v>3</v>
      </c>
      <c r="D97" s="399" t="str">
        <f>'SAISIE HOTEL RESTAURANT'!N110</f>
        <v>OUI</v>
      </c>
      <c r="E97" s="394">
        <f>'SAISIE HOTEL RESTAURANT'!O110</f>
        <v>0</v>
      </c>
      <c r="F97" s="400" t="str">
        <f>'SAISIE HOTEL RESTAURANT'!B110</f>
        <v>NR</v>
      </c>
      <c r="G97" s="402"/>
      <c r="H97" s="402"/>
    </row>
    <row r="98" spans="1:8" x14ac:dyDescent="0.25">
      <c r="A98" s="399">
        <f>'SAISIE HOTEL RESTAURANT'!K111</f>
        <v>91</v>
      </c>
      <c r="B98" s="393" t="str">
        <f>'SAISIE HOTEL RESTAURANT'!L111</f>
        <v>Le client est remercié et salué de façon individuelle au moment de son départ.</v>
      </c>
      <c r="C98" s="400">
        <f>'SAISIE HOTEL RESTAURANT'!M111</f>
        <v>9</v>
      </c>
      <c r="D98" s="399" t="str">
        <f>'SAISIE HOTEL RESTAURANT'!N111</f>
        <v>OUI</v>
      </c>
      <c r="E98" s="394">
        <f>'SAISIE HOTEL RESTAURANT'!O111</f>
        <v>0</v>
      </c>
      <c r="F98" s="400" t="str">
        <f>'SAISIE HOTEL RESTAURANT'!B111</f>
        <v>NR</v>
      </c>
      <c r="G98" s="402"/>
      <c r="H98" s="402"/>
    </row>
    <row r="99" spans="1:8" ht="31.5" x14ac:dyDescent="0.25">
      <c r="A99" s="399">
        <f>'SAISIE HOTEL RESTAURANT'!K112</f>
        <v>92</v>
      </c>
      <c r="B99" s="393" t="str">
        <f>'SAISIE HOTEL RESTAURANT'!L112</f>
        <v>L'accueil, la prise en charge et les formalités de départ peuvent être assurés en au moins une langue étrangère.</v>
      </c>
      <c r="C99" s="400">
        <f>'SAISIE HOTEL RESTAURANT'!M112</f>
        <v>3</v>
      </c>
      <c r="D99" s="399" t="str">
        <f>'SAISIE HOTEL RESTAURANT'!N112</f>
        <v>OUI</v>
      </c>
      <c r="E99" s="394">
        <f>'SAISIE HOTEL RESTAURANT'!O112</f>
        <v>0</v>
      </c>
      <c r="F99" s="400" t="str">
        <f>'SAISIE HOTEL RESTAURANT'!B112</f>
        <v>NR</v>
      </c>
      <c r="G99" s="402"/>
      <c r="H99" s="402"/>
    </row>
    <row r="100" spans="1:8" ht="31.5" x14ac:dyDescent="0.25">
      <c r="A100" s="399">
        <f>'SAISIE HOTEL RESTAURANT'!K113</f>
        <v>93</v>
      </c>
      <c r="B100" s="393" t="str">
        <f>'SAISIE HOTEL RESTAURANT'!L113</f>
        <v>L'accueil, la prise en charge et les formalités de départ peuvent être assurés en au moins une deuxième langue étrangère.</v>
      </c>
      <c r="C100" s="400">
        <f>'SAISIE HOTEL RESTAURANT'!M113</f>
        <v>3</v>
      </c>
      <c r="D100" s="399" t="str">
        <f>'SAISIE HOTEL RESTAURANT'!N113</f>
        <v>OUI</v>
      </c>
      <c r="E100" s="394">
        <f>'SAISIE HOTEL RESTAURANT'!O113</f>
        <v>0</v>
      </c>
      <c r="F100" s="400" t="str">
        <f>'SAISIE HOTEL RESTAURANT'!B113</f>
        <v>NR</v>
      </c>
      <c r="G100" s="402"/>
      <c r="H100" s="402"/>
    </row>
    <row r="101" spans="1:8" x14ac:dyDescent="0.25">
      <c r="A101" s="399">
        <f>'SAISIE HOTEL RESTAURANT'!K332</f>
        <v>280</v>
      </c>
      <c r="B101" s="393" t="str">
        <f>'SAISIE HOTEL RESTAURANT'!L332</f>
        <v>La tenue corporelle et vestimentaire du personnel de bar est propre et soignée.</v>
      </c>
      <c r="C101" s="400">
        <f>'SAISIE HOTEL RESTAURANT'!M332</f>
        <v>3</v>
      </c>
      <c r="D101" s="399" t="str">
        <f>'SAISIE HOTEL RESTAURANT'!N332</f>
        <v>OUI</v>
      </c>
      <c r="E101" s="394" t="str">
        <f>'SAISIE HOTEL RESTAURANT'!O332</f>
        <v/>
      </c>
      <c r="F101" s="400" t="str">
        <f>'SAISIE HOTEL RESTAURANT'!B332</f>
        <v>NR</v>
      </c>
      <c r="G101" s="402"/>
      <c r="H101" s="402"/>
    </row>
    <row r="102" spans="1:8" x14ac:dyDescent="0.25">
      <c r="A102" s="399">
        <f>'SAISIE HOTEL RESTAURANT'!K333</f>
        <v>281</v>
      </c>
      <c r="B102" s="393" t="str">
        <f>'SAISIE HOTEL RESTAURANT'!L333</f>
        <v>Le client est spontanément salué par le personnel du bar.</v>
      </c>
      <c r="C102" s="400">
        <f>'SAISIE HOTEL RESTAURANT'!M333</f>
        <v>3</v>
      </c>
      <c r="D102" s="399" t="str">
        <f>'SAISIE HOTEL RESTAURANT'!N333</f>
        <v>OUI</v>
      </c>
      <c r="E102" s="394" t="str">
        <f>'SAISIE HOTEL RESTAURANT'!O333</f>
        <v/>
      </c>
      <c r="F102" s="400" t="str">
        <f>'SAISIE HOTEL RESTAURANT'!B333</f>
        <v>NR</v>
      </c>
      <c r="G102" s="402"/>
      <c r="H102" s="402"/>
    </row>
    <row r="103" spans="1:8" x14ac:dyDescent="0.25">
      <c r="A103" s="399">
        <f>'SAISIE HOTEL RESTAURANT'!K334</f>
        <v>282</v>
      </c>
      <c r="B103" s="393" t="str">
        <f>'SAISIE HOTEL RESTAURANT'!L334</f>
        <v>L'accueil est cordial au bar.</v>
      </c>
      <c r="C103" s="400">
        <f>'SAISIE HOTEL RESTAURANT'!M334</f>
        <v>3</v>
      </c>
      <c r="D103" s="399" t="str">
        <f>'SAISIE HOTEL RESTAURANT'!N334</f>
        <v>Très Satisfaisant</v>
      </c>
      <c r="E103" s="394" t="str">
        <f>'SAISIE HOTEL RESTAURANT'!O334</f>
        <v/>
      </c>
      <c r="F103" s="400" t="str">
        <f>'SAISIE HOTEL RESTAURANT'!B334</f>
        <v>NR</v>
      </c>
      <c r="G103" s="402"/>
      <c r="H103" s="402"/>
    </row>
    <row r="104" spans="1:8" x14ac:dyDescent="0.25">
      <c r="A104" s="399">
        <f>'SAISIE HOTEL RESTAURANT'!K335</f>
        <v>283</v>
      </c>
      <c r="B104" s="393" t="str">
        <f>'SAISIE HOTEL RESTAURANT'!L335</f>
        <v>La prise en charge est rapide au bar.</v>
      </c>
      <c r="C104" s="400">
        <f>'SAISIE HOTEL RESTAURANT'!M335</f>
        <v>3</v>
      </c>
      <c r="D104" s="399" t="str">
        <f>'SAISIE HOTEL RESTAURANT'!N335</f>
        <v>OUI</v>
      </c>
      <c r="E104" s="394" t="str">
        <f>'SAISIE HOTEL RESTAURANT'!O335</f>
        <v/>
      </c>
      <c r="F104" s="400" t="str">
        <f>'SAISIE HOTEL RESTAURANT'!B335</f>
        <v>NR</v>
      </c>
      <c r="G104" s="402"/>
      <c r="H104" s="402"/>
    </row>
    <row r="105" spans="1:8" x14ac:dyDescent="0.25">
      <c r="A105" s="399">
        <f>'SAISIE HOTEL RESTAURANT'!K341</f>
        <v>289</v>
      </c>
      <c r="B105" s="393" t="str">
        <f>'SAISIE HOTEL RESTAURANT'!L341</f>
        <v>Le service est assuré avec professionnalisme au bar.</v>
      </c>
      <c r="C105" s="400">
        <f>'SAISIE HOTEL RESTAURANT'!M341</f>
        <v>3</v>
      </c>
      <c r="D105" s="399" t="str">
        <f>'SAISIE HOTEL RESTAURANT'!N341</f>
        <v>OUI</v>
      </c>
      <c r="E105" s="394" t="str">
        <f>'SAISIE HOTEL RESTAURANT'!O341</f>
        <v/>
      </c>
      <c r="F105" s="400" t="str">
        <f>'SAISIE HOTEL RESTAURANT'!$B$341</f>
        <v>NR</v>
      </c>
      <c r="G105" s="402"/>
      <c r="H105" s="402"/>
    </row>
    <row r="106" spans="1:8" ht="31.5" x14ac:dyDescent="0.25">
      <c r="A106" s="399">
        <f>'SAISIE HOTEL RESTAURANT'!K344</f>
        <v>290</v>
      </c>
      <c r="B106" s="393" t="str">
        <f>'SAISIE HOTEL RESTAURANT'!L344</f>
        <v>Le comportement du personnel et/ou la tenue vestimentaire permet une identification aisée à l'arrivée du client au restaurant.</v>
      </c>
      <c r="C106" s="400">
        <f>'SAISIE HOTEL RESTAURANT'!M344</f>
        <v>1</v>
      </c>
      <c r="D106" s="399" t="str">
        <f>'SAISIE HOTEL RESTAURANT'!N344</f>
        <v>OUI</v>
      </c>
      <c r="E106" s="394">
        <f>'SAISIE HOTEL RESTAURANT'!O344</f>
        <v>0</v>
      </c>
      <c r="F106" s="400" t="str">
        <f>'SAISIE HOTEL RESTAURANT'!B344</f>
        <v>NR</v>
      </c>
      <c r="G106" s="402"/>
      <c r="H106" s="402"/>
    </row>
    <row r="107" spans="1:8" ht="31.5" x14ac:dyDescent="0.25">
      <c r="A107" s="399">
        <f>'SAISIE HOTEL RESTAURANT'!K345</f>
        <v>291</v>
      </c>
      <c r="B107" s="393" t="str">
        <f>'SAISIE HOTEL RESTAURANT'!L345</f>
        <v>La tenue corporelle et vestimentaire du personnel de restaurant est propre et soignée.</v>
      </c>
      <c r="C107" s="400">
        <f>'SAISIE HOTEL RESTAURANT'!M345</f>
        <v>3</v>
      </c>
      <c r="D107" s="399" t="str">
        <f>'SAISIE HOTEL RESTAURANT'!N345</f>
        <v>OUI</v>
      </c>
      <c r="E107" s="394">
        <f>'SAISIE HOTEL RESTAURANT'!O345</f>
        <v>0</v>
      </c>
      <c r="F107" s="400" t="str">
        <f>'SAISIE HOTEL RESTAURANT'!B345</f>
        <v>NR</v>
      </c>
      <c r="G107" s="402"/>
      <c r="H107" s="402"/>
    </row>
    <row r="108" spans="1:8" ht="31.5" x14ac:dyDescent="0.25">
      <c r="A108" s="399">
        <f>'SAISIE HOTEL RESTAURANT'!K346</f>
        <v>292</v>
      </c>
      <c r="B108" s="393" t="str">
        <f>'SAISIE HOTEL RESTAURANT'!L346</f>
        <v xml:space="preserve">Le client est spontanément salué par le personnel à son arrivée dans la salle de restaurant.. </v>
      </c>
      <c r="C108" s="400">
        <f>'SAISIE HOTEL RESTAURANT'!M346</f>
        <v>3</v>
      </c>
      <c r="D108" s="399" t="str">
        <f>'SAISIE HOTEL RESTAURANT'!N346</f>
        <v>OUI</v>
      </c>
      <c r="E108" s="394">
        <f>'SAISIE HOTEL RESTAURANT'!O346</f>
        <v>0</v>
      </c>
      <c r="F108" s="400" t="str">
        <f>'SAISIE HOTEL RESTAURANT'!B346</f>
        <v>NR</v>
      </c>
      <c r="G108" s="402"/>
      <c r="H108" s="402"/>
    </row>
    <row r="109" spans="1:8" x14ac:dyDescent="0.25">
      <c r="A109" s="399">
        <f>'SAISIE HOTEL RESTAURANT'!K347</f>
        <v>293</v>
      </c>
      <c r="B109" s="393" t="str">
        <f>'SAISIE HOTEL RESTAURANT'!L347</f>
        <v>L'accueil est cordial à l'arrivée du client au restaurant.</v>
      </c>
      <c r="C109" s="400">
        <f>'SAISIE HOTEL RESTAURANT'!M347</f>
        <v>9</v>
      </c>
      <c r="D109" s="399" t="str">
        <f>'SAISIE HOTEL RESTAURANT'!N347</f>
        <v>Très Satisfaisant</v>
      </c>
      <c r="E109" s="394">
        <f>'SAISIE HOTEL RESTAURANT'!O347</f>
        <v>0</v>
      </c>
      <c r="F109" s="400" t="str">
        <f>'SAISIE HOTEL RESTAURANT'!B347</f>
        <v>NR</v>
      </c>
      <c r="G109" s="402"/>
      <c r="H109" s="402"/>
    </row>
    <row r="110" spans="1:8" ht="47.25" x14ac:dyDescent="0.25">
      <c r="A110" s="399">
        <f>'SAISIE HOTEL RESTAURANT'!K348</f>
        <v>294</v>
      </c>
      <c r="B110" s="393" t="str">
        <f>'SAISIE HOTEL RESTAURANT'!L348</f>
        <v>La prise en charge du client au restaurant est efficace. Si le serveur est occupé, il fait un signe de reconnaissance. Il donne priorité à l'accueil des clients par rapport aux autres tâches.</v>
      </c>
      <c r="C110" s="400">
        <f>'SAISIE HOTEL RESTAURANT'!M348</f>
        <v>3</v>
      </c>
      <c r="D110" s="399" t="str">
        <f>'SAISIE HOTEL RESTAURANT'!N348</f>
        <v>OUI</v>
      </c>
      <c r="E110" s="394">
        <f>'SAISIE HOTEL RESTAURANT'!O348</f>
        <v>0</v>
      </c>
      <c r="F110" s="400" t="str">
        <f>'SAISIE HOTEL RESTAURANT'!B348</f>
        <v>NR</v>
      </c>
      <c r="G110" s="402"/>
      <c r="H110" s="402"/>
    </row>
    <row r="111" spans="1:8" x14ac:dyDescent="0.25">
      <c r="A111" s="399">
        <f>'SAISIE HOTEL RESTAURANT'!K349</f>
        <v>295</v>
      </c>
      <c r="B111" s="393" t="str">
        <f>'SAISIE HOTEL RESTAURANT'!L349</f>
        <v>La prise en charge est adaptée aux clientèles spécifiques.</v>
      </c>
      <c r="C111" s="400">
        <f>'SAISIE HOTEL RESTAURANT'!M349</f>
        <v>3</v>
      </c>
      <c r="D111" s="399" t="str">
        <f>'SAISIE HOTEL RESTAURANT'!N349</f>
        <v>OUI</v>
      </c>
      <c r="E111" s="394">
        <f>'SAISIE HOTEL RESTAURANT'!O349</f>
        <v>0</v>
      </c>
      <c r="F111" s="400" t="str">
        <f>'SAISIE HOTEL RESTAURANT'!B349</f>
        <v>NR</v>
      </c>
      <c r="G111" s="402"/>
      <c r="H111" s="402"/>
    </row>
    <row r="112" spans="1:8" x14ac:dyDescent="0.25">
      <c r="A112" s="399">
        <f>'SAISIE HOTEL RESTAURANT'!K350</f>
        <v>296</v>
      </c>
      <c r="B112" s="393" t="str">
        <f>'SAISIE HOTEL RESTAURANT'!L350</f>
        <v>Si une réservation a été effectuée, elle est vérifiée avec le client.</v>
      </c>
      <c r="C112" s="400">
        <f>'SAISIE HOTEL RESTAURANT'!M350</f>
        <v>3</v>
      </c>
      <c r="D112" s="399" t="str">
        <f>'SAISIE HOTEL RESTAURANT'!N350</f>
        <v>OUI</v>
      </c>
      <c r="E112" s="394">
        <f>'SAISIE HOTEL RESTAURANT'!O350</f>
        <v>0</v>
      </c>
      <c r="F112" s="400" t="str">
        <f>'SAISIE HOTEL RESTAURANT'!B350</f>
        <v>NR</v>
      </c>
      <c r="G112" s="402"/>
      <c r="H112" s="402"/>
    </row>
    <row r="113" spans="1:8" x14ac:dyDescent="0.25">
      <c r="A113" s="399">
        <f>'SAISIE HOTEL RESTAURANT'!K351</f>
        <v>297</v>
      </c>
      <c r="B113" s="393" t="str">
        <f>'SAISIE HOTEL RESTAURANT'!L351</f>
        <v>Le client est accompagné jusqu'à sa table.</v>
      </c>
      <c r="C113" s="400">
        <f>'SAISIE HOTEL RESTAURANT'!M351</f>
        <v>3</v>
      </c>
      <c r="D113" s="399" t="str">
        <f>'SAISIE HOTEL RESTAURANT'!N351</f>
        <v>OUI</v>
      </c>
      <c r="E113" s="394">
        <f>'SAISIE HOTEL RESTAURANT'!O351</f>
        <v>0</v>
      </c>
      <c r="F113" s="400" t="str">
        <f>'SAISIE HOTEL RESTAURANT'!B351</f>
        <v>NR</v>
      </c>
      <c r="G113" s="402"/>
      <c r="H113" s="402"/>
    </row>
    <row r="114" spans="1:8" ht="31.5" x14ac:dyDescent="0.25">
      <c r="A114" s="399">
        <f>'SAISIE HOTEL RESTAURANT'!K352</f>
        <v>298</v>
      </c>
      <c r="B114" s="393" t="str">
        <f>'SAISIE HOTEL RESTAURANT'!L352</f>
        <v>La remise des cartes est effectuée rapidement. La remise des cartes s'accompagne d'un mot présentant les plats du jour , les spécialités…</v>
      </c>
      <c r="C114" s="400">
        <f>'SAISIE HOTEL RESTAURANT'!M352</f>
        <v>3</v>
      </c>
      <c r="D114" s="399" t="str">
        <f>'SAISIE HOTEL RESTAURANT'!N352</f>
        <v>OUI</v>
      </c>
      <c r="E114" s="394">
        <f>'SAISIE HOTEL RESTAURANT'!O352</f>
        <v>0</v>
      </c>
      <c r="F114" s="400" t="str">
        <f>'SAISIE HOTEL RESTAURANT'!B352</f>
        <v>NR</v>
      </c>
      <c r="G114" s="402"/>
      <c r="H114" s="402"/>
    </row>
    <row r="115" spans="1:8" x14ac:dyDescent="0.25">
      <c r="A115" s="399">
        <f>'SAISIE HOTEL RESTAURANT'!K365</f>
        <v>309</v>
      </c>
      <c r="B115" s="393" t="str">
        <f>'SAISIE HOTEL RESTAURANT'!L365</f>
        <v>La prise de commande est rapide et complète.</v>
      </c>
      <c r="C115" s="400">
        <f>'SAISIE HOTEL RESTAURANT'!M365</f>
        <v>3</v>
      </c>
      <c r="D115" s="399" t="str">
        <f>'SAISIE HOTEL RESTAURANT'!N365</f>
        <v>OUI</v>
      </c>
      <c r="E115" s="394">
        <f>'SAISIE HOTEL RESTAURANT'!O365</f>
        <v>0</v>
      </c>
      <c r="F115" s="400" t="str">
        <f>'SAISIE HOTEL RESTAURANT'!B365</f>
        <v>NR</v>
      </c>
      <c r="G115" s="402"/>
      <c r="H115" s="402"/>
    </row>
    <row r="116" spans="1:8" x14ac:dyDescent="0.25">
      <c r="A116" s="399">
        <f>'SAISIE HOTEL RESTAURANT'!K366</f>
        <v>310</v>
      </c>
      <c r="B116" s="393" t="str">
        <f>'SAISIE HOTEL RESTAURANT'!L366</f>
        <v xml:space="preserve">Le serveur doit être en mesure de conseiller le client (choix du vin, du plat…). </v>
      </c>
      <c r="C116" s="400">
        <f>'SAISIE HOTEL RESTAURANT'!M366</f>
        <v>3</v>
      </c>
      <c r="D116" s="399" t="str">
        <f>'SAISIE HOTEL RESTAURANT'!N366</f>
        <v>OUI</v>
      </c>
      <c r="E116" s="394">
        <f>'SAISIE HOTEL RESTAURANT'!O366</f>
        <v>0</v>
      </c>
      <c r="F116" s="400" t="str">
        <f>'SAISIE HOTEL RESTAURANT'!B366</f>
        <v>NR</v>
      </c>
      <c r="G116" s="402"/>
      <c r="H116" s="402"/>
    </row>
    <row r="117" spans="1:8" x14ac:dyDescent="0.25">
      <c r="A117" s="399">
        <f>'SAISIE HOTEL RESTAURANT'!K367</f>
        <v>311</v>
      </c>
      <c r="B117" s="393" t="str">
        <f>'SAISIE HOTEL RESTAURANT'!L367</f>
        <v>Les demandes spécifiques du client sont prises en compte.</v>
      </c>
      <c r="C117" s="400">
        <f>'SAISIE HOTEL RESTAURANT'!M367</f>
        <v>3</v>
      </c>
      <c r="D117" s="399" t="str">
        <f>'SAISIE HOTEL RESTAURANT'!N367</f>
        <v>OUI</v>
      </c>
      <c r="E117" s="394">
        <f>'SAISIE HOTEL RESTAURANT'!O367</f>
        <v>0</v>
      </c>
      <c r="F117" s="400" t="str">
        <f>'SAISIE HOTEL RESTAURANT'!B367</f>
        <v>NR</v>
      </c>
      <c r="G117" s="402"/>
      <c r="H117" s="402"/>
    </row>
    <row r="118" spans="1:8" x14ac:dyDescent="0.25">
      <c r="A118" s="399">
        <f>'SAISIE HOTEL RESTAURANT'!K368</f>
        <v>312</v>
      </c>
      <c r="B118" s="393" t="str">
        <f>'SAISIE HOTEL RESTAURANT'!L368</f>
        <v>Le serveur remercie le client à la fin de la prise de commande.</v>
      </c>
      <c r="C118" s="400">
        <f>'SAISIE HOTEL RESTAURANT'!M368</f>
        <v>3</v>
      </c>
      <c r="D118" s="399" t="str">
        <f>'SAISIE HOTEL RESTAURANT'!N368</f>
        <v>OUI</v>
      </c>
      <c r="E118" s="394">
        <f>'SAISIE HOTEL RESTAURANT'!O368</f>
        <v>0</v>
      </c>
      <c r="F118" s="400" t="str">
        <f>'SAISIE HOTEL RESTAURANT'!B368</f>
        <v>NR</v>
      </c>
      <c r="G118" s="402"/>
      <c r="H118" s="402"/>
    </row>
    <row r="119" spans="1:8" ht="31.5" x14ac:dyDescent="0.25">
      <c r="A119" s="399">
        <f>'SAISIE HOTEL RESTAURANT'!K371</f>
        <v>313</v>
      </c>
      <c r="B119" s="393" t="str">
        <f>'SAISIE HOTEL RESTAURANT'!L371</f>
        <v>Le serveur au restaurant s'assure de la satisfaction du client au moins une fois durant le repas.</v>
      </c>
      <c r="C119" s="400">
        <f>'SAISIE HOTEL RESTAURANT'!M371</f>
        <v>3</v>
      </c>
      <c r="D119" s="399" t="str">
        <f>'SAISIE HOTEL RESTAURANT'!N371</f>
        <v>OUI</v>
      </c>
      <c r="E119" s="394">
        <f>'SAISIE HOTEL RESTAURANT'!O371</f>
        <v>0</v>
      </c>
      <c r="F119" s="400" t="str">
        <f>'SAISIE HOTEL RESTAURANT'!B371</f>
        <v>NR</v>
      </c>
      <c r="G119" s="402"/>
      <c r="H119" s="402"/>
    </row>
    <row r="120" spans="1:8" x14ac:dyDescent="0.25">
      <c r="A120" s="399">
        <f>'SAISIE HOTEL RESTAURANT'!K372</f>
        <v>314</v>
      </c>
      <c r="B120" s="393" t="str">
        <f>'SAISIE HOTEL RESTAURANT'!L372</f>
        <v xml:space="preserve">Le serveur au restaurant est attentif au bon déroulement du repas </v>
      </c>
      <c r="C120" s="400">
        <f>'SAISIE HOTEL RESTAURANT'!M372</f>
        <v>9</v>
      </c>
      <c r="D120" s="399" t="str">
        <f>'SAISIE HOTEL RESTAURANT'!N372</f>
        <v>OUI</v>
      </c>
      <c r="E120" s="394">
        <f>'SAISIE HOTEL RESTAURANT'!O372</f>
        <v>0</v>
      </c>
      <c r="F120" s="400" t="str">
        <f>'SAISIE HOTEL RESTAURANT'!B372</f>
        <v>NR</v>
      </c>
      <c r="G120" s="402"/>
      <c r="H120" s="402"/>
    </row>
    <row r="121" spans="1:8" x14ac:dyDescent="0.25">
      <c r="A121" s="399">
        <f>'SAISIE HOTEL RESTAURANT'!K373</f>
        <v>315</v>
      </c>
      <c r="B121" s="393" t="str">
        <f>'SAISIE HOTEL RESTAURANT'!L373</f>
        <v>Le serveur souhaite un "bon appétit" ou une "bonne dégustation" au client.</v>
      </c>
      <c r="C121" s="400">
        <f>'SAISIE HOTEL RESTAURANT'!M373</f>
        <v>3</v>
      </c>
      <c r="D121" s="399" t="str">
        <f>'SAISIE HOTEL RESTAURANT'!N373</f>
        <v>OUI</v>
      </c>
      <c r="E121" s="394">
        <f>'SAISIE HOTEL RESTAURANT'!O373</f>
        <v>0</v>
      </c>
      <c r="F121" s="400" t="str">
        <f>'SAISIE HOTEL RESTAURANT'!B373</f>
        <v>NR</v>
      </c>
      <c r="G121" s="402"/>
      <c r="H121" s="402"/>
    </row>
    <row r="122" spans="1:8" x14ac:dyDescent="0.25">
      <c r="A122" s="399">
        <f>'SAISIE HOTEL RESTAURANT'!K374</f>
        <v>316</v>
      </c>
      <c r="B122" s="393" t="str">
        <f>'SAISIE HOTEL RESTAURANT'!L374</f>
        <v>L'attente entre les plats est gérée.</v>
      </c>
      <c r="C122" s="400">
        <f>'SAISIE HOTEL RESTAURANT'!M374</f>
        <v>3</v>
      </c>
      <c r="D122" s="399" t="str">
        <f>'SAISIE HOTEL RESTAURANT'!N374</f>
        <v>OUI</v>
      </c>
      <c r="E122" s="394">
        <f>'SAISIE HOTEL RESTAURANT'!O374</f>
        <v>0</v>
      </c>
      <c r="F122" s="400" t="str">
        <f>'SAISIE HOTEL RESTAURANT'!B374</f>
        <v>NR</v>
      </c>
      <c r="G122" s="402"/>
      <c r="H122" s="402"/>
    </row>
    <row r="123" spans="1:8" x14ac:dyDescent="0.25">
      <c r="A123" s="399">
        <f>'SAISIE HOTEL RESTAURANT'!K375</f>
        <v>317</v>
      </c>
      <c r="B123" s="393" t="str">
        <f>'SAISIE HOTEL RESTAURANT'!L375</f>
        <v>Le service de la boisson au restaurant est adapté.</v>
      </c>
      <c r="C123" s="400">
        <f>'SAISIE HOTEL RESTAURANT'!M375</f>
        <v>3</v>
      </c>
      <c r="D123" s="399" t="str">
        <f>'SAISIE HOTEL RESTAURANT'!N375</f>
        <v>OUI</v>
      </c>
      <c r="E123" s="394">
        <f>'SAISIE HOTEL RESTAURANT'!O375</f>
        <v>0</v>
      </c>
      <c r="F123" s="400" t="str">
        <f>'SAISIE HOTEL RESTAURANT'!B375</f>
        <v>NR</v>
      </c>
      <c r="G123" s="402"/>
      <c r="H123" s="402"/>
    </row>
    <row r="124" spans="1:8" x14ac:dyDescent="0.25">
      <c r="A124" s="399">
        <f>'SAISIE HOTEL RESTAURANT'!K376</f>
        <v>318</v>
      </c>
      <c r="B124" s="393" t="str">
        <f>'SAISIE HOTEL RESTAURANT'!L376</f>
        <v>Le service des différents convives d'une même table est quasi simultané.</v>
      </c>
      <c r="C124" s="400">
        <f>'SAISIE HOTEL RESTAURANT'!M376</f>
        <v>1</v>
      </c>
      <c r="D124" s="399" t="str">
        <f>'SAISIE HOTEL RESTAURANT'!N376</f>
        <v>OUI</v>
      </c>
      <c r="E124" s="394">
        <f>'SAISIE HOTEL RESTAURANT'!O376</f>
        <v>0</v>
      </c>
      <c r="F124" s="400" t="str">
        <f>'SAISIE HOTEL RESTAURANT'!B376</f>
        <v>NR</v>
      </c>
      <c r="G124" s="402"/>
      <c r="H124" s="402"/>
    </row>
    <row r="125" spans="1:8" x14ac:dyDescent="0.25">
      <c r="A125" s="399">
        <f>'SAISIE HOTEL RESTAURANT'!K377</f>
        <v>319</v>
      </c>
      <c r="B125" s="393" t="str">
        <f>'SAISIE HOTEL RESTAURANT'!L377</f>
        <v>Le personnel de cuisine comprend au moins une personne qualifiée.</v>
      </c>
      <c r="C125" s="400">
        <f>'SAISIE HOTEL RESTAURANT'!M377</f>
        <v>1</v>
      </c>
      <c r="D125" s="399" t="str">
        <f>'SAISIE HOTEL RESTAURANT'!N377</f>
        <v>OUI</v>
      </c>
      <c r="E125" s="394">
        <f>'SAISIE HOTEL RESTAURANT'!O377</f>
        <v>0</v>
      </c>
      <c r="F125" s="400" t="str">
        <f>'SAISIE HOTEL RESTAURANT'!B377</f>
        <v>NR</v>
      </c>
      <c r="G125" s="402"/>
      <c r="H125" s="402"/>
    </row>
    <row r="126" spans="1:8" x14ac:dyDescent="0.25">
      <c r="A126" s="399">
        <f>'SAISIE HOTEL RESTAURANT'!K378</f>
        <v>320</v>
      </c>
      <c r="B126" s="393" t="str">
        <f>'SAISIE HOTEL RESTAURANT'!L378</f>
        <v>Le personnel de salle est constitué d'au moins une personne qualifiée.</v>
      </c>
      <c r="C126" s="400">
        <f>'SAISIE HOTEL RESTAURANT'!M378</f>
        <v>1</v>
      </c>
      <c r="D126" s="399" t="str">
        <f>'SAISIE HOTEL RESTAURANT'!N378</f>
        <v>OUI</v>
      </c>
      <c r="E126" s="394">
        <f>'SAISIE HOTEL RESTAURANT'!O378</f>
        <v>0</v>
      </c>
      <c r="F126" s="400" t="str">
        <f>'SAISIE HOTEL RESTAURANT'!B378</f>
        <v>NR</v>
      </c>
      <c r="G126" s="402"/>
      <c r="H126" s="402"/>
    </row>
    <row r="127" spans="1:8" x14ac:dyDescent="0.25">
      <c r="A127" s="399">
        <f>'SAISIE HOTEL RESTAURANT'!K380</f>
        <v>321</v>
      </c>
      <c r="B127" s="393" t="str">
        <f>'SAISIE HOTEL RESTAURANT'!L380</f>
        <v>Le client est remercié et salué au moment de son départ.</v>
      </c>
      <c r="C127" s="400">
        <f>'SAISIE HOTEL RESTAURANT'!M380</f>
        <v>9</v>
      </c>
      <c r="D127" s="399" t="str">
        <f>'SAISIE HOTEL RESTAURANT'!N380</f>
        <v>OUI</v>
      </c>
      <c r="E127" s="394">
        <f>'SAISIE HOTEL RESTAURANT'!O380</f>
        <v>0</v>
      </c>
      <c r="F127" s="400" t="str">
        <f>'SAISIE HOTEL RESTAURANT'!B380</f>
        <v>NR</v>
      </c>
      <c r="G127" s="402"/>
      <c r="H127" s="402"/>
    </row>
    <row r="128" spans="1:8" ht="31.5" x14ac:dyDescent="0.25">
      <c r="A128" s="399">
        <f>'SAISIE HOTEL RESTAURANT'!K381</f>
        <v>322</v>
      </c>
      <c r="B128" s="393" t="str">
        <f>'SAISIE HOTEL RESTAURANT'!L381</f>
        <v>L'accueil, la prise de commande, le service et le règlement de la note peuvent être assurés en au moins une langue étrangère.</v>
      </c>
      <c r="C128" s="400">
        <f>'SAISIE HOTEL RESTAURANT'!M381</f>
        <v>3</v>
      </c>
      <c r="D128" s="399" t="str">
        <f>'SAISIE HOTEL RESTAURANT'!N381</f>
        <v>OUI</v>
      </c>
      <c r="E128" s="394">
        <f>'SAISIE HOTEL RESTAURANT'!O381</f>
        <v>0</v>
      </c>
      <c r="F128" s="400" t="str">
        <f>'SAISIE HOTEL RESTAURANT'!B381</f>
        <v>NR</v>
      </c>
      <c r="G128" s="402"/>
      <c r="H128" s="402"/>
    </row>
    <row r="129" spans="1:8" ht="31.5" x14ac:dyDescent="0.25">
      <c r="A129" s="399">
        <f>'SAISIE HOTEL RESTAURANT'!K382</f>
        <v>323</v>
      </c>
      <c r="B129" s="393" t="str">
        <f>'SAISIE HOTEL RESTAURANT'!L382</f>
        <v>L'accueil, la prise de commande, le service et le règlement de la note peuvent être assurés dans une deuxième langue étrangère.</v>
      </c>
      <c r="C129" s="400">
        <f>'SAISIE HOTEL RESTAURANT'!M382</f>
        <v>3</v>
      </c>
      <c r="D129" s="399" t="str">
        <f>'SAISIE HOTEL RESTAURANT'!N382</f>
        <v>OUI</v>
      </c>
      <c r="E129" s="394">
        <f>'SAISIE HOTEL RESTAURANT'!O382</f>
        <v>0</v>
      </c>
      <c r="F129" s="400" t="str">
        <f>'SAISIE HOTEL RESTAURANT'!B382</f>
        <v>NR</v>
      </c>
      <c r="G129" s="402"/>
      <c r="H129" s="402"/>
    </row>
    <row r="130" spans="1:8" x14ac:dyDescent="0.25">
      <c r="A130" s="399">
        <f>'SAISIE HOTEL RESTAURANT'!K406</f>
        <v>343</v>
      </c>
      <c r="B130" s="393" t="str">
        <f>'SAISIE HOTEL RESTAURANT'!L406</f>
        <v>Le service de l'apéritif intervient rapidement après la prise de commande.</v>
      </c>
      <c r="C130" s="400">
        <f>'SAISIE HOTEL RESTAURANT'!M406</f>
        <v>1</v>
      </c>
      <c r="D130" s="399" t="str">
        <f>'SAISIE HOTEL RESTAURANT'!N406</f>
        <v>OUI</v>
      </c>
      <c r="E130" s="394">
        <f>'SAISIE HOTEL RESTAURANT'!O406</f>
        <v>0</v>
      </c>
      <c r="F130" s="400" t="str">
        <f>'SAISIE HOTEL RESTAURANT'!B406</f>
        <v>NR</v>
      </c>
      <c r="G130" s="402"/>
      <c r="H130" s="402"/>
    </row>
    <row r="131" spans="1:8" x14ac:dyDescent="0.25">
      <c r="A131" s="399">
        <f>'SAISIE HOTEL RESTAURANT'!K407</f>
        <v>344</v>
      </c>
      <c r="B131" s="393" t="str">
        <f>'SAISIE HOTEL RESTAURANT'!L407</f>
        <v>Les boissons sont servies à bonne température.</v>
      </c>
      <c r="C131" s="400">
        <f>'SAISIE HOTEL RESTAURANT'!M407</f>
        <v>1</v>
      </c>
      <c r="D131" s="399" t="str">
        <f>'SAISIE HOTEL RESTAURANT'!N407</f>
        <v>OUI</v>
      </c>
      <c r="E131" s="394">
        <f>'SAISIE HOTEL RESTAURANT'!O407</f>
        <v>0</v>
      </c>
      <c r="F131" s="400" t="str">
        <f>'SAISIE HOTEL RESTAURANT'!B407</f>
        <v>NR</v>
      </c>
      <c r="G131" s="402"/>
      <c r="H131" s="402"/>
    </row>
    <row r="132" spans="1:8" x14ac:dyDescent="0.25">
      <c r="A132" s="399">
        <f>'SAISIE HOTEL RESTAURANT'!K411</f>
        <v>347</v>
      </c>
      <c r="B132" s="393" t="str">
        <f>'SAISIE HOTEL RESTAURANT'!L411</f>
        <v>L'entrée est servie à bonne température.</v>
      </c>
      <c r="C132" s="400">
        <f>'SAISIE HOTEL RESTAURANT'!M411</f>
        <v>3</v>
      </c>
      <c r="D132" s="399" t="str">
        <f>'SAISIE HOTEL RESTAURANT'!N411</f>
        <v>OUI</v>
      </c>
      <c r="E132" s="394">
        <f>'SAISIE HOTEL RESTAURANT'!O411</f>
        <v>0</v>
      </c>
      <c r="F132" s="400" t="str">
        <f>'SAISIE HOTEL RESTAURANT'!$B$411</f>
        <v>NR</v>
      </c>
      <c r="G132" s="402"/>
      <c r="H132" s="402"/>
    </row>
    <row r="133" spans="1:8" x14ac:dyDescent="0.25">
      <c r="A133" s="399">
        <f>'SAISIE HOTEL RESTAURANT'!K416</f>
        <v>351</v>
      </c>
      <c r="B133" s="393" t="str">
        <f>'SAISIE HOTEL RESTAURANT'!L416</f>
        <v>Le plat est servi à bonne température.</v>
      </c>
      <c r="C133" s="400">
        <f>'SAISIE HOTEL RESTAURANT'!M416</f>
        <v>3</v>
      </c>
      <c r="D133" s="399" t="str">
        <f>'SAISIE HOTEL RESTAURANT'!N416</f>
        <v>OUI</v>
      </c>
      <c r="E133" s="394">
        <f>'SAISIE HOTEL RESTAURANT'!O416</f>
        <v>0</v>
      </c>
      <c r="F133" s="400" t="str">
        <f>'SAISIE HOTEL RESTAURANT'!$B$416</f>
        <v>NR</v>
      </c>
      <c r="G133" s="402"/>
      <c r="H133" s="402"/>
    </row>
    <row r="134" spans="1:8" x14ac:dyDescent="0.25">
      <c r="A134" s="399">
        <f>'SAISIE HOTEL RESTAURANT'!K421</f>
        <v>355</v>
      </c>
      <c r="B134" s="393" t="str">
        <f>'SAISIE HOTEL RESTAURANT'!L421</f>
        <v>Le dessert et/ou les fromages sont servis à bonne température.</v>
      </c>
      <c r="C134" s="400">
        <f>'SAISIE HOTEL RESTAURANT'!M421</f>
        <v>3</v>
      </c>
      <c r="D134" s="399" t="str">
        <f>'SAISIE HOTEL RESTAURANT'!N421</f>
        <v>OUI</v>
      </c>
      <c r="E134" s="394">
        <f>'SAISIE HOTEL RESTAURANT'!O421</f>
        <v>0</v>
      </c>
      <c r="F134" s="400" t="str">
        <f>'SAISIE HOTEL RESTAURANT'!$B$421</f>
        <v>NR</v>
      </c>
      <c r="G134" s="402"/>
      <c r="H134" s="402"/>
    </row>
    <row r="135" spans="1:8" ht="31.5" x14ac:dyDescent="0.25">
      <c r="A135" s="399">
        <f>'SAISIE HOTEL RESTAURANT'!K444</f>
        <v>373</v>
      </c>
      <c r="B135" s="393" t="str">
        <f>'SAISIE HOTEL RESTAURANT'!L444</f>
        <v>La tenue corporelle et vestimentaire de l'ensemble de l'équipe du petit déjeuner est propre et soignée.</v>
      </c>
      <c r="C135" s="400">
        <f>'SAISIE HOTEL RESTAURANT'!M444</f>
        <v>3</v>
      </c>
      <c r="D135" s="399" t="str">
        <f>'SAISIE HOTEL RESTAURANT'!N444</f>
        <v>OUI</v>
      </c>
      <c r="E135" s="394">
        <f>'SAISIE HOTEL RESTAURANT'!O444</f>
        <v>0</v>
      </c>
      <c r="F135" s="400" t="str">
        <f>'SAISIE HOTEL RESTAURANT'!B444</f>
        <v>NR</v>
      </c>
      <c r="G135" s="402"/>
      <c r="H135" s="402"/>
    </row>
    <row r="136" spans="1:8" ht="31.5" x14ac:dyDescent="0.25">
      <c r="A136" s="399">
        <f>'SAISIE HOTEL RESTAURANT'!K445</f>
        <v>374</v>
      </c>
      <c r="B136" s="393" t="str">
        <f>'SAISIE HOTEL RESTAURANT'!L445</f>
        <v xml:space="preserve">Le client est spontanément salué par le personnel à son arrivée dans la salle de restaurant.. </v>
      </c>
      <c r="C136" s="400">
        <f>'SAISIE HOTEL RESTAURANT'!M445</f>
        <v>3</v>
      </c>
      <c r="D136" s="399" t="str">
        <f>'SAISIE HOTEL RESTAURANT'!N445</f>
        <v>OUI</v>
      </c>
      <c r="E136" s="394">
        <f>'SAISIE HOTEL RESTAURANT'!O445</f>
        <v>0</v>
      </c>
      <c r="F136" s="400" t="str">
        <f>'SAISIE HOTEL RESTAURANT'!B445</f>
        <v>NR</v>
      </c>
      <c r="G136" s="402"/>
      <c r="H136" s="402"/>
    </row>
    <row r="137" spans="1:8" x14ac:dyDescent="0.25">
      <c r="A137" s="399">
        <f>'SAISIE HOTEL RESTAURANT'!K446</f>
        <v>375</v>
      </c>
      <c r="B137" s="393" t="str">
        <f>'SAISIE HOTEL RESTAURANT'!L446</f>
        <v>L'accueil est cordial au petit déjeuner.</v>
      </c>
      <c r="C137" s="400">
        <f>'SAISIE HOTEL RESTAURANT'!M446</f>
        <v>9</v>
      </c>
      <c r="D137" s="399" t="str">
        <f>'SAISIE HOTEL RESTAURANT'!N446</f>
        <v>Très Satisfaisant</v>
      </c>
      <c r="E137" s="394">
        <f>'SAISIE HOTEL RESTAURANT'!O446</f>
        <v>0</v>
      </c>
      <c r="F137" s="400" t="str">
        <f>'SAISIE HOTEL RESTAURANT'!B446</f>
        <v>NR</v>
      </c>
      <c r="G137" s="402"/>
      <c r="H137" s="402"/>
    </row>
    <row r="138" spans="1:8" x14ac:dyDescent="0.25">
      <c r="A138" s="399">
        <f>'SAISIE HOTEL RESTAURANT'!K447</f>
        <v>376</v>
      </c>
      <c r="B138" s="393" t="str">
        <f>'SAISIE HOTEL RESTAURANT'!L447</f>
        <v>Le personnel au petit déjeuner est attentif aux besoins de la clientèle.</v>
      </c>
      <c r="C138" s="400">
        <f>'SAISIE HOTEL RESTAURANT'!M447</f>
        <v>3</v>
      </c>
      <c r="D138" s="399" t="str">
        <f>'SAISIE HOTEL RESTAURANT'!N447</f>
        <v>OUI</v>
      </c>
      <c r="E138" s="394">
        <f>'SAISIE HOTEL RESTAURANT'!O447</f>
        <v>0</v>
      </c>
      <c r="F138" s="400" t="str">
        <f>'SAISIE HOTEL RESTAURANT'!B447</f>
        <v>NR</v>
      </c>
      <c r="G138" s="402"/>
      <c r="H138" s="402"/>
    </row>
    <row r="139" spans="1:8" ht="31.5" x14ac:dyDescent="0.25">
      <c r="A139" s="399">
        <f>'SAISIE HOTEL RESTAURANT'!K448</f>
        <v>377</v>
      </c>
      <c r="B139" s="393" t="str">
        <f>'SAISIE HOTEL RESTAURANT'!L448</f>
        <v>Si présence d'un buffet au petit déjeuner, le personnel est attentif au bon réapprovisionnement du buffet.</v>
      </c>
      <c r="C139" s="400">
        <f>'SAISIE HOTEL RESTAURANT'!M448</f>
        <v>3</v>
      </c>
      <c r="D139" s="399" t="str">
        <f>'SAISIE HOTEL RESTAURANT'!N448</f>
        <v>OUI</v>
      </c>
      <c r="E139" s="394">
        <f>'SAISIE HOTEL RESTAURANT'!O448</f>
        <v>0</v>
      </c>
      <c r="F139" s="400" t="str">
        <f>'SAISIE HOTEL RESTAURANT'!B448</f>
        <v>NR</v>
      </c>
      <c r="G139" s="402"/>
      <c r="H139" s="402"/>
    </row>
    <row r="140" spans="1:8" x14ac:dyDescent="0.25">
      <c r="A140" s="399">
        <f>'SAISIE HOTEL RESTAURANT'!K449</f>
        <v>378</v>
      </c>
      <c r="B140" s="393" t="str">
        <f>'SAISIE HOTEL RESTAURANT'!L449</f>
        <v>Le personnel du petit déjeuner est attentif au débarrassage des tables.</v>
      </c>
      <c r="C140" s="400">
        <f>'SAISIE HOTEL RESTAURANT'!M449</f>
        <v>3</v>
      </c>
      <c r="D140" s="399" t="str">
        <f>'SAISIE HOTEL RESTAURANT'!N449</f>
        <v>OUI</v>
      </c>
      <c r="E140" s="394">
        <f>'SAISIE HOTEL RESTAURANT'!O449</f>
        <v>0</v>
      </c>
      <c r="F140" s="400" t="str">
        <f>'SAISIE HOTEL RESTAURANT'!B449</f>
        <v>NR</v>
      </c>
      <c r="G140" s="402"/>
      <c r="H140" s="402"/>
    </row>
    <row r="141" spans="1:8" ht="31.5" x14ac:dyDescent="0.25">
      <c r="A141" s="399">
        <f>'SAISIE HOTEL RESTAURANT'!K450</f>
        <v>379</v>
      </c>
      <c r="B141" s="393" t="str">
        <f>'SAISIE HOTEL RESTAURANT'!L450</f>
        <v>Le client est remercié et salué au moment de son départ de la salle de petit déjeuner.</v>
      </c>
      <c r="C141" s="400">
        <f>'SAISIE HOTEL RESTAURANT'!M450</f>
        <v>3</v>
      </c>
      <c r="D141" s="399" t="str">
        <f>'SAISIE HOTEL RESTAURANT'!N450</f>
        <v>OUI</v>
      </c>
      <c r="E141" s="394">
        <f>'SAISIE HOTEL RESTAURANT'!O450</f>
        <v>0</v>
      </c>
      <c r="F141" s="400" t="str">
        <f>'SAISIE HOTEL RESTAURANT'!B450</f>
        <v>NR</v>
      </c>
      <c r="G141" s="402"/>
      <c r="H141" s="402"/>
    </row>
    <row r="142" spans="1:8" x14ac:dyDescent="0.25">
      <c r="A142" s="399">
        <f>'SAISIE HOTEL RESTAURANT'!K452</f>
        <v>380</v>
      </c>
      <c r="B142" s="393" t="str">
        <f>'SAISIE HOTEL RESTAURANT'!L452</f>
        <v>Les produits du petit déjeuner sont proposés à bonne température.</v>
      </c>
      <c r="C142" s="400">
        <f>'SAISIE HOTEL RESTAURANT'!M452</f>
        <v>3</v>
      </c>
      <c r="D142" s="399" t="str">
        <f>'SAISIE HOTEL RESTAURANT'!N452</f>
        <v>OUI</v>
      </c>
      <c r="E142" s="394">
        <f>'SAISIE HOTEL RESTAURANT'!O452</f>
        <v>0</v>
      </c>
      <c r="F142" s="400" t="str">
        <f>'SAISIE HOTEL RESTAURANT'!$B$452</f>
        <v>NR</v>
      </c>
      <c r="G142" s="402"/>
      <c r="H142" s="402"/>
    </row>
    <row r="143" spans="1:8" ht="31.5" x14ac:dyDescent="0.25">
      <c r="A143" s="399">
        <f>'SAISIE HOTEL RESTAURANT'!K494</f>
        <v>413</v>
      </c>
      <c r="B143" s="393" t="str">
        <f>'SAISIE HOTEL RESTAURANT'!L494</f>
        <v>L'établissement a sensibilisé son personnel à l'accueil des personnes en situation de handicap.</v>
      </c>
      <c r="C143" s="400">
        <f>'SAISIE HOTEL RESTAURANT'!M494</f>
        <v>1</v>
      </c>
      <c r="D143" s="399" t="str">
        <f>'SAISIE HOTEL RESTAURANT'!N494</f>
        <v>OUI</v>
      </c>
      <c r="E143" s="394">
        <f>'SAISIE HOTEL RESTAURANT'!O494</f>
        <v>0</v>
      </c>
      <c r="F143" s="400" t="str">
        <f>'SAISIE HOTEL RESTAURANT'!$B$494</f>
        <v>R</v>
      </c>
      <c r="G143" s="402"/>
      <c r="H143" s="402"/>
    </row>
    <row r="144" spans="1:8" s="367" customFormat="1" ht="29.25" customHeight="1" x14ac:dyDescent="0.3">
      <c r="A144" s="398"/>
      <c r="B144" s="416" t="str">
        <f>'RESULTAT GLOBAL'!C35</f>
        <v>CONFORT ET PROPRETE</v>
      </c>
      <c r="C144" s="417" t="s">
        <v>31</v>
      </c>
      <c r="D144" s="417" t="s">
        <v>32</v>
      </c>
      <c r="E144" s="418" t="s">
        <v>33</v>
      </c>
      <c r="F144" s="419" t="s">
        <v>806</v>
      </c>
      <c r="G144" s="420" t="s">
        <v>807</v>
      </c>
      <c r="H144" s="420" t="s">
        <v>808</v>
      </c>
    </row>
    <row r="145" spans="1:8" s="367" customFormat="1" ht="29.25" customHeight="1" x14ac:dyDescent="0.3">
      <c r="A145" s="398"/>
      <c r="B145" s="416" t="str">
        <f>'RESULTAT GLOBAL'!C36</f>
        <v>▪ Propreté</v>
      </c>
      <c r="C145" s="417" t="s">
        <v>31</v>
      </c>
      <c r="D145" s="417" t="s">
        <v>32</v>
      </c>
      <c r="E145" s="418" t="s">
        <v>33</v>
      </c>
      <c r="F145" s="419" t="s">
        <v>806</v>
      </c>
      <c r="G145" s="420" t="s">
        <v>807</v>
      </c>
      <c r="H145" s="420" t="s">
        <v>808</v>
      </c>
    </row>
    <row r="146" spans="1:8" x14ac:dyDescent="0.25">
      <c r="A146" s="399">
        <f>'SAISIE HOTEL RESTAURANT'!K69</f>
        <v>55</v>
      </c>
      <c r="B146" s="393" t="str">
        <f>'SAISIE HOTEL RESTAURANT'!L69</f>
        <v xml:space="preserve">Les abords privatifs de l'établissement sont propres. </v>
      </c>
      <c r="C146" s="400">
        <f>'SAISIE HOTEL RESTAURANT'!M69</f>
        <v>3</v>
      </c>
      <c r="D146" s="399" t="str">
        <f>'SAISIE HOTEL RESTAURANT'!N69</f>
        <v>Très Satisfaisant</v>
      </c>
      <c r="E146" s="394">
        <f>'SAISIE HOTEL RESTAURANT'!O69</f>
        <v>0</v>
      </c>
      <c r="F146" s="400" t="str">
        <f>'SAISIE HOTEL RESTAURANT'!$B$69</f>
        <v>NR</v>
      </c>
      <c r="G146" s="402"/>
      <c r="H146" s="402"/>
    </row>
    <row r="147" spans="1:8" x14ac:dyDescent="0.25">
      <c r="A147" s="399">
        <f>'SAISIE HOTEL RESTAURANT'!K72</f>
        <v>58</v>
      </c>
      <c r="B147" s="393" t="str">
        <f>'SAISIE HOTEL RESTAURANT'!L72</f>
        <v>Les enseignes et la signalétique privée (si existante) sont propres.</v>
      </c>
      <c r="C147" s="400">
        <f>'SAISIE HOTEL RESTAURANT'!M72</f>
        <v>3</v>
      </c>
      <c r="D147" s="399" t="str">
        <f>'SAISIE HOTEL RESTAURANT'!N72</f>
        <v>Très Satisfaisant</v>
      </c>
      <c r="E147" s="394">
        <f>'SAISIE HOTEL RESTAURANT'!O72</f>
        <v>0</v>
      </c>
      <c r="F147" s="400" t="str">
        <f>'SAISIE HOTEL RESTAURANT'!$B$72</f>
        <v>NR</v>
      </c>
      <c r="G147" s="402"/>
      <c r="H147" s="402"/>
    </row>
    <row r="148" spans="1:8" x14ac:dyDescent="0.25">
      <c r="A148" s="399">
        <f>'SAISIE HOTEL RESTAURANT'!K79</f>
        <v>64</v>
      </c>
      <c r="B148" s="393" t="str">
        <f>'SAISIE HOTEL RESTAURANT'!L79</f>
        <v xml:space="preserve">Les extérieurs privatifs de l'établissement sont propres. </v>
      </c>
      <c r="C148" s="400">
        <f>'SAISIE HOTEL RESTAURANT'!M79</f>
        <v>3</v>
      </c>
      <c r="D148" s="399" t="str">
        <f>'SAISIE HOTEL RESTAURANT'!N79</f>
        <v>Très Satisfaisant</v>
      </c>
      <c r="E148" s="394">
        <f>'SAISIE HOTEL RESTAURANT'!O79</f>
        <v>0</v>
      </c>
      <c r="F148" s="400" t="str">
        <f>'SAISIE HOTEL RESTAURANT'!$B$79</f>
        <v>NR</v>
      </c>
      <c r="G148" s="402"/>
      <c r="H148" s="402"/>
    </row>
    <row r="149" spans="1:8" ht="31.5" x14ac:dyDescent="0.25">
      <c r="A149" s="399">
        <f>'SAISIE HOTEL RESTAURANT'!K82</f>
        <v>67</v>
      </c>
      <c r="B149" s="393" t="str">
        <f>'SAISIE HOTEL RESTAURANT'!L82</f>
        <v>Les extérieurs privatifs et l'entrée sont dotés de poubelles et de cendriers, vidés régulièrement.</v>
      </c>
      <c r="C149" s="400">
        <f>'SAISIE HOTEL RESTAURANT'!M82</f>
        <v>1</v>
      </c>
      <c r="D149" s="399" t="str">
        <f>'SAISIE HOTEL RESTAURANT'!N82</f>
        <v>OUI</v>
      </c>
      <c r="E149" s="394">
        <f>'SAISIE HOTEL RESTAURANT'!O82</f>
        <v>0</v>
      </c>
      <c r="F149" s="400" t="str">
        <f>'SAISIE HOTEL RESTAURANT'!B82</f>
        <v>NR</v>
      </c>
      <c r="G149" s="402"/>
      <c r="H149" s="402"/>
    </row>
    <row r="150" spans="1:8" x14ac:dyDescent="0.25">
      <c r="A150" s="399">
        <f>'SAISIE HOTEL RESTAURANT'!K83</f>
        <v>68</v>
      </c>
      <c r="B150" s="393" t="str">
        <f>'SAISIE HOTEL RESTAURANT'!L83</f>
        <v>Si existante, les revêtements et le mobilier de la terrasse sont propres.</v>
      </c>
      <c r="C150" s="400">
        <f>'SAISIE HOTEL RESTAURANT'!M83</f>
        <v>3</v>
      </c>
      <c r="D150" s="399" t="str">
        <f>'SAISIE HOTEL RESTAURANT'!N83</f>
        <v>Très Satisfaisant</v>
      </c>
      <c r="E150" s="394">
        <f>'SAISIE HOTEL RESTAURANT'!O83</f>
        <v>0</v>
      </c>
      <c r="F150" s="400" t="str">
        <f>'SAISIE HOTEL RESTAURANT'!B83</f>
        <v>NR</v>
      </c>
      <c r="G150" s="402"/>
      <c r="H150" s="402"/>
    </row>
    <row r="151" spans="1:8" x14ac:dyDescent="0.25">
      <c r="A151" s="399">
        <f>'SAISIE HOTEL RESTAURANT'!K90</f>
        <v>74</v>
      </c>
      <c r="B151" s="393" t="str">
        <f>'SAISIE HOTEL RESTAURANT'!L90</f>
        <v>Le support extérieur est propre.</v>
      </c>
      <c r="C151" s="400">
        <f>'SAISIE HOTEL RESTAURANT'!M90</f>
        <v>3</v>
      </c>
      <c r="D151" s="399" t="str">
        <f>'SAISIE HOTEL RESTAURANT'!N90</f>
        <v>Très Satisfaisant</v>
      </c>
      <c r="E151" s="394">
        <f>'SAISIE HOTEL RESTAURANT'!O90</f>
        <v>0</v>
      </c>
      <c r="F151" s="400" t="str">
        <f>'SAISIE HOTEL RESTAURANT'!$B$90</f>
        <v>NR</v>
      </c>
      <c r="G151" s="402"/>
      <c r="H151" s="402"/>
    </row>
    <row r="152" spans="1:8" x14ac:dyDescent="0.25">
      <c r="A152" s="399">
        <f>'SAISIE HOTEL RESTAURANT'!K126</f>
        <v>103</v>
      </c>
      <c r="B152" s="393" t="str">
        <f>'SAISIE HOTEL RESTAURANT'!L126</f>
        <v>Le hall réception est propre.</v>
      </c>
      <c r="C152" s="400">
        <f>'SAISIE HOTEL RESTAURANT'!M126</f>
        <v>3</v>
      </c>
      <c r="D152" s="399" t="str">
        <f>'SAISIE HOTEL RESTAURANT'!N126</f>
        <v>Très Satisfaisant</v>
      </c>
      <c r="E152" s="394">
        <f>'SAISIE HOTEL RESTAURANT'!O126</f>
        <v>0</v>
      </c>
      <c r="F152" s="400" t="str">
        <f>'SAISIE HOTEL RESTAURANT'!$B$126</f>
        <v>NR</v>
      </c>
      <c r="G152" s="402"/>
      <c r="H152" s="402"/>
    </row>
    <row r="153" spans="1:8" x14ac:dyDescent="0.25">
      <c r="A153" s="399">
        <f>'SAISIE HOTEL RESTAURANT'!K129</f>
        <v>106</v>
      </c>
      <c r="B153" s="393" t="str">
        <f>'SAISIE HOTEL RESTAURANT'!L129</f>
        <v>La signalétique interne est propre.</v>
      </c>
      <c r="C153" s="400">
        <f>'SAISIE HOTEL RESTAURANT'!M129</f>
        <v>3</v>
      </c>
      <c r="D153" s="399" t="str">
        <f>'SAISIE HOTEL RESTAURANT'!N129</f>
        <v>Très Satisfaisant</v>
      </c>
      <c r="E153" s="394">
        <f>'SAISIE HOTEL RESTAURANT'!O129</f>
        <v>0</v>
      </c>
      <c r="F153" s="400" t="str">
        <f>'SAISIE HOTEL RESTAURANT'!$B$129</f>
        <v>NR</v>
      </c>
      <c r="G153" s="402"/>
      <c r="H153" s="402"/>
    </row>
    <row r="154" spans="1:8" x14ac:dyDescent="0.25">
      <c r="A154" s="399">
        <f>'SAISIE HOTEL RESTAURANT'!K134</f>
        <v>110</v>
      </c>
      <c r="B154" s="393" t="str">
        <f>'SAISIE HOTEL RESTAURANT'!L134</f>
        <v xml:space="preserve">Les parties communes sont propres. </v>
      </c>
      <c r="C154" s="400">
        <f>'SAISIE HOTEL RESTAURANT'!M134</f>
        <v>3</v>
      </c>
      <c r="D154" s="399" t="str">
        <f>'SAISIE HOTEL RESTAURANT'!N134</f>
        <v>Très Satisfaisant</v>
      </c>
      <c r="E154" s="394">
        <f>'SAISIE HOTEL RESTAURANT'!O134</f>
        <v>0</v>
      </c>
      <c r="F154" s="400" t="str">
        <f>'SAISIE HOTEL RESTAURANT'!$B$134</f>
        <v>NR</v>
      </c>
      <c r="G154" s="402"/>
      <c r="H154" s="402"/>
    </row>
    <row r="155" spans="1:8" x14ac:dyDescent="0.25">
      <c r="A155" s="399">
        <f>'SAISIE HOTEL RESTAURANT'!K136</f>
        <v>112</v>
      </c>
      <c r="B155" s="393" t="str">
        <f>'SAISIE HOTEL RESTAURANT'!L136</f>
        <v>Les parties communes ne sont pas encombrées.</v>
      </c>
      <c r="C155" s="400">
        <f>'SAISIE HOTEL RESTAURANT'!M136</f>
        <v>1</v>
      </c>
      <c r="D155" s="399" t="str">
        <f>'SAISIE HOTEL RESTAURANT'!N136</f>
        <v>OUI</v>
      </c>
      <c r="E155" s="394">
        <f>'SAISIE HOTEL RESTAURANT'!O136</f>
        <v>0</v>
      </c>
      <c r="F155" s="400" t="str">
        <f>'SAISIE HOTEL RESTAURANT'!$B$136</f>
        <v>NR</v>
      </c>
      <c r="G155" s="402"/>
      <c r="H155" s="402"/>
    </row>
    <row r="156" spans="1:8" x14ac:dyDescent="0.25">
      <c r="A156" s="399">
        <f>'SAISIE HOTEL RESTAURANT'!K138</f>
        <v>114</v>
      </c>
      <c r="B156" s="393" t="str">
        <f>'SAISIE HOTEL RESTAURANT'!L138</f>
        <v>Si existants, les ascenseurs sont propres.</v>
      </c>
      <c r="C156" s="400">
        <f>'SAISIE HOTEL RESTAURANT'!M138</f>
        <v>3</v>
      </c>
      <c r="D156" s="399" t="str">
        <f>'SAISIE HOTEL RESTAURANT'!N138</f>
        <v>Très Satisfaisant</v>
      </c>
      <c r="E156" s="394">
        <f>'SAISIE HOTEL RESTAURANT'!O138</f>
        <v>0</v>
      </c>
      <c r="F156" s="400" t="str">
        <f>'SAISIE HOTEL RESTAURANT'!$B$138</f>
        <v>NR</v>
      </c>
      <c r="G156" s="402"/>
      <c r="H156" s="402"/>
    </row>
    <row r="157" spans="1:8" x14ac:dyDescent="0.25">
      <c r="A157" s="399">
        <f>'SAISIE HOTEL RESTAURANT'!K142</f>
        <v>117</v>
      </c>
      <c r="B157" s="393" t="str">
        <f>'SAISIE HOTEL RESTAURANT'!L142</f>
        <v>Le mobilier du salon est propre.</v>
      </c>
      <c r="C157" s="400">
        <f>'SAISIE HOTEL RESTAURANT'!M142</f>
        <v>3</v>
      </c>
      <c r="D157" s="399" t="str">
        <f>'SAISIE HOTEL RESTAURANT'!N142</f>
        <v>Très Satisfaisant</v>
      </c>
      <c r="E157" s="394">
        <f>'SAISIE HOTEL RESTAURANT'!O142</f>
        <v>0</v>
      </c>
      <c r="F157" s="400" t="str">
        <f>'SAISIE HOTEL RESTAURANT'!$B$142</f>
        <v>NR</v>
      </c>
      <c r="G157" s="402"/>
      <c r="H157" s="402"/>
    </row>
    <row r="158" spans="1:8" x14ac:dyDescent="0.25">
      <c r="A158" s="399">
        <f>'SAISIE HOTEL RESTAURANT'!K147</f>
        <v>121</v>
      </c>
      <c r="B158" s="393" t="str">
        <f>'SAISIE HOTEL RESTAURANT'!L147</f>
        <v>Les équipements des sanitaires sont propres.</v>
      </c>
      <c r="C158" s="400">
        <f>'SAISIE HOTEL RESTAURANT'!M147</f>
        <v>3</v>
      </c>
      <c r="D158" s="399" t="str">
        <f>'SAISIE HOTEL RESTAURANT'!N147</f>
        <v>Très Satisfaisant</v>
      </c>
      <c r="E158" s="394">
        <f>'SAISIE HOTEL RESTAURANT'!O147</f>
        <v>0</v>
      </c>
      <c r="F158" s="400" t="str">
        <f>'SAISIE HOTEL RESTAURANT'!$B$147</f>
        <v>NR</v>
      </c>
      <c r="G158" s="402"/>
      <c r="H158" s="402"/>
    </row>
    <row r="159" spans="1:8" x14ac:dyDescent="0.25">
      <c r="A159" s="399">
        <f>'SAISIE HOTEL RESTAURANT'!K149</f>
        <v>123</v>
      </c>
      <c r="B159" s="393" t="str">
        <f>'SAISIE HOTEL RESTAURANT'!L149</f>
        <v>Les revêtements muraux, les sols et les plafonds des sanitaires sont propres.</v>
      </c>
      <c r="C159" s="400">
        <f>'SAISIE HOTEL RESTAURANT'!M149</f>
        <v>3</v>
      </c>
      <c r="D159" s="399" t="str">
        <f>'SAISIE HOTEL RESTAURANT'!N149</f>
        <v>Très Satisfaisant</v>
      </c>
      <c r="E159" s="394">
        <f>'SAISIE HOTEL RESTAURANT'!O149</f>
        <v>0</v>
      </c>
      <c r="F159" s="400" t="str">
        <f>'SAISIE HOTEL RESTAURANT'!$B$149</f>
        <v>NR</v>
      </c>
      <c r="G159" s="402"/>
      <c r="H159" s="402"/>
    </row>
    <row r="160" spans="1:8" x14ac:dyDescent="0.25">
      <c r="A160" s="399">
        <f>'SAISIE HOTEL RESTAURANT'!K152</f>
        <v>126</v>
      </c>
      <c r="B160" s="393" t="str">
        <f>'SAISIE HOTEL RESTAURANT'!L152</f>
        <v>Les sanitaires ne présentent pas d'odeur désagréable.</v>
      </c>
      <c r="C160" s="400">
        <f>'SAISIE HOTEL RESTAURANT'!M152</f>
        <v>3</v>
      </c>
      <c r="D160" s="399" t="str">
        <f>'SAISIE HOTEL RESTAURANT'!N152</f>
        <v>OUI</v>
      </c>
      <c r="E160" s="394">
        <f>'SAISIE HOTEL RESTAURANT'!O152</f>
        <v>0</v>
      </c>
      <c r="F160" s="400" t="str">
        <f>'SAISIE HOTEL RESTAURANT'!$B$152</f>
        <v>NR</v>
      </c>
      <c r="G160" s="402"/>
      <c r="H160" s="402"/>
    </row>
    <row r="161" spans="1:8" x14ac:dyDescent="0.25">
      <c r="A161" s="399">
        <f>'SAISIE HOTEL RESTAURANT'!K156</f>
        <v>128</v>
      </c>
      <c r="B161" s="393" t="str">
        <f>'SAISIE HOTEL RESTAURANT'!L156</f>
        <v>Si existants, les équipements de loisir sont propres.</v>
      </c>
      <c r="C161" s="400">
        <f>'SAISIE HOTEL RESTAURANT'!M156</f>
        <v>3</v>
      </c>
      <c r="D161" s="399" t="str">
        <f>'SAISIE HOTEL RESTAURANT'!N156</f>
        <v>Très Satisfaisant</v>
      </c>
      <c r="E161" s="394">
        <f>'SAISIE HOTEL RESTAURANT'!O156</f>
        <v>0</v>
      </c>
      <c r="F161" s="400" t="str">
        <f>'SAISIE HOTEL RESTAURANT'!$B$156</f>
        <v>NR</v>
      </c>
      <c r="G161" s="402"/>
      <c r="H161" s="402"/>
    </row>
    <row r="162" spans="1:8" ht="31.5" x14ac:dyDescent="0.25">
      <c r="A162" s="399">
        <f>'SAISIE HOTEL RESTAURANT'!K171</f>
        <v>141</v>
      </c>
      <c r="B162" s="393" t="str">
        <f>'SAISIE HOTEL RESTAURANT'!L171</f>
        <v>Si existants, les espaces et/ou les équipements à destination des enfants sont propres.</v>
      </c>
      <c r="C162" s="400">
        <f>'SAISIE HOTEL RESTAURANT'!M171</f>
        <v>3</v>
      </c>
      <c r="D162" s="399" t="str">
        <f>'SAISIE HOTEL RESTAURANT'!N171</f>
        <v>Très Satisfaisant</v>
      </c>
      <c r="E162" s="394">
        <f>'SAISIE HOTEL RESTAURANT'!O171</f>
        <v>0</v>
      </c>
      <c r="F162" s="400" t="str">
        <f>'SAISIE HOTEL RESTAURANT'!$B$171</f>
        <v>NR</v>
      </c>
      <c r="G162" s="402"/>
      <c r="H162" s="402"/>
    </row>
    <row r="163" spans="1:8" x14ac:dyDescent="0.25">
      <c r="A163" s="399">
        <f>'SAISIE HOTEL RESTAURANT'!K181</f>
        <v>149</v>
      </c>
      <c r="B163" s="393" t="str">
        <f>'SAISIE HOTEL RESTAURANT'!L181</f>
        <v>La chambre n'a pas d'odeurs désagréables.</v>
      </c>
      <c r="C163" s="400">
        <f>'SAISIE HOTEL RESTAURANT'!M181</f>
        <v>3</v>
      </c>
      <c r="D163" s="399" t="str">
        <f>'SAISIE HOTEL RESTAURANT'!N181</f>
        <v>OUI</v>
      </c>
      <c r="E163" s="394">
        <f>'SAISIE HOTEL RESTAURANT'!O181</f>
        <v>0</v>
      </c>
      <c r="F163" s="400" t="str">
        <f>'SAISIE HOTEL RESTAURANT'!$B$181</f>
        <v>NR</v>
      </c>
      <c r="G163" s="402"/>
      <c r="H163" s="402"/>
    </row>
    <row r="164" spans="1:8" x14ac:dyDescent="0.25">
      <c r="A164" s="399">
        <f>'SAISIE HOTEL RESTAURANT'!K184</f>
        <v>152</v>
      </c>
      <c r="B164" s="393" t="str">
        <f>'SAISIE HOTEL RESTAURANT'!L184</f>
        <v>Les sols de la chambre sont propres.</v>
      </c>
      <c r="C164" s="400">
        <f>'SAISIE HOTEL RESTAURANT'!M184</f>
        <v>9</v>
      </c>
      <c r="D164" s="399" t="str">
        <f>'SAISIE HOTEL RESTAURANT'!N184</f>
        <v>Très Satisfaisant</v>
      </c>
      <c r="E164" s="394">
        <f>'SAISIE HOTEL RESTAURANT'!O184</f>
        <v>0</v>
      </c>
      <c r="F164" s="400" t="str">
        <f>'SAISIE HOTEL RESTAURANT'!$B$184</f>
        <v>NR</v>
      </c>
      <c r="G164" s="402"/>
      <c r="H164" s="402"/>
    </row>
    <row r="165" spans="1:8" x14ac:dyDescent="0.25">
      <c r="A165" s="399">
        <f>'SAISIE HOTEL RESTAURANT'!K186</f>
        <v>154</v>
      </c>
      <c r="B165" s="393" t="str">
        <f>'SAISIE HOTEL RESTAURANT'!L186</f>
        <v>Les revêtements muraux et les plafonds de la chambre sont propres.</v>
      </c>
      <c r="C165" s="400">
        <f>'SAISIE HOTEL RESTAURANT'!M186</f>
        <v>3</v>
      </c>
      <c r="D165" s="399" t="str">
        <f>'SAISIE HOTEL RESTAURANT'!N186</f>
        <v>Très Satisfaisant</v>
      </c>
      <c r="E165" s="394">
        <f>'SAISIE HOTEL RESTAURANT'!O186</f>
        <v>0</v>
      </c>
      <c r="F165" s="400" t="str">
        <f>'SAISIE HOTEL RESTAURANT'!$B$186</f>
        <v>NR</v>
      </c>
      <c r="G165" s="402"/>
      <c r="H165" s="402"/>
    </row>
    <row r="166" spans="1:8" x14ac:dyDescent="0.25">
      <c r="A166" s="399">
        <f>'SAISIE HOTEL RESTAURANT'!K188</f>
        <v>156</v>
      </c>
      <c r="B166" s="393" t="str">
        <f>'SAISIE HOTEL RESTAURANT'!L188</f>
        <v>Les portes, les fenêtres, les vitres et les rideaux de la chambre sont propres.</v>
      </c>
      <c r="C166" s="400">
        <f>'SAISIE HOTEL RESTAURANT'!M188</f>
        <v>3</v>
      </c>
      <c r="D166" s="399" t="str">
        <f>'SAISIE HOTEL RESTAURANT'!N188</f>
        <v>Très Satisfaisant</v>
      </c>
      <c r="E166" s="394">
        <f>'SAISIE HOTEL RESTAURANT'!O188</f>
        <v>0</v>
      </c>
      <c r="F166" s="400" t="str">
        <f>'SAISIE HOTEL RESTAURANT'!$B$188</f>
        <v>NR</v>
      </c>
      <c r="G166" s="402"/>
      <c r="H166" s="402"/>
    </row>
    <row r="167" spans="1:8" x14ac:dyDescent="0.25">
      <c r="A167" s="399">
        <f>'SAISIE HOTEL RESTAURANT'!K194</f>
        <v>161</v>
      </c>
      <c r="B167" s="393" t="str">
        <f>'SAISIE HOTEL RESTAURANT'!L194</f>
        <v>Les draps, les taies d'oreiller, la couverture (ou la couette) sont propres.</v>
      </c>
      <c r="C167" s="400">
        <f>'SAISIE HOTEL RESTAURANT'!M194</f>
        <v>9</v>
      </c>
      <c r="D167" s="399" t="str">
        <f>'SAISIE HOTEL RESTAURANT'!N194</f>
        <v>Très Satisfaisant</v>
      </c>
      <c r="E167" s="394">
        <f>'SAISIE HOTEL RESTAURANT'!O194</f>
        <v>0</v>
      </c>
      <c r="F167" s="400" t="str">
        <f>'SAISIE HOTEL RESTAURANT'!$B$194</f>
        <v>NR</v>
      </c>
      <c r="G167" s="402"/>
      <c r="H167" s="402"/>
    </row>
    <row r="168" spans="1:8" x14ac:dyDescent="0.25">
      <c r="A168" s="399">
        <f>'SAISIE HOTEL RESTAURANT'!K197</f>
        <v>164</v>
      </c>
      <c r="B168" s="393" t="str">
        <f>'SAISIE HOTEL RESTAURANT'!L197</f>
        <v>Les autres éléments du lit sont propres.</v>
      </c>
      <c r="C168" s="400">
        <f>'SAISIE HOTEL RESTAURANT'!M197</f>
        <v>3</v>
      </c>
      <c r="D168" s="399" t="str">
        <f>'SAISIE HOTEL RESTAURANT'!N197</f>
        <v>Très Satisfaisant</v>
      </c>
      <c r="E168" s="394">
        <f>'SAISIE HOTEL RESTAURANT'!O197</f>
        <v>0</v>
      </c>
      <c r="F168" s="400" t="str">
        <f>'SAISIE HOTEL RESTAURANT'!$B$197</f>
        <v>NR</v>
      </c>
      <c r="G168" s="402"/>
      <c r="H168" s="402"/>
    </row>
    <row r="169" spans="1:8" x14ac:dyDescent="0.25">
      <c r="A169" s="399">
        <f>'SAISIE HOTEL RESTAURANT'!K201</f>
        <v>167</v>
      </c>
      <c r="B169" s="393" t="str">
        <f>'SAISIE HOTEL RESTAURANT'!L201</f>
        <v>L'ensemble du mobilier de la chambre est propre.</v>
      </c>
      <c r="C169" s="400">
        <f>'SAISIE HOTEL RESTAURANT'!M201</f>
        <v>3</v>
      </c>
      <c r="D169" s="399" t="str">
        <f>'SAISIE HOTEL RESTAURANT'!N201</f>
        <v>Très Satisfaisant</v>
      </c>
      <c r="E169" s="394">
        <f>'SAISIE HOTEL RESTAURANT'!O201</f>
        <v>0</v>
      </c>
      <c r="F169" s="400" t="str">
        <f>'SAISIE HOTEL RESTAURANT'!$B$201</f>
        <v>NR</v>
      </c>
      <c r="G169" s="402"/>
      <c r="H169" s="402"/>
    </row>
    <row r="170" spans="1:8" x14ac:dyDescent="0.25">
      <c r="A170" s="399">
        <f>'SAISIE HOTEL RESTAURANT'!K212</f>
        <v>176</v>
      </c>
      <c r="B170" s="393" t="str">
        <f>'SAISIE HOTEL RESTAURANT'!L212</f>
        <v>L'ensemble des équipements de la chambre est propre.</v>
      </c>
      <c r="C170" s="400">
        <f>'SAISIE HOTEL RESTAURANT'!M212</f>
        <v>3</v>
      </c>
      <c r="D170" s="399" t="str">
        <f>'SAISIE HOTEL RESTAURANT'!N212</f>
        <v>Très Satisfaisant</v>
      </c>
      <c r="E170" s="394">
        <f>'SAISIE HOTEL RESTAURANT'!O212</f>
        <v>0</v>
      </c>
      <c r="F170" s="400" t="str">
        <f>'SAISIE HOTEL RESTAURANT'!$B$212</f>
        <v>NR</v>
      </c>
      <c r="G170" s="402"/>
      <c r="H170" s="402"/>
    </row>
    <row r="171" spans="1:8" x14ac:dyDescent="0.25">
      <c r="A171" s="399">
        <f>'SAISIE HOTEL RESTAURANT'!K229</f>
        <v>190</v>
      </c>
      <c r="B171" s="393" t="str">
        <f>'SAISIE HOTEL RESTAURANT'!L229</f>
        <v>Les revêtements de la salle de bains sont propres.</v>
      </c>
      <c r="C171" s="400">
        <f>'SAISIE HOTEL RESTAURANT'!M229</f>
        <v>9</v>
      </c>
      <c r="D171" s="399" t="str">
        <f>'SAISIE HOTEL RESTAURANT'!N229</f>
        <v>Très Satisfaisant</v>
      </c>
      <c r="E171" s="394">
        <f>'SAISIE HOTEL RESTAURANT'!O229</f>
        <v>0</v>
      </c>
      <c r="F171" s="400" t="str">
        <f>'SAISIE HOTEL RESTAURANT'!$B$229</f>
        <v>NR</v>
      </c>
      <c r="G171" s="402"/>
      <c r="H171" s="402"/>
    </row>
    <row r="172" spans="1:8" x14ac:dyDescent="0.25">
      <c r="A172" s="399">
        <f>'SAISIE HOTEL RESTAURANT'!K242</f>
        <v>202</v>
      </c>
      <c r="B172" s="393" t="str">
        <f>'SAISIE HOTEL RESTAURANT'!L242</f>
        <v>Le mobilier et les équipements de la salle de bains sont propres.</v>
      </c>
      <c r="C172" s="400">
        <f>'SAISIE HOTEL RESTAURANT'!M242</f>
        <v>9</v>
      </c>
      <c r="D172" s="399" t="str">
        <f>'SAISIE HOTEL RESTAURANT'!N242</f>
        <v>Très Satisfaisant</v>
      </c>
      <c r="E172" s="394">
        <f>'SAISIE HOTEL RESTAURANT'!O242</f>
        <v>0</v>
      </c>
      <c r="F172" s="400" t="str">
        <f>'SAISIE HOTEL RESTAURANT'!$B$242</f>
        <v>NR</v>
      </c>
      <c r="G172" s="402"/>
      <c r="H172" s="402"/>
    </row>
    <row r="173" spans="1:8" x14ac:dyDescent="0.25">
      <c r="A173" s="399">
        <f>'SAISIE HOTEL RESTAURANT'!K245</f>
        <v>204</v>
      </c>
      <c r="B173" s="393" t="str">
        <f>'SAISIE HOTEL RESTAURANT'!L245</f>
        <v>Le linge de toilette est propre.</v>
      </c>
      <c r="C173" s="400">
        <f>'SAISIE HOTEL RESTAURANT'!M245</f>
        <v>3</v>
      </c>
      <c r="D173" s="399" t="str">
        <f>'SAISIE HOTEL RESTAURANT'!N245</f>
        <v>Très Satisfaisant</v>
      </c>
      <c r="E173" s="394">
        <f>'SAISIE HOTEL RESTAURANT'!O245</f>
        <v>0</v>
      </c>
      <c r="F173" s="400" t="str">
        <f>'SAISIE HOTEL RESTAURANT'!$B$245</f>
        <v>NR</v>
      </c>
      <c r="G173" s="402"/>
      <c r="H173" s="402"/>
    </row>
    <row r="174" spans="1:8" x14ac:dyDescent="0.25">
      <c r="A174" s="399">
        <f>'SAISIE HOTEL RESTAURANT'!K251</f>
        <v>208</v>
      </c>
      <c r="B174" s="393" t="str">
        <f>'SAISIE HOTEL RESTAURANT'!L251</f>
        <v>Les revêtements de la chambre supplémentaire sont propres.</v>
      </c>
      <c r="C174" s="400">
        <f>'SAISIE HOTEL RESTAURANT'!M251</f>
        <v>3</v>
      </c>
      <c r="D174" s="399" t="str">
        <f>'SAISIE HOTEL RESTAURANT'!N251</f>
        <v>Très Satisfaisant</v>
      </c>
      <c r="E174" s="394">
        <f>'SAISIE HOTEL RESTAURANT'!O251</f>
        <v>0</v>
      </c>
      <c r="F174" s="400" t="str">
        <f>'SAISIE HOTEL RESTAURANT'!$B$251</f>
        <v>NR</v>
      </c>
      <c r="G174" s="402"/>
      <c r="H174" s="402"/>
    </row>
    <row r="175" spans="1:8" x14ac:dyDescent="0.25">
      <c r="A175" s="399">
        <f>'SAISIE HOTEL RESTAURANT'!K253</f>
        <v>210</v>
      </c>
      <c r="B175" s="393" t="str">
        <f>'SAISIE HOTEL RESTAURANT'!L253</f>
        <v>Le mobilier et les équipements de la chambre supplémentaire sont propres.</v>
      </c>
      <c r="C175" s="400">
        <f>'SAISIE HOTEL RESTAURANT'!M253</f>
        <v>3</v>
      </c>
      <c r="D175" s="399" t="str">
        <f>'SAISIE HOTEL RESTAURANT'!N253</f>
        <v>Très Satisfaisant</v>
      </c>
      <c r="E175" s="394">
        <f>'SAISIE HOTEL RESTAURANT'!O253</f>
        <v>0</v>
      </c>
      <c r="F175" s="400" t="str">
        <f>'SAISIE HOTEL RESTAURANT'!$B$253</f>
        <v>NR</v>
      </c>
      <c r="G175" s="402"/>
      <c r="H175" s="402"/>
    </row>
    <row r="176" spans="1:8" x14ac:dyDescent="0.25">
      <c r="A176" s="399">
        <f>'SAISIE HOTEL RESTAURANT'!K255</f>
        <v>212</v>
      </c>
      <c r="B176" s="393" t="str">
        <f>'SAISIE HOTEL RESTAURANT'!L255</f>
        <v>Les revêtements de la salle de bains de la chambre supplémentaire sont propres.</v>
      </c>
      <c r="C176" s="400">
        <f>'SAISIE HOTEL RESTAURANT'!M255</f>
        <v>3</v>
      </c>
      <c r="D176" s="399" t="str">
        <f>'SAISIE HOTEL RESTAURANT'!N255</f>
        <v>Très Satisfaisant</v>
      </c>
      <c r="E176" s="394">
        <f>'SAISIE HOTEL RESTAURANT'!O255</f>
        <v>0</v>
      </c>
      <c r="F176" s="400" t="str">
        <f>'SAISIE HOTEL RESTAURANT'!$B$255</f>
        <v>NR</v>
      </c>
      <c r="G176" s="402"/>
      <c r="H176" s="402"/>
    </row>
    <row r="177" spans="1:8" ht="31.5" x14ac:dyDescent="0.25">
      <c r="A177" s="399">
        <f>'SAISIE HOTEL RESTAURANT'!K257</f>
        <v>214</v>
      </c>
      <c r="B177" s="393" t="str">
        <f>'SAISIE HOTEL RESTAURANT'!L257</f>
        <v>Le mobilier et les équipements de la salle de bains de la chambre supplémentaire sont propres.</v>
      </c>
      <c r="C177" s="400">
        <f>'SAISIE HOTEL RESTAURANT'!M257</f>
        <v>3</v>
      </c>
      <c r="D177" s="399" t="str">
        <f>'SAISIE HOTEL RESTAURANT'!N257</f>
        <v>Très Satisfaisant</v>
      </c>
      <c r="E177" s="394">
        <f>'SAISIE HOTEL RESTAURANT'!O257</f>
        <v>0</v>
      </c>
      <c r="F177" s="400" t="str">
        <f>'SAISIE HOTEL RESTAURANT'!$B$257</f>
        <v>NR</v>
      </c>
      <c r="G177" s="402"/>
      <c r="H177" s="402"/>
    </row>
    <row r="178" spans="1:8" x14ac:dyDescent="0.25">
      <c r="A178" s="399">
        <f>'SAISIE HOTEL RESTAURANT'!K259</f>
        <v>216</v>
      </c>
      <c r="B178" s="393" t="str">
        <f>'SAISIE HOTEL RESTAURANT'!L259</f>
        <v>Le linge de toilette de la chambre supplémentaire est propre.</v>
      </c>
      <c r="C178" s="400">
        <f>'SAISIE HOTEL RESTAURANT'!M259</f>
        <v>3</v>
      </c>
      <c r="D178" s="399" t="str">
        <f>'SAISIE HOTEL RESTAURANT'!N259</f>
        <v>Très Satisfaisant</v>
      </c>
      <c r="E178" s="394">
        <f>'SAISIE HOTEL RESTAURANT'!O259</f>
        <v>0</v>
      </c>
      <c r="F178" s="400" t="str">
        <f>'SAISIE HOTEL RESTAURANT'!$B$259</f>
        <v>NR</v>
      </c>
      <c r="G178" s="402"/>
      <c r="H178" s="402"/>
    </row>
    <row r="179" spans="1:8" x14ac:dyDescent="0.25">
      <c r="A179" s="399">
        <f>'SAISIE HOTEL RESTAURANT'!K264</f>
        <v>220</v>
      </c>
      <c r="B179" s="393" t="str">
        <f>'SAISIE HOTEL RESTAURANT'!L264</f>
        <v>Les revêtements de la chambre supplémentaire sont propres.</v>
      </c>
      <c r="C179" s="400">
        <f>'SAISIE HOTEL RESTAURANT'!M264</f>
        <v>3</v>
      </c>
      <c r="D179" s="399" t="str">
        <f>'SAISIE HOTEL RESTAURANT'!N264</f>
        <v>Très Satisfaisant</v>
      </c>
      <c r="E179" s="394">
        <f>'SAISIE HOTEL RESTAURANT'!O264</f>
        <v>0</v>
      </c>
      <c r="F179" s="400" t="str">
        <f>'SAISIE HOTEL RESTAURANT'!$B$264</f>
        <v>NR</v>
      </c>
      <c r="G179" s="402"/>
      <c r="H179" s="402"/>
    </row>
    <row r="180" spans="1:8" x14ac:dyDescent="0.25">
      <c r="A180" s="399">
        <f>'SAISIE HOTEL RESTAURANT'!K266</f>
        <v>222</v>
      </c>
      <c r="B180" s="393" t="str">
        <f>'SAISIE HOTEL RESTAURANT'!L266</f>
        <v>Le mobilier et les équipements de la chambre supplémentaire sont propres.</v>
      </c>
      <c r="C180" s="400">
        <f>'SAISIE HOTEL RESTAURANT'!M266</f>
        <v>3</v>
      </c>
      <c r="D180" s="399" t="str">
        <f>'SAISIE HOTEL RESTAURANT'!N266</f>
        <v>Très Satisfaisant</v>
      </c>
      <c r="E180" s="394">
        <f>'SAISIE HOTEL RESTAURANT'!O266</f>
        <v>0</v>
      </c>
      <c r="F180" s="400" t="str">
        <f>'SAISIE HOTEL RESTAURANT'!$B$266</f>
        <v>NR</v>
      </c>
      <c r="G180" s="402"/>
      <c r="H180" s="402"/>
    </row>
    <row r="181" spans="1:8" x14ac:dyDescent="0.25">
      <c r="A181" s="399">
        <f>'SAISIE HOTEL RESTAURANT'!K268</f>
        <v>224</v>
      </c>
      <c r="B181" s="393" t="str">
        <f>'SAISIE HOTEL RESTAURANT'!L268</f>
        <v>Les revêtements de la salle de bains de la chambre supplémentaire sont propres.</v>
      </c>
      <c r="C181" s="400">
        <f>'SAISIE HOTEL RESTAURANT'!M268</f>
        <v>3</v>
      </c>
      <c r="D181" s="399" t="str">
        <f>'SAISIE HOTEL RESTAURANT'!N268</f>
        <v>Très Satisfaisant</v>
      </c>
      <c r="E181" s="394">
        <f>'SAISIE HOTEL RESTAURANT'!O268</f>
        <v>0</v>
      </c>
      <c r="F181" s="400" t="str">
        <f>'SAISIE HOTEL RESTAURANT'!$B$268</f>
        <v>NR</v>
      </c>
      <c r="G181" s="402"/>
      <c r="H181" s="402"/>
    </row>
    <row r="182" spans="1:8" ht="31.5" x14ac:dyDescent="0.25">
      <c r="A182" s="399">
        <f>'SAISIE HOTEL RESTAURANT'!K270</f>
        <v>226</v>
      </c>
      <c r="B182" s="393" t="str">
        <f>'SAISIE HOTEL RESTAURANT'!L270</f>
        <v>Le mobilier et les équipements de la salle de bains de la chambre supplémentaire sont propres.</v>
      </c>
      <c r="C182" s="400">
        <f>'SAISIE HOTEL RESTAURANT'!M270</f>
        <v>3</v>
      </c>
      <c r="D182" s="399" t="str">
        <f>'SAISIE HOTEL RESTAURANT'!N270</f>
        <v>Très Satisfaisant</v>
      </c>
      <c r="E182" s="394">
        <f>'SAISIE HOTEL RESTAURANT'!O270</f>
        <v>0</v>
      </c>
      <c r="F182" s="400" t="str">
        <f>'SAISIE HOTEL RESTAURANT'!$B$270</f>
        <v>NR</v>
      </c>
      <c r="G182" s="402"/>
      <c r="H182" s="402"/>
    </row>
    <row r="183" spans="1:8" x14ac:dyDescent="0.25">
      <c r="A183" s="399">
        <f>'SAISIE HOTEL RESTAURANT'!K272</f>
        <v>228</v>
      </c>
      <c r="B183" s="393" t="str">
        <f>'SAISIE HOTEL RESTAURANT'!L272</f>
        <v>Le linge de toilette de la chambre supplémentaire est propre.</v>
      </c>
      <c r="C183" s="400">
        <f>'SAISIE HOTEL RESTAURANT'!M272</f>
        <v>3</v>
      </c>
      <c r="D183" s="399" t="str">
        <f>'SAISIE HOTEL RESTAURANT'!N272</f>
        <v>Très Satisfaisant</v>
      </c>
      <c r="E183" s="394">
        <f>'SAISIE HOTEL RESTAURANT'!O272</f>
        <v>0</v>
      </c>
      <c r="F183" s="400" t="str">
        <f>'SAISIE HOTEL RESTAURANT'!$B$272</f>
        <v>NR</v>
      </c>
      <c r="G183" s="402"/>
      <c r="H183" s="402"/>
    </row>
    <row r="184" spans="1:8" x14ac:dyDescent="0.25">
      <c r="A184" s="399">
        <f>'SAISIE HOTEL RESTAURANT'!K277</f>
        <v>232</v>
      </c>
      <c r="B184" s="393" t="str">
        <f>'SAISIE HOTEL RESTAURANT'!L277</f>
        <v>Les revêtements de la chambre supplémentaire sont propres.</v>
      </c>
      <c r="C184" s="400">
        <f>'SAISIE HOTEL RESTAURANT'!M277</f>
        <v>3</v>
      </c>
      <c r="D184" s="399" t="str">
        <f>'SAISIE HOTEL RESTAURANT'!N277</f>
        <v>Très Satisfaisant</v>
      </c>
      <c r="E184" s="394">
        <f>'SAISIE HOTEL RESTAURANT'!O277</f>
        <v>0</v>
      </c>
      <c r="F184" s="400" t="str">
        <f>'SAISIE HOTEL RESTAURANT'!$B$277</f>
        <v>NR</v>
      </c>
      <c r="G184" s="402"/>
      <c r="H184" s="402"/>
    </row>
    <row r="185" spans="1:8" x14ac:dyDescent="0.25">
      <c r="A185" s="399">
        <f>'SAISIE HOTEL RESTAURANT'!K279</f>
        <v>234</v>
      </c>
      <c r="B185" s="393" t="str">
        <f>'SAISIE HOTEL RESTAURANT'!L279</f>
        <v>Le mobilier et les équipements de la chambre supplémentaire sont propres.</v>
      </c>
      <c r="C185" s="400">
        <f>'SAISIE HOTEL RESTAURANT'!M279</f>
        <v>3</v>
      </c>
      <c r="D185" s="399" t="str">
        <f>'SAISIE HOTEL RESTAURANT'!N279</f>
        <v>Très Satisfaisant</v>
      </c>
      <c r="E185" s="394">
        <f>'SAISIE HOTEL RESTAURANT'!O279</f>
        <v>0</v>
      </c>
      <c r="F185" s="400" t="str">
        <f>'SAISIE HOTEL RESTAURANT'!$B$279</f>
        <v>NR</v>
      </c>
      <c r="G185" s="402"/>
      <c r="H185" s="402"/>
    </row>
    <row r="186" spans="1:8" x14ac:dyDescent="0.25">
      <c r="A186" s="399">
        <f>'SAISIE HOTEL RESTAURANT'!K281</f>
        <v>236</v>
      </c>
      <c r="B186" s="393" t="str">
        <f>'SAISIE HOTEL RESTAURANT'!L281</f>
        <v>Les revêtements de la salle de bains de la chambre supplémentaire sont propres.</v>
      </c>
      <c r="C186" s="400">
        <f>'SAISIE HOTEL RESTAURANT'!M281</f>
        <v>3</v>
      </c>
      <c r="D186" s="399" t="str">
        <f>'SAISIE HOTEL RESTAURANT'!N281</f>
        <v>Très Satisfaisant</v>
      </c>
      <c r="E186" s="394">
        <f>'SAISIE HOTEL RESTAURANT'!O281</f>
        <v>0</v>
      </c>
      <c r="F186" s="400" t="str">
        <f>'SAISIE HOTEL RESTAURANT'!$B$281</f>
        <v>NR</v>
      </c>
      <c r="G186" s="402"/>
      <c r="H186" s="402"/>
    </row>
    <row r="187" spans="1:8" ht="31.5" x14ac:dyDescent="0.25">
      <c r="A187" s="399">
        <f>'SAISIE HOTEL RESTAURANT'!K283</f>
        <v>238</v>
      </c>
      <c r="B187" s="393" t="str">
        <f>'SAISIE HOTEL RESTAURANT'!L283</f>
        <v>Le mobilier et les équipements de la salle de bains de la chambre supplémentaire sont propres.</v>
      </c>
      <c r="C187" s="400">
        <f>'SAISIE HOTEL RESTAURANT'!M283</f>
        <v>3</v>
      </c>
      <c r="D187" s="399" t="str">
        <f>'SAISIE HOTEL RESTAURANT'!N283</f>
        <v>Très Satisfaisant</v>
      </c>
      <c r="E187" s="394">
        <f>'SAISIE HOTEL RESTAURANT'!O283</f>
        <v>0</v>
      </c>
      <c r="F187" s="400" t="str">
        <f>'SAISIE HOTEL RESTAURANT'!$B$283</f>
        <v>NR</v>
      </c>
      <c r="G187" s="402"/>
      <c r="H187" s="402"/>
    </row>
    <row r="188" spans="1:8" x14ac:dyDescent="0.25">
      <c r="A188" s="399">
        <f>'SAISIE HOTEL RESTAURANT'!K285</f>
        <v>240</v>
      </c>
      <c r="B188" s="393" t="str">
        <f>'SAISIE HOTEL RESTAURANT'!L285</f>
        <v>Le linge de toilette de la chambre supplémentaire est propre.</v>
      </c>
      <c r="C188" s="400">
        <f>'SAISIE HOTEL RESTAURANT'!M285</f>
        <v>3</v>
      </c>
      <c r="D188" s="399" t="str">
        <f>'SAISIE HOTEL RESTAURANT'!N285</f>
        <v>Très Satisfaisant</v>
      </c>
      <c r="E188" s="394">
        <f>'SAISIE HOTEL RESTAURANT'!O285</f>
        <v>0</v>
      </c>
      <c r="F188" s="400" t="str">
        <f>'SAISIE HOTEL RESTAURANT'!$B$285</f>
        <v>NR</v>
      </c>
      <c r="G188" s="402"/>
      <c r="H188" s="402"/>
    </row>
    <row r="189" spans="1:8" x14ac:dyDescent="0.25">
      <c r="A189" s="399">
        <f>'SAISIE HOTEL RESTAURANT'!K291</f>
        <v>244</v>
      </c>
      <c r="B189" s="393" t="str">
        <f>'SAISIE HOTEL RESTAURANT'!L291</f>
        <v>Les revêtements de la chambre supplémentaire sont propres.</v>
      </c>
      <c r="C189" s="400">
        <f>'SAISIE HOTEL RESTAURANT'!M291</f>
        <v>3</v>
      </c>
      <c r="D189" s="399" t="str">
        <f>'SAISIE HOTEL RESTAURANT'!N291</f>
        <v>Très Satisfaisant</v>
      </c>
      <c r="E189" s="394">
        <f>'SAISIE HOTEL RESTAURANT'!O291</f>
        <v>0</v>
      </c>
      <c r="F189" s="400" t="str">
        <f>'SAISIE HOTEL RESTAURANT'!$B$291</f>
        <v>NR</v>
      </c>
      <c r="G189" s="402"/>
      <c r="H189" s="402"/>
    </row>
    <row r="190" spans="1:8" x14ac:dyDescent="0.25">
      <c r="A190" s="399">
        <f>'SAISIE HOTEL RESTAURANT'!K293</f>
        <v>246</v>
      </c>
      <c r="B190" s="393" t="str">
        <f>'SAISIE HOTEL RESTAURANT'!L293</f>
        <v>Le mobilier et les équipements de la chambre supplémentaire sont propres.</v>
      </c>
      <c r="C190" s="400">
        <f>'SAISIE HOTEL RESTAURANT'!M293</f>
        <v>3</v>
      </c>
      <c r="D190" s="399" t="str">
        <f>'SAISIE HOTEL RESTAURANT'!N293</f>
        <v>Très Satisfaisant</v>
      </c>
      <c r="E190" s="394">
        <f>'SAISIE HOTEL RESTAURANT'!O293</f>
        <v>0</v>
      </c>
      <c r="F190" s="400" t="str">
        <f>'SAISIE HOTEL RESTAURANT'!$B$293</f>
        <v>NR</v>
      </c>
      <c r="G190" s="402"/>
      <c r="H190" s="402"/>
    </row>
    <row r="191" spans="1:8" x14ac:dyDescent="0.25">
      <c r="A191" s="399">
        <f>'SAISIE HOTEL RESTAURANT'!K295</f>
        <v>248</v>
      </c>
      <c r="B191" s="393" t="str">
        <f>'SAISIE HOTEL RESTAURANT'!L295</f>
        <v>Les revêtements de la salle de bains de la chambre supplémentaire sont propres.</v>
      </c>
      <c r="C191" s="400">
        <f>'SAISIE HOTEL RESTAURANT'!M295</f>
        <v>3</v>
      </c>
      <c r="D191" s="399" t="str">
        <f>'SAISIE HOTEL RESTAURANT'!N295</f>
        <v>Très Satisfaisant</v>
      </c>
      <c r="E191" s="394">
        <f>'SAISIE HOTEL RESTAURANT'!O295</f>
        <v>0</v>
      </c>
      <c r="F191" s="400" t="str">
        <f>'SAISIE HOTEL RESTAURANT'!$B$295</f>
        <v>NR</v>
      </c>
      <c r="G191" s="402"/>
      <c r="H191" s="402"/>
    </row>
    <row r="192" spans="1:8" ht="31.5" x14ac:dyDescent="0.25">
      <c r="A192" s="399">
        <f>'SAISIE HOTEL RESTAURANT'!K297</f>
        <v>250</v>
      </c>
      <c r="B192" s="393" t="str">
        <f>'SAISIE HOTEL RESTAURANT'!L297</f>
        <v>Le mobilier et les équipements de la salle de bains de la chambre supplémentaire sont propres.</v>
      </c>
      <c r="C192" s="400">
        <f>'SAISIE HOTEL RESTAURANT'!M297</f>
        <v>3</v>
      </c>
      <c r="D192" s="399" t="str">
        <f>'SAISIE HOTEL RESTAURANT'!N297</f>
        <v>Très Satisfaisant</v>
      </c>
      <c r="E192" s="394">
        <f>'SAISIE HOTEL RESTAURANT'!O297</f>
        <v>0</v>
      </c>
      <c r="F192" s="400" t="str">
        <f>'SAISIE HOTEL RESTAURANT'!$B$297</f>
        <v>NR</v>
      </c>
      <c r="G192" s="402"/>
      <c r="H192" s="402"/>
    </row>
    <row r="193" spans="1:8" x14ac:dyDescent="0.25">
      <c r="A193" s="399">
        <f>'SAISIE HOTEL RESTAURANT'!K299</f>
        <v>252</v>
      </c>
      <c r="B193" s="393" t="str">
        <f>'SAISIE HOTEL RESTAURANT'!L299</f>
        <v>Le linge de toilette de la chambre supplémentaire est propre.</v>
      </c>
      <c r="C193" s="400">
        <f>'SAISIE HOTEL RESTAURANT'!M299</f>
        <v>3</v>
      </c>
      <c r="D193" s="399" t="str">
        <f>'SAISIE HOTEL RESTAURANT'!N299</f>
        <v>Très Satisfaisant</v>
      </c>
      <c r="E193" s="394">
        <f>'SAISIE HOTEL RESTAURANT'!O299</f>
        <v>0</v>
      </c>
      <c r="F193" s="400" t="str">
        <f>'SAISIE HOTEL RESTAURANT'!$B$299</f>
        <v>NR</v>
      </c>
      <c r="G193" s="402"/>
      <c r="H193" s="402"/>
    </row>
    <row r="194" spans="1:8" x14ac:dyDescent="0.25">
      <c r="A194" s="399">
        <f>'SAISIE HOTEL RESTAURANT'!K304</f>
        <v>256</v>
      </c>
      <c r="B194" s="393" t="str">
        <f>'SAISIE HOTEL RESTAURANT'!L304</f>
        <v>Les revêtements de la chambre supplémentaire sont propres.</v>
      </c>
      <c r="C194" s="400">
        <f>'SAISIE HOTEL RESTAURANT'!M304</f>
        <v>3</v>
      </c>
      <c r="D194" s="399" t="str">
        <f>'SAISIE HOTEL RESTAURANT'!N304</f>
        <v>Très Satisfaisant</v>
      </c>
      <c r="E194" s="394">
        <f>'SAISIE HOTEL RESTAURANT'!O304</f>
        <v>0</v>
      </c>
      <c r="F194" s="400" t="str">
        <f>'SAISIE HOTEL RESTAURANT'!$B$304</f>
        <v>NR</v>
      </c>
      <c r="G194" s="402"/>
      <c r="H194" s="402"/>
    </row>
    <row r="195" spans="1:8" x14ac:dyDescent="0.25">
      <c r="A195" s="399">
        <f>'SAISIE HOTEL RESTAURANT'!K306</f>
        <v>258</v>
      </c>
      <c r="B195" s="393" t="str">
        <f>'SAISIE HOTEL RESTAURANT'!L306</f>
        <v>Le mobilier et les équipements de la chambre supplémentaire sont propres.</v>
      </c>
      <c r="C195" s="400">
        <f>'SAISIE HOTEL RESTAURANT'!M306</f>
        <v>3</v>
      </c>
      <c r="D195" s="399" t="str">
        <f>'SAISIE HOTEL RESTAURANT'!N306</f>
        <v>Très Satisfaisant</v>
      </c>
      <c r="E195" s="394">
        <f>'SAISIE HOTEL RESTAURANT'!O306</f>
        <v>0</v>
      </c>
      <c r="F195" s="400" t="str">
        <f>'SAISIE HOTEL RESTAURANT'!$B$306</f>
        <v>NR</v>
      </c>
      <c r="G195" s="402"/>
      <c r="H195" s="402"/>
    </row>
    <row r="196" spans="1:8" x14ac:dyDescent="0.25">
      <c r="A196" s="399">
        <f>'SAISIE HOTEL RESTAURANT'!K308</f>
        <v>260</v>
      </c>
      <c r="B196" s="393" t="str">
        <f>'SAISIE HOTEL RESTAURANT'!L308</f>
        <v>Les revêtements de la salle de bains de la chambre supplémentaire sont propres.</v>
      </c>
      <c r="C196" s="400">
        <f>'SAISIE HOTEL RESTAURANT'!M308</f>
        <v>3</v>
      </c>
      <c r="D196" s="399" t="str">
        <f>'SAISIE HOTEL RESTAURANT'!N308</f>
        <v>Très Satisfaisant</v>
      </c>
      <c r="E196" s="394">
        <f>'SAISIE HOTEL RESTAURANT'!O308</f>
        <v>0</v>
      </c>
      <c r="F196" s="400" t="str">
        <f>'SAISIE HOTEL RESTAURANT'!$B$308</f>
        <v>NR</v>
      </c>
      <c r="G196" s="402"/>
      <c r="H196" s="402"/>
    </row>
    <row r="197" spans="1:8" ht="31.5" x14ac:dyDescent="0.25">
      <c r="A197" s="399">
        <f>'SAISIE HOTEL RESTAURANT'!K310</f>
        <v>262</v>
      </c>
      <c r="B197" s="393" t="str">
        <f>'SAISIE HOTEL RESTAURANT'!L310</f>
        <v>Le mobilier et les équipements de la salle de bains de la chambre supplémentaire sont propres.</v>
      </c>
      <c r="C197" s="400">
        <f>'SAISIE HOTEL RESTAURANT'!M310</f>
        <v>3</v>
      </c>
      <c r="D197" s="399" t="str">
        <f>'SAISIE HOTEL RESTAURANT'!N310</f>
        <v>Très Satisfaisant</v>
      </c>
      <c r="E197" s="394">
        <f>'SAISIE HOTEL RESTAURANT'!O310</f>
        <v>0</v>
      </c>
      <c r="F197" s="400" t="str">
        <f>'SAISIE HOTEL RESTAURANT'!$B$310</f>
        <v>NR</v>
      </c>
      <c r="G197" s="402"/>
      <c r="H197" s="402"/>
    </row>
    <row r="198" spans="1:8" x14ac:dyDescent="0.25">
      <c r="A198" s="399">
        <f>'SAISIE HOTEL RESTAURANT'!K312</f>
        <v>264</v>
      </c>
      <c r="B198" s="393" t="str">
        <f>'SAISIE HOTEL RESTAURANT'!L312</f>
        <v>Le linge de toilette de la chambre supplémentaire est propre.</v>
      </c>
      <c r="C198" s="400">
        <f>'SAISIE HOTEL RESTAURANT'!M312</f>
        <v>3</v>
      </c>
      <c r="D198" s="399" t="str">
        <f>'SAISIE HOTEL RESTAURANT'!N312</f>
        <v>Très Satisfaisant</v>
      </c>
      <c r="E198" s="394">
        <f>'SAISIE HOTEL RESTAURANT'!O312</f>
        <v>0</v>
      </c>
      <c r="F198" s="400" t="str">
        <f>'SAISIE HOTEL RESTAURANT'!$B$312</f>
        <v>NR</v>
      </c>
      <c r="G198" s="402"/>
      <c r="H198" s="402"/>
    </row>
    <row r="199" spans="1:8" x14ac:dyDescent="0.25">
      <c r="A199" s="399">
        <f>'SAISIE HOTEL RESTAURANT'!K320</f>
        <v>270</v>
      </c>
      <c r="B199" s="393" t="str">
        <f>'SAISIE HOTEL RESTAURANT'!L320</f>
        <v>Les revêtements et les équipements du bar sont propres.</v>
      </c>
      <c r="C199" s="400">
        <f>'SAISIE HOTEL RESTAURANT'!M320</f>
        <v>3</v>
      </c>
      <c r="D199" s="399" t="str">
        <f>'SAISIE HOTEL RESTAURANT'!N320</f>
        <v>Très Satisfaisant</v>
      </c>
      <c r="E199" s="394" t="str">
        <f>'SAISIE HOTEL RESTAURANT'!O320</f>
        <v/>
      </c>
      <c r="F199" s="400" t="str">
        <f>'SAISIE HOTEL RESTAURANT'!$B$320</f>
        <v>NR</v>
      </c>
      <c r="G199" s="402"/>
      <c r="H199" s="402"/>
    </row>
    <row r="200" spans="1:8" x14ac:dyDescent="0.25">
      <c r="A200" s="399">
        <f>'SAISIE HOTEL RESTAURANT'!K322</f>
        <v>272</v>
      </c>
      <c r="B200" s="393" t="str">
        <f>'SAISIE HOTEL RESTAURANT'!L322</f>
        <v>Le mobilier du bar est propre.</v>
      </c>
      <c r="C200" s="400">
        <f>'SAISIE HOTEL RESTAURANT'!M322</f>
        <v>3</v>
      </c>
      <c r="D200" s="399" t="str">
        <f>'SAISIE HOTEL RESTAURANT'!N322</f>
        <v>Très Satisfaisant</v>
      </c>
      <c r="E200" s="394" t="str">
        <f>'SAISIE HOTEL RESTAURANT'!O322</f>
        <v/>
      </c>
      <c r="F200" s="400" t="str">
        <f>'SAISIE HOTEL RESTAURANT'!$B$322</f>
        <v>NR</v>
      </c>
      <c r="G200" s="402"/>
      <c r="H200" s="402"/>
    </row>
    <row r="201" spans="1:8" x14ac:dyDescent="0.25">
      <c r="A201" s="399">
        <f>'SAISIE HOTEL RESTAURANT'!K324</f>
        <v>274</v>
      </c>
      <c r="B201" s="393" t="str">
        <f>'SAISIE HOTEL RESTAURANT'!L324</f>
        <v xml:space="preserve">Le comptoir et l'arrière du bar sont propres et ordonnés. </v>
      </c>
      <c r="C201" s="400">
        <f>'SAISIE HOTEL RESTAURANT'!M324</f>
        <v>3</v>
      </c>
      <c r="D201" s="399" t="str">
        <f>'SAISIE HOTEL RESTAURANT'!N324</f>
        <v>Très Satisfaisant</v>
      </c>
      <c r="E201" s="394" t="str">
        <f>'SAISIE HOTEL RESTAURANT'!O324</f>
        <v/>
      </c>
      <c r="F201" s="400" t="str">
        <f>'SAISIE HOTEL RESTAURANT'!$B$324</f>
        <v>NR</v>
      </c>
      <c r="G201" s="402"/>
      <c r="H201" s="402"/>
    </row>
    <row r="202" spans="1:8" x14ac:dyDescent="0.25">
      <c r="A202" s="399">
        <f>'SAISIE HOTEL RESTAURANT'!K337</f>
        <v>285</v>
      </c>
      <c r="B202" s="393" t="str">
        <f>'SAISIE HOTEL RESTAURANT'!L337</f>
        <v>La vaisselle du bar est propre.</v>
      </c>
      <c r="C202" s="400">
        <f>'SAISIE HOTEL RESTAURANT'!M337</f>
        <v>3</v>
      </c>
      <c r="D202" s="399" t="str">
        <f>'SAISIE HOTEL RESTAURANT'!N337</f>
        <v>Très Satisfaisant</v>
      </c>
      <c r="E202" s="394" t="str">
        <f>'SAISIE HOTEL RESTAURANT'!O337</f>
        <v/>
      </c>
      <c r="F202" s="400" t="str">
        <f>'SAISIE HOTEL RESTAURANT'!$B$337</f>
        <v>NR</v>
      </c>
      <c r="G202" s="402"/>
      <c r="H202" s="402"/>
    </row>
    <row r="203" spans="1:8" x14ac:dyDescent="0.25">
      <c r="A203" s="399">
        <f>'SAISIE HOTEL RESTAURANT'!K390</f>
        <v>330</v>
      </c>
      <c r="B203" s="393" t="str">
        <f>'SAISIE HOTEL RESTAURANT'!L390</f>
        <v>Les revêtements et les équipements de la salle de restaurant sont propres.</v>
      </c>
      <c r="C203" s="400">
        <f>'SAISIE HOTEL RESTAURANT'!M390</f>
        <v>3</v>
      </c>
      <c r="D203" s="399" t="str">
        <f>'SAISIE HOTEL RESTAURANT'!N390</f>
        <v>Très Satisfaisant</v>
      </c>
      <c r="E203" s="394">
        <f>'SAISIE HOTEL RESTAURANT'!O390</f>
        <v>0</v>
      </c>
      <c r="F203" s="400" t="str">
        <f>'SAISIE HOTEL RESTAURANT'!$B$390</f>
        <v>NR</v>
      </c>
      <c r="G203" s="402"/>
      <c r="H203" s="402"/>
    </row>
    <row r="204" spans="1:8" x14ac:dyDescent="0.25">
      <c r="A204" s="399">
        <f>'SAISIE HOTEL RESTAURANT'!K392</f>
        <v>332</v>
      </c>
      <c r="B204" s="393" t="str">
        <f>'SAISIE HOTEL RESTAURANT'!L392</f>
        <v>Le mobilier de la salle de restaurant est propre.</v>
      </c>
      <c r="C204" s="400">
        <f>'SAISIE HOTEL RESTAURANT'!M392</f>
        <v>3</v>
      </c>
      <c r="D204" s="399" t="str">
        <f>'SAISIE HOTEL RESTAURANT'!N392</f>
        <v>Très Satisfaisant</v>
      </c>
      <c r="E204" s="394">
        <f>'SAISIE HOTEL RESTAURANT'!O392</f>
        <v>0</v>
      </c>
      <c r="F204" s="400" t="str">
        <f>'SAISIE HOTEL RESTAURANT'!$B$392</f>
        <v>NR</v>
      </c>
      <c r="G204" s="402"/>
      <c r="H204" s="402"/>
    </row>
    <row r="205" spans="1:8" x14ac:dyDescent="0.25">
      <c r="A205" s="399">
        <f>'SAISIE HOTEL RESTAURANT'!K398</f>
        <v>337</v>
      </c>
      <c r="B205" s="393" t="str">
        <f>'SAISIE HOTEL RESTAURANT'!L398</f>
        <v>Le nappage et les serviettes sont propres.</v>
      </c>
      <c r="C205" s="400">
        <f>'SAISIE HOTEL RESTAURANT'!M398</f>
        <v>3</v>
      </c>
      <c r="D205" s="399" t="str">
        <f>'SAISIE HOTEL RESTAURANT'!N398</f>
        <v>Très Satisfaisant</v>
      </c>
      <c r="E205" s="394">
        <f>'SAISIE HOTEL RESTAURANT'!O398</f>
        <v>0</v>
      </c>
      <c r="F205" s="400" t="str">
        <f>'SAISIE HOTEL RESTAURANT'!$B$398</f>
        <v>NR</v>
      </c>
      <c r="G205" s="402"/>
      <c r="H205" s="402"/>
    </row>
    <row r="206" spans="1:8" x14ac:dyDescent="0.25">
      <c r="A206" s="399">
        <f>'SAISIE HOTEL RESTAURANT'!K400</f>
        <v>339</v>
      </c>
      <c r="B206" s="393" t="str">
        <f>'SAISIE HOTEL RESTAURANT'!L400</f>
        <v>La mise en place de la table est constituée d'éléments propres.</v>
      </c>
      <c r="C206" s="400">
        <f>'SAISIE HOTEL RESTAURANT'!M400</f>
        <v>3</v>
      </c>
      <c r="D206" s="399" t="str">
        <f>'SAISIE HOTEL RESTAURANT'!N400</f>
        <v>Très Satisfaisant</v>
      </c>
      <c r="E206" s="394">
        <f>'SAISIE HOTEL RESTAURANT'!O400</f>
        <v>0</v>
      </c>
      <c r="F206" s="400" t="str">
        <f>'SAISIE HOTEL RESTAURANT'!$B$400</f>
        <v>NR</v>
      </c>
      <c r="G206" s="402"/>
      <c r="H206" s="402"/>
    </row>
    <row r="207" spans="1:8" x14ac:dyDescent="0.25">
      <c r="A207" s="399">
        <f>'SAISIE HOTEL RESTAURANT'!K434</f>
        <v>364</v>
      </c>
      <c r="B207" s="393" t="str">
        <f>'SAISIE HOTEL RESTAURANT'!L434</f>
        <v>Les revêtements et les équipements de la salle de petit-déjeuner sont propres.</v>
      </c>
      <c r="C207" s="400">
        <f>'SAISIE HOTEL RESTAURANT'!M434</f>
        <v>3</v>
      </c>
      <c r="D207" s="399" t="str">
        <f>'SAISIE HOTEL RESTAURANT'!N434</f>
        <v>Très Satisfaisant</v>
      </c>
      <c r="E207" s="394" t="str">
        <f>'SAISIE HOTEL RESTAURANT'!O434</f>
        <v/>
      </c>
      <c r="F207" s="400" t="str">
        <f>'SAISIE HOTEL RESTAURANT'!$B$434</f>
        <v>NR</v>
      </c>
      <c r="G207" s="402"/>
      <c r="H207" s="402"/>
    </row>
    <row r="208" spans="1:8" x14ac:dyDescent="0.25">
      <c r="A208" s="399">
        <f>'SAISIE HOTEL RESTAURANT'!K436</f>
        <v>366</v>
      </c>
      <c r="B208" s="393" t="str">
        <f>'SAISIE HOTEL RESTAURANT'!L436</f>
        <v>Le mobilier de la salle de petit déjeuner est propre.</v>
      </c>
      <c r="C208" s="400">
        <f>'SAISIE HOTEL RESTAURANT'!M436</f>
        <v>3</v>
      </c>
      <c r="D208" s="399" t="str">
        <f>'SAISIE HOTEL RESTAURANT'!N436</f>
        <v>Très Satisfaisant</v>
      </c>
      <c r="E208" s="394" t="str">
        <f>'SAISIE HOTEL RESTAURANT'!O436</f>
        <v/>
      </c>
      <c r="F208" s="400" t="str">
        <f>'SAISIE HOTEL RESTAURANT'!$B$436</f>
        <v>NR</v>
      </c>
      <c r="G208" s="402"/>
      <c r="H208" s="402"/>
    </row>
    <row r="209" spans="1:8" x14ac:dyDescent="0.25">
      <c r="A209" s="399">
        <f>'SAISIE HOTEL RESTAURANT'!K439</f>
        <v>369</v>
      </c>
      <c r="B209" s="393" t="str">
        <f>'SAISIE HOTEL RESTAURANT'!L439</f>
        <v>La vaisselle et les couverts du petit déjeuner sont propres.</v>
      </c>
      <c r="C209" s="400">
        <f>'SAISIE HOTEL RESTAURANT'!M439</f>
        <v>3</v>
      </c>
      <c r="D209" s="399" t="str">
        <f>'SAISIE HOTEL RESTAURANT'!N439</f>
        <v>Très Satisfaisant</v>
      </c>
      <c r="E209" s="394" t="str">
        <f>'SAISIE HOTEL RESTAURANT'!O439</f>
        <v/>
      </c>
      <c r="F209" s="400" t="str">
        <f>'SAISIE HOTEL RESTAURANT'!$B$439</f>
        <v>NR</v>
      </c>
      <c r="G209" s="402"/>
      <c r="H209" s="402"/>
    </row>
    <row r="210" spans="1:8" s="367" customFormat="1" ht="29.25" customHeight="1" x14ac:dyDescent="0.3">
      <c r="A210" s="398"/>
      <c r="B210" s="416" t="str">
        <f>'RESULTAT GLOBAL'!C37</f>
        <v>▪ Etat</v>
      </c>
      <c r="C210" s="417" t="s">
        <v>31</v>
      </c>
      <c r="D210" s="417" t="s">
        <v>32</v>
      </c>
      <c r="E210" s="418" t="s">
        <v>33</v>
      </c>
      <c r="F210" s="419" t="s">
        <v>806</v>
      </c>
      <c r="G210" s="420" t="s">
        <v>807</v>
      </c>
      <c r="H210" s="420" t="s">
        <v>808</v>
      </c>
    </row>
    <row r="211" spans="1:8" x14ac:dyDescent="0.25">
      <c r="A211" s="399">
        <f>'SAISIE HOTEL RESTAURANT'!K70</f>
        <v>56</v>
      </c>
      <c r="B211" s="393" t="str">
        <f>'SAISIE HOTEL RESTAURANT'!L70</f>
        <v xml:space="preserve">Les abords privatifs de l'établissement sont en bon état. </v>
      </c>
      <c r="C211" s="400">
        <f>'SAISIE HOTEL RESTAURANT'!M70</f>
        <v>3</v>
      </c>
      <c r="D211" s="399" t="str">
        <f>'SAISIE HOTEL RESTAURANT'!N70</f>
        <v>Très Satisfaisant</v>
      </c>
      <c r="E211" s="394">
        <f>'SAISIE HOTEL RESTAURANT'!O70</f>
        <v>0</v>
      </c>
      <c r="F211" s="400" t="str">
        <f>'SAISIE HOTEL RESTAURANT'!$B$70</f>
        <v>R</v>
      </c>
      <c r="G211" s="402"/>
      <c r="H211" s="402"/>
    </row>
    <row r="212" spans="1:8" x14ac:dyDescent="0.25">
      <c r="A212" s="399">
        <f>'SAISIE HOTEL RESTAURANT'!K73</f>
        <v>59</v>
      </c>
      <c r="B212" s="393" t="str">
        <f>'SAISIE HOTEL RESTAURANT'!L73</f>
        <v xml:space="preserve">Les enseignes et la signalétique privée (si existante) sont en bon état. </v>
      </c>
      <c r="C212" s="400">
        <f>'SAISIE HOTEL RESTAURANT'!M73</f>
        <v>3</v>
      </c>
      <c r="D212" s="399" t="str">
        <f>'SAISIE HOTEL RESTAURANT'!N73</f>
        <v>Très Satisfaisant</v>
      </c>
      <c r="E212" s="394">
        <f>'SAISIE HOTEL RESTAURANT'!O73</f>
        <v>0</v>
      </c>
      <c r="F212" s="400" t="str">
        <f>'SAISIE HOTEL RESTAURANT'!$B$73</f>
        <v>R</v>
      </c>
      <c r="G212" s="402"/>
      <c r="H212" s="402"/>
    </row>
    <row r="213" spans="1:8" x14ac:dyDescent="0.25">
      <c r="A213" s="399">
        <f>'SAISIE HOTEL RESTAURANT'!K80</f>
        <v>65</v>
      </c>
      <c r="B213" s="393" t="str">
        <f>'SAISIE HOTEL RESTAURANT'!L80</f>
        <v xml:space="preserve">Les extérieurs privatifs de l'établissement sont en bon état. </v>
      </c>
      <c r="C213" s="400">
        <f>'SAISIE HOTEL RESTAURANT'!M80</f>
        <v>3</v>
      </c>
      <c r="D213" s="399" t="str">
        <f>'SAISIE HOTEL RESTAURANT'!N80</f>
        <v>Très Satisfaisant</v>
      </c>
      <c r="E213" s="394">
        <f>'SAISIE HOTEL RESTAURANT'!O80</f>
        <v>0</v>
      </c>
      <c r="F213" s="400" t="str">
        <f>'SAISIE HOTEL RESTAURANT'!$B$80</f>
        <v>R</v>
      </c>
      <c r="G213" s="402"/>
      <c r="H213" s="402"/>
    </row>
    <row r="214" spans="1:8" x14ac:dyDescent="0.25">
      <c r="A214" s="399">
        <f>'SAISIE HOTEL RESTAURANT'!K84</f>
        <v>69</v>
      </c>
      <c r="B214" s="393" t="str">
        <f>'SAISIE HOTEL RESTAURANT'!L84</f>
        <v>Si existante, les revêtements et le mobilier de la terrasse sont en bon état.</v>
      </c>
      <c r="C214" s="400">
        <f>'SAISIE HOTEL RESTAURANT'!M84</f>
        <v>3</v>
      </c>
      <c r="D214" s="399" t="str">
        <f>'SAISIE HOTEL RESTAURANT'!N84</f>
        <v>Très Satisfaisant</v>
      </c>
      <c r="E214" s="394">
        <f>'SAISIE HOTEL RESTAURANT'!O84</f>
        <v>0</v>
      </c>
      <c r="F214" s="400" t="str">
        <f>'SAISIE HOTEL RESTAURANT'!$B$84</f>
        <v>R</v>
      </c>
      <c r="G214" s="402"/>
      <c r="H214" s="402"/>
    </row>
    <row r="215" spans="1:8" x14ac:dyDescent="0.25">
      <c r="A215" s="399">
        <f>'SAISIE HOTEL RESTAURANT'!K91</f>
        <v>75</v>
      </c>
      <c r="B215" s="393" t="str">
        <f>'SAISIE HOTEL RESTAURANT'!L91</f>
        <v>Le support extérieur est en bon état.</v>
      </c>
      <c r="C215" s="400">
        <f>'SAISIE HOTEL RESTAURANT'!M91</f>
        <v>3</v>
      </c>
      <c r="D215" s="399" t="str">
        <f>'SAISIE HOTEL RESTAURANT'!N91</f>
        <v>Très Satisfaisant</v>
      </c>
      <c r="E215" s="394">
        <f>'SAISIE HOTEL RESTAURANT'!O91</f>
        <v>0</v>
      </c>
      <c r="F215" s="400" t="str">
        <f>'SAISIE HOTEL RESTAURANT'!$B$91</f>
        <v>R</v>
      </c>
      <c r="G215" s="402"/>
      <c r="H215" s="402"/>
    </row>
    <row r="216" spans="1:8" x14ac:dyDescent="0.25">
      <c r="A216" s="399">
        <f>'SAISIE HOTEL RESTAURANT'!K127</f>
        <v>104</v>
      </c>
      <c r="B216" s="393" t="str">
        <f>'SAISIE HOTEL RESTAURANT'!L127</f>
        <v>Le hall réception est en bon état.</v>
      </c>
      <c r="C216" s="400">
        <f>'SAISIE HOTEL RESTAURANT'!M127</f>
        <v>3</v>
      </c>
      <c r="D216" s="399" t="str">
        <f>'SAISIE HOTEL RESTAURANT'!N127</f>
        <v>Très Satisfaisant</v>
      </c>
      <c r="E216" s="394">
        <f>'SAISIE HOTEL RESTAURANT'!O127</f>
        <v>0</v>
      </c>
      <c r="F216" s="400" t="str">
        <f>'SAISIE HOTEL RESTAURANT'!$B$127</f>
        <v>R</v>
      </c>
      <c r="G216" s="402"/>
      <c r="H216" s="402"/>
    </row>
    <row r="217" spans="1:8" x14ac:dyDescent="0.25">
      <c r="A217" s="399">
        <f>'SAISIE HOTEL RESTAURANT'!K130</f>
        <v>107</v>
      </c>
      <c r="B217" s="393" t="str">
        <f>'SAISIE HOTEL RESTAURANT'!L130</f>
        <v>La signalétique interne est en bon état.</v>
      </c>
      <c r="C217" s="400">
        <f>'SAISIE HOTEL RESTAURANT'!M130</f>
        <v>3</v>
      </c>
      <c r="D217" s="399" t="str">
        <f>'SAISIE HOTEL RESTAURANT'!N130</f>
        <v>Très Satisfaisant</v>
      </c>
      <c r="E217" s="394">
        <f>'SAISIE HOTEL RESTAURANT'!O130</f>
        <v>0</v>
      </c>
      <c r="F217" s="400" t="str">
        <f>'SAISIE HOTEL RESTAURANT'!$B$130</f>
        <v>R</v>
      </c>
      <c r="G217" s="402"/>
      <c r="H217" s="402"/>
    </row>
    <row r="218" spans="1:8" ht="31.5" x14ac:dyDescent="0.25">
      <c r="A218" s="399">
        <f>'SAISIE HOTEL RESTAURANT'!K135</f>
        <v>111</v>
      </c>
      <c r="B218" s="393" t="str">
        <f>'SAISIE HOTEL RESTAURANT'!L135</f>
        <v>Les parties communes sont en bon état. Si existants, les ascenseurs sont en bon état et fonctionnent correctement.</v>
      </c>
      <c r="C218" s="400">
        <f>'SAISIE HOTEL RESTAURANT'!M135</f>
        <v>3</v>
      </c>
      <c r="D218" s="399" t="str">
        <f>'SAISIE HOTEL RESTAURANT'!N135</f>
        <v>Très Satisfaisant</v>
      </c>
      <c r="E218" s="394">
        <f>'SAISIE HOTEL RESTAURANT'!O135</f>
        <v>0</v>
      </c>
      <c r="F218" s="400" t="str">
        <f>'SAISIE HOTEL RESTAURANT'!$B$135</f>
        <v>R</v>
      </c>
      <c r="G218" s="402"/>
      <c r="H218" s="402"/>
    </row>
    <row r="219" spans="1:8" x14ac:dyDescent="0.25">
      <c r="A219" s="399">
        <f>'SAISIE HOTEL RESTAURANT'!K137</f>
        <v>113</v>
      </c>
      <c r="B219" s="393" t="str">
        <f>'SAISIE HOTEL RESTAURANT'!L137</f>
        <v>Si existants, les ascenseurs sont en bon état et fonctionnent correctement.</v>
      </c>
      <c r="C219" s="400">
        <f>'SAISIE HOTEL RESTAURANT'!M137</f>
        <v>3</v>
      </c>
      <c r="D219" s="399" t="str">
        <f>'SAISIE HOTEL RESTAURANT'!N137</f>
        <v>Très Satisfaisant</v>
      </c>
      <c r="E219" s="394">
        <f>'SAISIE HOTEL RESTAURANT'!O137</f>
        <v>0</v>
      </c>
      <c r="F219" s="400" t="str">
        <f>'SAISIE HOTEL RESTAURANT'!$B$137</f>
        <v>R</v>
      </c>
      <c r="G219" s="402"/>
      <c r="H219" s="402"/>
    </row>
    <row r="220" spans="1:8" x14ac:dyDescent="0.25">
      <c r="A220" s="399">
        <f>'SAISIE HOTEL RESTAURANT'!K143</f>
        <v>118</v>
      </c>
      <c r="B220" s="393" t="str">
        <f>'SAISIE HOTEL RESTAURANT'!L143</f>
        <v>Le mobilier du salon est en bon état.</v>
      </c>
      <c r="C220" s="400">
        <f>'SAISIE HOTEL RESTAURANT'!M143</f>
        <v>3</v>
      </c>
      <c r="D220" s="399" t="str">
        <f>'SAISIE HOTEL RESTAURANT'!N143</f>
        <v>Très Satisfaisant</v>
      </c>
      <c r="E220" s="394">
        <f>'SAISIE HOTEL RESTAURANT'!O143</f>
        <v>0</v>
      </c>
      <c r="F220" s="400" t="str">
        <f>'SAISIE HOTEL RESTAURANT'!$B$143</f>
        <v>R</v>
      </c>
      <c r="G220" s="402"/>
      <c r="H220" s="402"/>
    </row>
    <row r="221" spans="1:8" x14ac:dyDescent="0.25">
      <c r="A221" s="399">
        <f>'SAISIE HOTEL RESTAURANT'!K148</f>
        <v>122</v>
      </c>
      <c r="B221" s="393" t="str">
        <f>'SAISIE HOTEL RESTAURANT'!L148</f>
        <v>Les équipements des sanitaires sont en bon état.</v>
      </c>
      <c r="C221" s="400">
        <f>'SAISIE HOTEL RESTAURANT'!M148</f>
        <v>3</v>
      </c>
      <c r="D221" s="399" t="str">
        <f>'SAISIE HOTEL RESTAURANT'!N148</f>
        <v>Très Satisfaisant</v>
      </c>
      <c r="E221" s="394">
        <f>'SAISIE HOTEL RESTAURANT'!O148</f>
        <v>0</v>
      </c>
      <c r="F221" s="400" t="str">
        <f>'SAISIE HOTEL RESTAURANT'!$B$148</f>
        <v>R</v>
      </c>
      <c r="G221" s="402"/>
      <c r="H221" s="402"/>
    </row>
    <row r="222" spans="1:8" x14ac:dyDescent="0.25">
      <c r="A222" s="399">
        <f>'SAISIE HOTEL RESTAURANT'!K150</f>
        <v>124</v>
      </c>
      <c r="B222" s="393" t="str">
        <f>'SAISIE HOTEL RESTAURANT'!L150</f>
        <v>Les revêtements muraux, les sols et les plafonds des sanitaires sont en bon état.</v>
      </c>
      <c r="C222" s="400">
        <f>'SAISIE HOTEL RESTAURANT'!M150</f>
        <v>3</v>
      </c>
      <c r="D222" s="399" t="str">
        <f>'SAISIE HOTEL RESTAURANT'!N150</f>
        <v>Très Satisfaisant</v>
      </c>
      <c r="E222" s="394">
        <f>'SAISIE HOTEL RESTAURANT'!O150</f>
        <v>0</v>
      </c>
      <c r="F222" s="400" t="str">
        <f>'SAISIE HOTEL RESTAURANT'!B150</f>
        <v>R</v>
      </c>
      <c r="G222" s="402"/>
      <c r="H222" s="402"/>
    </row>
    <row r="223" spans="1:8" x14ac:dyDescent="0.25">
      <c r="A223" s="399">
        <f>'SAISIE HOTEL RESTAURANT'!K151</f>
        <v>125</v>
      </c>
      <c r="B223" s="393" t="str">
        <f>'SAISIE HOTEL RESTAURANT'!L151</f>
        <v>L'ensemble des équipements des sanitaires fonctionne bien.</v>
      </c>
      <c r="C223" s="400">
        <f>'SAISIE HOTEL RESTAURANT'!M151</f>
        <v>3</v>
      </c>
      <c r="D223" s="399" t="str">
        <f>'SAISIE HOTEL RESTAURANT'!N151</f>
        <v>OUI</v>
      </c>
      <c r="E223" s="394">
        <f>'SAISIE HOTEL RESTAURANT'!O151</f>
        <v>0</v>
      </c>
      <c r="F223" s="400" t="str">
        <f>'SAISIE HOTEL RESTAURANT'!B151</f>
        <v>R</v>
      </c>
      <c r="G223" s="402"/>
      <c r="H223" s="402"/>
    </row>
    <row r="224" spans="1:8" x14ac:dyDescent="0.25">
      <c r="A224" s="399">
        <f>'SAISIE HOTEL RESTAURANT'!K157</f>
        <v>129</v>
      </c>
      <c r="B224" s="393" t="str">
        <f>'SAISIE HOTEL RESTAURANT'!L157</f>
        <v>Si existants, les équipements de loisir sont en bon état.</v>
      </c>
      <c r="C224" s="400">
        <f>'SAISIE HOTEL RESTAURANT'!M157</f>
        <v>3</v>
      </c>
      <c r="D224" s="399" t="str">
        <f>'SAISIE HOTEL RESTAURANT'!N157</f>
        <v>Très Satisfaisant</v>
      </c>
      <c r="E224" s="394">
        <f>'SAISIE HOTEL RESTAURANT'!O157</f>
        <v>0</v>
      </c>
      <c r="F224" s="400" t="str">
        <f>'SAISIE HOTEL RESTAURANT'!$B$157</f>
        <v>R</v>
      </c>
      <c r="G224" s="402"/>
      <c r="H224" s="402"/>
    </row>
    <row r="225" spans="1:8" ht="31.5" x14ac:dyDescent="0.25">
      <c r="A225" s="399">
        <f>'SAISIE HOTEL RESTAURANT'!K172</f>
        <v>142</v>
      </c>
      <c r="B225" s="393" t="str">
        <f>'SAISIE HOTEL RESTAURANT'!L172</f>
        <v>Si existants, les espaces et/ou les équipements à destination des enfants sont en bon état.</v>
      </c>
      <c r="C225" s="400">
        <f>'SAISIE HOTEL RESTAURANT'!M172</f>
        <v>3</v>
      </c>
      <c r="D225" s="399" t="str">
        <f>'SAISIE HOTEL RESTAURANT'!N172</f>
        <v>Très Satisfaisant</v>
      </c>
      <c r="E225" s="394">
        <f>'SAISIE HOTEL RESTAURANT'!O172</f>
        <v>0</v>
      </c>
      <c r="F225" s="400" t="str">
        <f>'SAISIE HOTEL RESTAURANT'!$B$172</f>
        <v>R</v>
      </c>
      <c r="G225" s="402"/>
      <c r="H225" s="402"/>
    </row>
    <row r="226" spans="1:8" x14ac:dyDescent="0.25">
      <c r="A226" s="399">
        <f>'SAISIE HOTEL RESTAURANT'!K185</f>
        <v>153</v>
      </c>
      <c r="B226" s="393" t="str">
        <f>'SAISIE HOTEL RESTAURANT'!L185</f>
        <v>Les sols de la chambre sont en bon état.</v>
      </c>
      <c r="C226" s="400">
        <f>'SAISIE HOTEL RESTAURANT'!M185</f>
        <v>9</v>
      </c>
      <c r="D226" s="399" t="str">
        <f>'SAISIE HOTEL RESTAURANT'!N185</f>
        <v>Très Satisfaisant</v>
      </c>
      <c r="E226" s="394">
        <f>'SAISIE HOTEL RESTAURANT'!O185</f>
        <v>0</v>
      </c>
      <c r="F226" s="400" t="str">
        <f>'SAISIE HOTEL RESTAURANT'!$B$185</f>
        <v>R</v>
      </c>
      <c r="G226" s="402"/>
      <c r="H226" s="402"/>
    </row>
    <row r="227" spans="1:8" x14ac:dyDescent="0.25">
      <c r="A227" s="399">
        <f>'SAISIE HOTEL RESTAURANT'!K187</f>
        <v>155</v>
      </c>
      <c r="B227" s="393" t="str">
        <f>'SAISIE HOTEL RESTAURANT'!L187</f>
        <v>Les revêtements muraux et les plafonds de la chambre sont en bon état.</v>
      </c>
      <c r="C227" s="400">
        <f>'SAISIE HOTEL RESTAURANT'!M187</f>
        <v>3</v>
      </c>
      <c r="D227" s="399" t="str">
        <f>'SAISIE HOTEL RESTAURANT'!N187</f>
        <v>Très Satisfaisant</v>
      </c>
      <c r="E227" s="394">
        <f>'SAISIE HOTEL RESTAURANT'!O187</f>
        <v>0</v>
      </c>
      <c r="F227" s="400" t="str">
        <f>'SAISIE HOTEL RESTAURANT'!$B$187</f>
        <v>R</v>
      </c>
      <c r="G227" s="402"/>
      <c r="H227" s="402"/>
    </row>
    <row r="228" spans="1:8" x14ac:dyDescent="0.25">
      <c r="A228" s="399">
        <f>'SAISIE HOTEL RESTAURANT'!K189</f>
        <v>157</v>
      </c>
      <c r="B228" s="393" t="str">
        <f>'SAISIE HOTEL RESTAURANT'!L189</f>
        <v>Les portes, les fenêtres, les vitres et les rideaux de la chambre sont en bon état.</v>
      </c>
      <c r="C228" s="400">
        <f>'SAISIE HOTEL RESTAURANT'!M189</f>
        <v>3</v>
      </c>
      <c r="D228" s="399" t="str">
        <f>'SAISIE HOTEL RESTAURANT'!N189</f>
        <v>Très Satisfaisant</v>
      </c>
      <c r="E228" s="394">
        <f>'SAISIE HOTEL RESTAURANT'!O189</f>
        <v>0</v>
      </c>
      <c r="F228" s="400" t="str">
        <f>'SAISIE HOTEL RESTAURANT'!$B$189</f>
        <v>R</v>
      </c>
      <c r="G228" s="402"/>
      <c r="H228" s="402"/>
    </row>
    <row r="229" spans="1:8" x14ac:dyDescent="0.25">
      <c r="A229" s="399">
        <f>'SAISIE HOTEL RESTAURANT'!K195</f>
        <v>162</v>
      </c>
      <c r="B229" s="393" t="str">
        <f>'SAISIE HOTEL RESTAURANT'!L195</f>
        <v>Les draps, les taies d'oreiller, la couverture (ou la couette) sont en bon état.</v>
      </c>
      <c r="C229" s="400">
        <f>'SAISIE HOTEL RESTAURANT'!M195</f>
        <v>3</v>
      </c>
      <c r="D229" s="399" t="str">
        <f>'SAISIE HOTEL RESTAURANT'!N195</f>
        <v>Très Satisfaisant</v>
      </c>
      <c r="E229" s="394">
        <f>'SAISIE HOTEL RESTAURANT'!O195</f>
        <v>0</v>
      </c>
      <c r="F229" s="400" t="str">
        <f>'SAISIE HOTEL RESTAURANT'!$B$195</f>
        <v>R</v>
      </c>
      <c r="G229" s="402"/>
      <c r="H229" s="402"/>
    </row>
    <row r="230" spans="1:8" x14ac:dyDescent="0.25">
      <c r="A230" s="399">
        <f>'SAISIE HOTEL RESTAURANT'!K198</f>
        <v>165</v>
      </c>
      <c r="B230" s="393" t="str">
        <f>'SAISIE HOTEL RESTAURANT'!L198</f>
        <v>Les autres éléments du lit sont en bon état.</v>
      </c>
      <c r="C230" s="400">
        <f>'SAISIE HOTEL RESTAURANT'!M198</f>
        <v>3</v>
      </c>
      <c r="D230" s="399" t="str">
        <f>'SAISIE HOTEL RESTAURANT'!N198</f>
        <v>Très Satisfaisant</v>
      </c>
      <c r="E230" s="394">
        <f>'SAISIE HOTEL RESTAURANT'!O198</f>
        <v>0</v>
      </c>
      <c r="F230" s="400" t="str">
        <f>'SAISIE HOTEL RESTAURANT'!$B$198</f>
        <v>R</v>
      </c>
      <c r="G230" s="402"/>
      <c r="H230" s="402"/>
    </row>
    <row r="231" spans="1:8" x14ac:dyDescent="0.25">
      <c r="A231" s="399">
        <f>'SAISIE HOTEL RESTAURANT'!K202</f>
        <v>168</v>
      </c>
      <c r="B231" s="393" t="str">
        <f>'SAISIE HOTEL RESTAURANT'!L202</f>
        <v>L'ensemble du mobilier de la chambre est en bon état.</v>
      </c>
      <c r="C231" s="400">
        <f>'SAISIE HOTEL RESTAURANT'!M202</f>
        <v>3</v>
      </c>
      <c r="D231" s="399" t="str">
        <f>'SAISIE HOTEL RESTAURANT'!N202</f>
        <v>Très Satisfaisant</v>
      </c>
      <c r="E231" s="394">
        <f>'SAISIE HOTEL RESTAURANT'!O202</f>
        <v>0</v>
      </c>
      <c r="F231" s="400" t="str">
        <f>'SAISIE HOTEL RESTAURANT'!$B$202</f>
        <v>R</v>
      </c>
      <c r="G231" s="402"/>
      <c r="H231" s="402"/>
    </row>
    <row r="232" spans="1:8" x14ac:dyDescent="0.25">
      <c r="A232" s="399">
        <f>'SAISIE HOTEL RESTAURANT'!K213</f>
        <v>177</v>
      </c>
      <c r="B232" s="393" t="str">
        <f>'SAISIE HOTEL RESTAURANT'!L213</f>
        <v>L'ensemble des équipements de la chambre est en bon état.</v>
      </c>
      <c r="C232" s="400">
        <f>'SAISIE HOTEL RESTAURANT'!M213</f>
        <v>3</v>
      </c>
      <c r="D232" s="399" t="str">
        <f>'SAISIE HOTEL RESTAURANT'!N213</f>
        <v>Très Satisfaisant</v>
      </c>
      <c r="E232" s="394">
        <f>'SAISIE HOTEL RESTAURANT'!O213</f>
        <v>0</v>
      </c>
      <c r="F232" s="400" t="str">
        <f>'SAISIE HOTEL RESTAURANT'!B213</f>
        <v>R</v>
      </c>
      <c r="G232" s="402"/>
      <c r="H232" s="402"/>
    </row>
    <row r="233" spans="1:8" ht="31.5" x14ac:dyDescent="0.25">
      <c r="A233" s="399">
        <f>'SAISIE HOTEL RESTAURANT'!K214</f>
        <v>178</v>
      </c>
      <c r="B233" s="393" t="str">
        <f>'SAISIE HOTEL RESTAURANT'!L214</f>
        <v>L'ensemble des équipements est facile d'utilisation et en bon état de fonctionnement.</v>
      </c>
      <c r="C233" s="400">
        <f>'SAISIE HOTEL RESTAURANT'!M214</f>
        <v>3</v>
      </c>
      <c r="D233" s="399" t="str">
        <f>'SAISIE HOTEL RESTAURANT'!N214</f>
        <v>Très Satisfaisant</v>
      </c>
      <c r="E233" s="394">
        <f>'SAISIE HOTEL RESTAURANT'!O214</f>
        <v>0</v>
      </c>
      <c r="F233" s="400" t="str">
        <f>'SAISIE HOTEL RESTAURANT'!B214</f>
        <v>R</v>
      </c>
      <c r="G233" s="402"/>
      <c r="H233" s="402"/>
    </row>
    <row r="234" spans="1:8" x14ac:dyDescent="0.25">
      <c r="A234" s="399">
        <f>'SAISIE HOTEL RESTAURANT'!K230</f>
        <v>191</v>
      </c>
      <c r="B234" s="393" t="str">
        <f>'SAISIE HOTEL RESTAURANT'!L230</f>
        <v>Les revêtements de la salle de bains sont en bon état.</v>
      </c>
      <c r="C234" s="400">
        <f>'SAISIE HOTEL RESTAURANT'!M230</f>
        <v>3</v>
      </c>
      <c r="D234" s="399" t="str">
        <f>'SAISIE HOTEL RESTAURANT'!N230</f>
        <v>Très Satisfaisant</v>
      </c>
      <c r="E234" s="394">
        <f>'SAISIE HOTEL RESTAURANT'!O230</f>
        <v>0</v>
      </c>
      <c r="F234" s="400" t="str">
        <f>'SAISIE HOTEL RESTAURANT'!$B$230</f>
        <v>R</v>
      </c>
      <c r="G234" s="402"/>
      <c r="H234" s="402"/>
    </row>
    <row r="235" spans="1:8" x14ac:dyDescent="0.25">
      <c r="A235" s="399">
        <f>'SAISIE HOTEL RESTAURANT'!K243</f>
        <v>203</v>
      </c>
      <c r="B235" s="393" t="str">
        <f>'SAISIE HOTEL RESTAURANT'!L243</f>
        <v>Le mobilier et les équipements de la salle de bains sont en bon état.</v>
      </c>
      <c r="C235" s="400">
        <f>'SAISIE HOTEL RESTAURANT'!M243</f>
        <v>3</v>
      </c>
      <c r="D235" s="399" t="str">
        <f>'SAISIE HOTEL RESTAURANT'!N243</f>
        <v>Très Satisfaisant</v>
      </c>
      <c r="E235" s="394">
        <f>'SAISIE HOTEL RESTAURANT'!O243</f>
        <v>0</v>
      </c>
      <c r="F235" s="400" t="str">
        <f>'SAISIE HOTEL RESTAURANT'!$B$243</f>
        <v>R</v>
      </c>
      <c r="G235" s="402"/>
      <c r="H235" s="402"/>
    </row>
    <row r="236" spans="1:8" x14ac:dyDescent="0.25">
      <c r="A236" s="399">
        <f>'SAISIE HOTEL RESTAURANT'!K246</f>
        <v>205</v>
      </c>
      <c r="B236" s="393" t="str">
        <f>'SAISIE HOTEL RESTAURANT'!L246</f>
        <v>Le linge de toilette est en bon état.</v>
      </c>
      <c r="C236" s="400">
        <f>'SAISIE HOTEL RESTAURANT'!M246</f>
        <v>3</v>
      </c>
      <c r="D236" s="399" t="str">
        <f>'SAISIE HOTEL RESTAURANT'!N246</f>
        <v>Très Satisfaisant</v>
      </c>
      <c r="E236" s="394">
        <f>'SAISIE HOTEL RESTAURANT'!O246</f>
        <v>0</v>
      </c>
      <c r="F236" s="400" t="str">
        <f>'SAISIE HOTEL RESTAURANT'!$B$246</f>
        <v>R</v>
      </c>
      <c r="G236" s="402"/>
      <c r="H236" s="402"/>
    </row>
    <row r="237" spans="1:8" x14ac:dyDescent="0.25">
      <c r="A237" s="399">
        <f>'SAISIE HOTEL RESTAURANT'!K252</f>
        <v>209</v>
      </c>
      <c r="B237" s="393" t="str">
        <f>'SAISIE HOTEL RESTAURANT'!L252</f>
        <v>Les revêtements de la chambre supplémentaire sont en bon état.</v>
      </c>
      <c r="C237" s="400">
        <f>'SAISIE HOTEL RESTAURANT'!M252</f>
        <v>3</v>
      </c>
      <c r="D237" s="399" t="str">
        <f>'SAISIE HOTEL RESTAURANT'!N252</f>
        <v>Très Satisfaisant</v>
      </c>
      <c r="E237" s="394">
        <f>'SAISIE HOTEL RESTAURANT'!O252</f>
        <v>0</v>
      </c>
      <c r="F237" s="400" t="str">
        <f>'SAISIE HOTEL RESTAURANT'!$B$252</f>
        <v>R</v>
      </c>
      <c r="G237" s="402"/>
      <c r="H237" s="402"/>
    </row>
    <row r="238" spans="1:8" x14ac:dyDescent="0.25">
      <c r="A238" s="399">
        <f>'SAISIE HOTEL RESTAURANT'!K254</f>
        <v>211</v>
      </c>
      <c r="B238" s="393" t="str">
        <f>'SAISIE HOTEL RESTAURANT'!L254</f>
        <v>Le mobilier et les équipements de la chambre supplémentaire sont en bon état.</v>
      </c>
      <c r="C238" s="400">
        <f>'SAISIE HOTEL RESTAURANT'!M254</f>
        <v>3</v>
      </c>
      <c r="D238" s="399" t="str">
        <f>'SAISIE HOTEL RESTAURANT'!N254</f>
        <v>Très Satisfaisant</v>
      </c>
      <c r="E238" s="394">
        <f>'SAISIE HOTEL RESTAURANT'!O254</f>
        <v>0</v>
      </c>
      <c r="F238" s="400" t="str">
        <f>'SAISIE HOTEL RESTAURANT'!$B$254</f>
        <v>R</v>
      </c>
      <c r="G238" s="402"/>
      <c r="H238" s="402"/>
    </row>
    <row r="239" spans="1:8" ht="31.5" x14ac:dyDescent="0.25">
      <c r="A239" s="399">
        <f>'SAISIE HOTEL RESTAURANT'!K256</f>
        <v>213</v>
      </c>
      <c r="B239" s="393" t="str">
        <f>'SAISIE HOTEL RESTAURANT'!L256</f>
        <v>Les revêtements de la salle de bains de la chambre supplémentaire sont en bon état.</v>
      </c>
      <c r="C239" s="400">
        <f>'SAISIE HOTEL RESTAURANT'!M256</f>
        <v>3</v>
      </c>
      <c r="D239" s="399" t="str">
        <f>'SAISIE HOTEL RESTAURANT'!N256</f>
        <v>Très Satisfaisant</v>
      </c>
      <c r="E239" s="394">
        <f>'SAISIE HOTEL RESTAURANT'!O256</f>
        <v>0</v>
      </c>
      <c r="F239" s="400" t="str">
        <f>'SAISIE HOTEL RESTAURANT'!$B$256</f>
        <v>R</v>
      </c>
      <c r="G239" s="402"/>
      <c r="H239" s="402"/>
    </row>
    <row r="240" spans="1:8" ht="31.5" x14ac:dyDescent="0.25">
      <c r="A240" s="399">
        <f>'SAISIE HOTEL RESTAURANT'!K258</f>
        <v>215</v>
      </c>
      <c r="B240" s="393" t="str">
        <f>'SAISIE HOTEL RESTAURANT'!L258</f>
        <v>Le mobilier et les équipements de la salle de bains de la chambre supplémentaire sont en bon état.</v>
      </c>
      <c r="C240" s="400">
        <f>'SAISIE HOTEL RESTAURANT'!M258</f>
        <v>3</v>
      </c>
      <c r="D240" s="399" t="str">
        <f>'SAISIE HOTEL RESTAURANT'!N258</f>
        <v>Très Satisfaisant</v>
      </c>
      <c r="E240" s="394">
        <f>'SAISIE HOTEL RESTAURANT'!O258</f>
        <v>0</v>
      </c>
      <c r="F240" s="400" t="str">
        <f>'SAISIE HOTEL RESTAURANT'!$B$258</f>
        <v>R</v>
      </c>
      <c r="G240" s="402"/>
      <c r="H240" s="402"/>
    </row>
    <row r="241" spans="1:8" x14ac:dyDescent="0.25">
      <c r="A241" s="399">
        <f>'SAISIE HOTEL RESTAURANT'!K260</f>
        <v>217</v>
      </c>
      <c r="B241" s="393" t="str">
        <f>'SAISIE HOTEL RESTAURANT'!L260</f>
        <v>Le linge de toilette de la chambre supplémentaire est en bon état.</v>
      </c>
      <c r="C241" s="400">
        <f>'SAISIE HOTEL RESTAURANT'!M260</f>
        <v>3</v>
      </c>
      <c r="D241" s="399" t="str">
        <f>'SAISIE HOTEL RESTAURANT'!N260</f>
        <v>Très Satisfaisant</v>
      </c>
      <c r="E241" s="394">
        <f>'SAISIE HOTEL RESTAURANT'!O260</f>
        <v>0</v>
      </c>
      <c r="F241" s="400" t="str">
        <f>'SAISIE HOTEL RESTAURANT'!$B$260</f>
        <v>R</v>
      </c>
      <c r="G241" s="402"/>
      <c r="H241" s="402"/>
    </row>
    <row r="242" spans="1:8" x14ac:dyDescent="0.25">
      <c r="A242" s="399">
        <f>'SAISIE HOTEL RESTAURANT'!K265</f>
        <v>221</v>
      </c>
      <c r="B242" s="393" t="str">
        <f>'SAISIE HOTEL RESTAURANT'!L265</f>
        <v>Les revêtements de la chambre supplémentaire sont en bon état.</v>
      </c>
      <c r="C242" s="400">
        <f>'SAISIE HOTEL RESTAURANT'!M265</f>
        <v>3</v>
      </c>
      <c r="D242" s="399" t="str">
        <f>'SAISIE HOTEL RESTAURANT'!N265</f>
        <v>Très Satisfaisant</v>
      </c>
      <c r="E242" s="394">
        <f>'SAISIE HOTEL RESTAURANT'!O265</f>
        <v>0</v>
      </c>
      <c r="F242" s="400" t="str">
        <f>'SAISIE HOTEL RESTAURANT'!$B$265</f>
        <v>R</v>
      </c>
      <c r="G242" s="402"/>
      <c r="H242" s="402"/>
    </row>
    <row r="243" spans="1:8" x14ac:dyDescent="0.25">
      <c r="A243" s="399">
        <f>'SAISIE HOTEL RESTAURANT'!K267</f>
        <v>223</v>
      </c>
      <c r="B243" s="393" t="str">
        <f>'SAISIE HOTEL RESTAURANT'!L267</f>
        <v>Le mobilier et les équipements de la chambre supplémentaire sont en bon état.</v>
      </c>
      <c r="C243" s="400">
        <f>'SAISIE HOTEL RESTAURANT'!M267</f>
        <v>3</v>
      </c>
      <c r="D243" s="399" t="str">
        <f>'SAISIE HOTEL RESTAURANT'!N267</f>
        <v>Très Satisfaisant</v>
      </c>
      <c r="E243" s="394">
        <f>'SAISIE HOTEL RESTAURANT'!O267</f>
        <v>0</v>
      </c>
      <c r="F243" s="400" t="str">
        <f>'SAISIE HOTEL RESTAURANT'!$B$267</f>
        <v>R</v>
      </c>
      <c r="G243" s="402"/>
      <c r="H243" s="402"/>
    </row>
    <row r="244" spans="1:8" ht="31.5" x14ac:dyDescent="0.25">
      <c r="A244" s="399">
        <f>'SAISIE HOTEL RESTAURANT'!K269</f>
        <v>225</v>
      </c>
      <c r="B244" s="393" t="str">
        <f>'SAISIE HOTEL RESTAURANT'!L269</f>
        <v>Les revêtements de la salle de bains de la chambre supplémentaire sont en bon état.</v>
      </c>
      <c r="C244" s="400">
        <f>'SAISIE HOTEL RESTAURANT'!M269</f>
        <v>3</v>
      </c>
      <c r="D244" s="399" t="str">
        <f>'SAISIE HOTEL RESTAURANT'!N269</f>
        <v>Très Satisfaisant</v>
      </c>
      <c r="E244" s="394">
        <f>'SAISIE HOTEL RESTAURANT'!O269</f>
        <v>0</v>
      </c>
      <c r="F244" s="400" t="str">
        <f>'SAISIE HOTEL RESTAURANT'!$B$269</f>
        <v>R</v>
      </c>
      <c r="G244" s="402"/>
      <c r="H244" s="402"/>
    </row>
    <row r="245" spans="1:8" ht="31.5" x14ac:dyDescent="0.25">
      <c r="A245" s="399">
        <f>'SAISIE HOTEL RESTAURANT'!K271</f>
        <v>227</v>
      </c>
      <c r="B245" s="393" t="str">
        <f>'SAISIE HOTEL RESTAURANT'!L271</f>
        <v>Le mobilier et les équipements de la salle de bains de la chambre supplémentaire sont en bon état.</v>
      </c>
      <c r="C245" s="400">
        <f>'SAISIE HOTEL RESTAURANT'!M271</f>
        <v>3</v>
      </c>
      <c r="D245" s="399" t="str">
        <f>'SAISIE HOTEL RESTAURANT'!N271</f>
        <v>Très Satisfaisant</v>
      </c>
      <c r="E245" s="394">
        <f>'SAISIE HOTEL RESTAURANT'!O271</f>
        <v>0</v>
      </c>
      <c r="F245" s="400" t="str">
        <f>'SAISIE HOTEL RESTAURANT'!$B$271</f>
        <v>R</v>
      </c>
      <c r="G245" s="402"/>
      <c r="H245" s="402"/>
    </row>
    <row r="246" spans="1:8" x14ac:dyDescent="0.25">
      <c r="A246" s="399">
        <f>'SAISIE HOTEL RESTAURANT'!K273</f>
        <v>229</v>
      </c>
      <c r="B246" s="393" t="str">
        <f>'SAISIE HOTEL RESTAURANT'!L273</f>
        <v>Le linge de toilette de la chambre supplémentaire est en bon état.</v>
      </c>
      <c r="C246" s="400">
        <f>'SAISIE HOTEL RESTAURANT'!M273</f>
        <v>3</v>
      </c>
      <c r="D246" s="399" t="str">
        <f>'SAISIE HOTEL RESTAURANT'!N273</f>
        <v>Très Satisfaisant</v>
      </c>
      <c r="E246" s="394">
        <f>'SAISIE HOTEL RESTAURANT'!O273</f>
        <v>0</v>
      </c>
      <c r="F246" s="400" t="str">
        <f>'SAISIE HOTEL RESTAURANT'!$B$273</f>
        <v>R</v>
      </c>
      <c r="G246" s="402"/>
      <c r="H246" s="402"/>
    </row>
    <row r="247" spans="1:8" x14ac:dyDescent="0.25">
      <c r="A247" s="399">
        <f>'SAISIE HOTEL RESTAURANT'!K278</f>
        <v>233</v>
      </c>
      <c r="B247" s="393" t="str">
        <f>'SAISIE HOTEL RESTAURANT'!L278</f>
        <v>Les revêtements de la chambre supplémentaire sont en bon état.</v>
      </c>
      <c r="C247" s="400">
        <f>'SAISIE HOTEL RESTAURANT'!M278</f>
        <v>3</v>
      </c>
      <c r="D247" s="399" t="str">
        <f>'SAISIE HOTEL RESTAURANT'!N278</f>
        <v>Très Satisfaisant</v>
      </c>
      <c r="E247" s="394">
        <f>'SAISIE HOTEL RESTAURANT'!O278</f>
        <v>0</v>
      </c>
      <c r="F247" s="400" t="str">
        <f>'SAISIE HOTEL RESTAURANT'!$B$278</f>
        <v>R</v>
      </c>
      <c r="G247" s="402"/>
      <c r="H247" s="402"/>
    </row>
    <row r="248" spans="1:8" x14ac:dyDescent="0.25">
      <c r="A248" s="399">
        <f>'SAISIE HOTEL RESTAURANT'!K280</f>
        <v>235</v>
      </c>
      <c r="B248" s="393" t="str">
        <f>'SAISIE HOTEL RESTAURANT'!L280</f>
        <v>Le mobilier et les équipements de la chambre supplémentaire sont en bon état.</v>
      </c>
      <c r="C248" s="400">
        <f>'SAISIE HOTEL RESTAURANT'!M280</f>
        <v>3</v>
      </c>
      <c r="D248" s="399" t="str">
        <f>'SAISIE HOTEL RESTAURANT'!N280</f>
        <v>Très Satisfaisant</v>
      </c>
      <c r="E248" s="394">
        <f>'SAISIE HOTEL RESTAURANT'!O280</f>
        <v>0</v>
      </c>
      <c r="F248" s="400" t="str">
        <f>'SAISIE HOTEL RESTAURANT'!$B$280</f>
        <v>R</v>
      </c>
      <c r="G248" s="402"/>
      <c r="H248" s="402"/>
    </row>
    <row r="249" spans="1:8" ht="31.5" x14ac:dyDescent="0.25">
      <c r="A249" s="399">
        <f>'SAISIE HOTEL RESTAURANT'!K282</f>
        <v>237</v>
      </c>
      <c r="B249" s="393" t="str">
        <f>'SAISIE HOTEL RESTAURANT'!L282</f>
        <v>Les revêtements de la salle de bains de la chambre supplémentaire sont en bon état.</v>
      </c>
      <c r="C249" s="400">
        <f>'SAISIE HOTEL RESTAURANT'!M282</f>
        <v>3</v>
      </c>
      <c r="D249" s="399" t="str">
        <f>'SAISIE HOTEL RESTAURANT'!N282</f>
        <v>Très Satisfaisant</v>
      </c>
      <c r="E249" s="394">
        <f>'SAISIE HOTEL RESTAURANT'!O282</f>
        <v>0</v>
      </c>
      <c r="F249" s="400" t="str">
        <f>'SAISIE HOTEL RESTAURANT'!$B$282</f>
        <v>R</v>
      </c>
      <c r="G249" s="402"/>
      <c r="H249" s="402"/>
    </row>
    <row r="250" spans="1:8" ht="31.5" x14ac:dyDescent="0.25">
      <c r="A250" s="399">
        <f>'SAISIE HOTEL RESTAURANT'!K284</f>
        <v>239</v>
      </c>
      <c r="B250" s="393" t="str">
        <f>'SAISIE HOTEL RESTAURANT'!L284</f>
        <v>Le mobilier et les équipements de la salle de bains de la chambre supplémentaire sont en bon état.</v>
      </c>
      <c r="C250" s="400">
        <f>'SAISIE HOTEL RESTAURANT'!M284</f>
        <v>3</v>
      </c>
      <c r="D250" s="399" t="str">
        <f>'SAISIE HOTEL RESTAURANT'!N284</f>
        <v>Très Satisfaisant</v>
      </c>
      <c r="E250" s="394">
        <f>'SAISIE HOTEL RESTAURANT'!O284</f>
        <v>0</v>
      </c>
      <c r="F250" s="400" t="str">
        <f>'SAISIE HOTEL RESTAURANT'!$B$284</f>
        <v>R</v>
      </c>
      <c r="G250" s="402"/>
      <c r="H250" s="402"/>
    </row>
    <row r="251" spans="1:8" x14ac:dyDescent="0.25">
      <c r="A251" s="399">
        <f>'SAISIE HOTEL RESTAURANT'!K286</f>
        <v>241</v>
      </c>
      <c r="B251" s="393" t="str">
        <f>'SAISIE HOTEL RESTAURANT'!L286</f>
        <v>Le linge de toilette de la chambre supplémentaire est en bon état.</v>
      </c>
      <c r="C251" s="400">
        <f>'SAISIE HOTEL RESTAURANT'!M286</f>
        <v>3</v>
      </c>
      <c r="D251" s="399" t="str">
        <f>'SAISIE HOTEL RESTAURANT'!N286</f>
        <v>Très Satisfaisant</v>
      </c>
      <c r="E251" s="394">
        <f>'SAISIE HOTEL RESTAURANT'!O286</f>
        <v>0</v>
      </c>
      <c r="F251" s="400" t="str">
        <f>'SAISIE HOTEL RESTAURANT'!$B$286</f>
        <v>R</v>
      </c>
      <c r="G251" s="402"/>
      <c r="H251" s="402"/>
    </row>
    <row r="252" spans="1:8" x14ac:dyDescent="0.25">
      <c r="A252" s="399">
        <f>'SAISIE HOTEL RESTAURANT'!K292</f>
        <v>245</v>
      </c>
      <c r="B252" s="393" t="str">
        <f>'SAISIE HOTEL RESTAURANT'!L292</f>
        <v>Les revêtements de la chambre supplémentaire sont en bon état.</v>
      </c>
      <c r="C252" s="400">
        <f>'SAISIE HOTEL RESTAURANT'!M292</f>
        <v>3</v>
      </c>
      <c r="D252" s="399" t="str">
        <f>'SAISIE HOTEL RESTAURANT'!N292</f>
        <v>Très Satisfaisant</v>
      </c>
      <c r="E252" s="394">
        <f>'SAISIE HOTEL RESTAURANT'!O292</f>
        <v>0</v>
      </c>
      <c r="F252" s="400" t="str">
        <f>'SAISIE HOTEL RESTAURANT'!$B$292</f>
        <v>R</v>
      </c>
      <c r="G252" s="402"/>
      <c r="H252" s="402"/>
    </row>
    <row r="253" spans="1:8" x14ac:dyDescent="0.25">
      <c r="A253" s="399">
        <f>'SAISIE HOTEL RESTAURANT'!K294</f>
        <v>247</v>
      </c>
      <c r="B253" s="393" t="str">
        <f>'SAISIE HOTEL RESTAURANT'!L294</f>
        <v>Le mobilier et les équipements de la chambre supplémentaire sont en bon état.</v>
      </c>
      <c r="C253" s="400">
        <f>'SAISIE HOTEL RESTAURANT'!M294</f>
        <v>3</v>
      </c>
      <c r="D253" s="399" t="str">
        <f>'SAISIE HOTEL RESTAURANT'!N294</f>
        <v>Très Satisfaisant</v>
      </c>
      <c r="E253" s="394">
        <f>'SAISIE HOTEL RESTAURANT'!O294</f>
        <v>0</v>
      </c>
      <c r="F253" s="400" t="str">
        <f>'SAISIE HOTEL RESTAURANT'!$B$294</f>
        <v>R</v>
      </c>
      <c r="G253" s="402"/>
      <c r="H253" s="402"/>
    </row>
    <row r="254" spans="1:8" ht="31.5" x14ac:dyDescent="0.25">
      <c r="A254" s="399">
        <f>'SAISIE HOTEL RESTAURANT'!K296</f>
        <v>249</v>
      </c>
      <c r="B254" s="393" t="str">
        <f>'SAISIE HOTEL RESTAURANT'!L296</f>
        <v>Les revêtements de la salle de bains de la chambre supplémentaire sont en bon état.</v>
      </c>
      <c r="C254" s="400">
        <f>'SAISIE HOTEL RESTAURANT'!M296</f>
        <v>3</v>
      </c>
      <c r="D254" s="399" t="str">
        <f>'SAISIE HOTEL RESTAURANT'!N296</f>
        <v>Très Satisfaisant</v>
      </c>
      <c r="E254" s="394">
        <f>'SAISIE HOTEL RESTAURANT'!O296</f>
        <v>0</v>
      </c>
      <c r="F254" s="400" t="str">
        <f>'SAISIE HOTEL RESTAURANT'!$B$296</f>
        <v>R</v>
      </c>
      <c r="G254" s="402"/>
      <c r="H254" s="402"/>
    </row>
    <row r="255" spans="1:8" ht="31.5" x14ac:dyDescent="0.25">
      <c r="A255" s="399">
        <f>'SAISIE HOTEL RESTAURANT'!K298</f>
        <v>251</v>
      </c>
      <c r="B255" s="393" t="str">
        <f>'SAISIE HOTEL RESTAURANT'!L298</f>
        <v>Le mobilier et les équipements de la salle de bains de la chambre supplémentaire sont en bon état.</v>
      </c>
      <c r="C255" s="400">
        <f>'SAISIE HOTEL RESTAURANT'!M298</f>
        <v>3</v>
      </c>
      <c r="D255" s="399" t="str">
        <f>'SAISIE HOTEL RESTAURANT'!N298</f>
        <v>Très Satisfaisant</v>
      </c>
      <c r="E255" s="394">
        <f>'SAISIE HOTEL RESTAURANT'!O298</f>
        <v>0</v>
      </c>
      <c r="F255" s="400" t="str">
        <f>'SAISIE HOTEL RESTAURANT'!$B$298</f>
        <v>R</v>
      </c>
      <c r="G255" s="402"/>
      <c r="H255" s="402"/>
    </row>
    <row r="256" spans="1:8" x14ac:dyDescent="0.25">
      <c r="A256" s="399">
        <f>'SAISIE HOTEL RESTAURANT'!K300</f>
        <v>253</v>
      </c>
      <c r="B256" s="393" t="str">
        <f>'SAISIE HOTEL RESTAURANT'!L300</f>
        <v>Le linge de toilette de la chambre supplémentaire est en bon état.</v>
      </c>
      <c r="C256" s="400">
        <f>'SAISIE HOTEL RESTAURANT'!M300</f>
        <v>3</v>
      </c>
      <c r="D256" s="399" t="str">
        <f>'SAISIE HOTEL RESTAURANT'!N300</f>
        <v>Très Satisfaisant</v>
      </c>
      <c r="E256" s="394">
        <f>'SAISIE HOTEL RESTAURANT'!O300</f>
        <v>0</v>
      </c>
      <c r="F256" s="400" t="str">
        <f>'SAISIE HOTEL RESTAURANT'!$B$300</f>
        <v>R</v>
      </c>
      <c r="G256" s="402"/>
      <c r="H256" s="402"/>
    </row>
    <row r="257" spans="1:8" x14ac:dyDescent="0.25">
      <c r="A257" s="399">
        <f>'SAISIE HOTEL RESTAURANT'!K305</f>
        <v>257</v>
      </c>
      <c r="B257" s="393" t="str">
        <f>'SAISIE HOTEL RESTAURANT'!L305</f>
        <v>Les revêtements de la chambre supplémentaire sont en bon état.</v>
      </c>
      <c r="C257" s="400">
        <f>'SAISIE HOTEL RESTAURANT'!M305</f>
        <v>3</v>
      </c>
      <c r="D257" s="399" t="str">
        <f>'SAISIE HOTEL RESTAURANT'!N305</f>
        <v>Très Satisfaisant</v>
      </c>
      <c r="E257" s="394">
        <f>'SAISIE HOTEL RESTAURANT'!O305</f>
        <v>0</v>
      </c>
      <c r="F257" s="400" t="str">
        <f>'SAISIE HOTEL RESTAURANT'!$B$305</f>
        <v>R</v>
      </c>
      <c r="G257" s="402"/>
      <c r="H257" s="402"/>
    </row>
    <row r="258" spans="1:8" x14ac:dyDescent="0.25">
      <c r="A258" s="399">
        <f>'SAISIE HOTEL RESTAURANT'!K307</f>
        <v>259</v>
      </c>
      <c r="B258" s="393" t="str">
        <f>'SAISIE HOTEL RESTAURANT'!L307</f>
        <v>Le mobilier et les équipements de la chambre supplémentaire sont en bon état.</v>
      </c>
      <c r="C258" s="400">
        <f>'SAISIE HOTEL RESTAURANT'!M307</f>
        <v>3</v>
      </c>
      <c r="D258" s="399" t="str">
        <f>'SAISIE HOTEL RESTAURANT'!N307</f>
        <v>Très Satisfaisant</v>
      </c>
      <c r="E258" s="394">
        <f>'SAISIE HOTEL RESTAURANT'!O307</f>
        <v>0</v>
      </c>
      <c r="F258" s="400" t="str">
        <f>'SAISIE HOTEL RESTAURANT'!$B$307</f>
        <v>R</v>
      </c>
      <c r="G258" s="402"/>
      <c r="H258" s="402"/>
    </row>
    <row r="259" spans="1:8" ht="31.5" x14ac:dyDescent="0.25">
      <c r="A259" s="399">
        <f>'SAISIE HOTEL RESTAURANT'!K309</f>
        <v>261</v>
      </c>
      <c r="B259" s="393" t="str">
        <f>'SAISIE HOTEL RESTAURANT'!L309</f>
        <v>Les revêtements de la salle de bains de la chambre supplémentaire sont en bon état.</v>
      </c>
      <c r="C259" s="400">
        <f>'SAISIE HOTEL RESTAURANT'!M309</f>
        <v>3</v>
      </c>
      <c r="D259" s="399" t="str">
        <f>'SAISIE HOTEL RESTAURANT'!N309</f>
        <v>Très Satisfaisant</v>
      </c>
      <c r="E259" s="394">
        <f>'SAISIE HOTEL RESTAURANT'!O309</f>
        <v>0</v>
      </c>
      <c r="F259" s="400" t="str">
        <f>'SAISIE HOTEL RESTAURANT'!$B$309</f>
        <v>R</v>
      </c>
      <c r="G259" s="402"/>
      <c r="H259" s="402"/>
    </row>
    <row r="260" spans="1:8" ht="31.5" x14ac:dyDescent="0.25">
      <c r="A260" s="399">
        <f>'SAISIE HOTEL RESTAURANT'!K311</f>
        <v>263</v>
      </c>
      <c r="B260" s="393" t="str">
        <f>'SAISIE HOTEL RESTAURANT'!L311</f>
        <v>Le mobilier et les équipements de la salle de bains de la chambre supplémentaire sont en bon état.</v>
      </c>
      <c r="C260" s="400">
        <f>'SAISIE HOTEL RESTAURANT'!M311</f>
        <v>3</v>
      </c>
      <c r="D260" s="399" t="str">
        <f>'SAISIE HOTEL RESTAURANT'!N311</f>
        <v>Très Satisfaisant</v>
      </c>
      <c r="E260" s="394">
        <f>'SAISIE HOTEL RESTAURANT'!O311</f>
        <v>0</v>
      </c>
      <c r="F260" s="400" t="str">
        <f>'SAISIE HOTEL RESTAURANT'!$B$311</f>
        <v>R</v>
      </c>
      <c r="G260" s="402"/>
      <c r="H260" s="402"/>
    </row>
    <row r="261" spans="1:8" x14ac:dyDescent="0.25">
      <c r="A261" s="399">
        <f>'SAISIE HOTEL RESTAURANT'!K313</f>
        <v>265</v>
      </c>
      <c r="B261" s="393" t="str">
        <f>'SAISIE HOTEL RESTAURANT'!L313</f>
        <v>Le linge de toilette de la chambre supplémentaire est en bon état.</v>
      </c>
      <c r="C261" s="400">
        <f>'SAISIE HOTEL RESTAURANT'!M313</f>
        <v>3</v>
      </c>
      <c r="D261" s="399" t="str">
        <f>'SAISIE HOTEL RESTAURANT'!N313</f>
        <v>Très Satisfaisant</v>
      </c>
      <c r="E261" s="394">
        <f>'SAISIE HOTEL RESTAURANT'!O313</f>
        <v>0</v>
      </c>
      <c r="F261" s="400" t="str">
        <f>'SAISIE HOTEL RESTAURANT'!$B$313</f>
        <v>R</v>
      </c>
      <c r="G261" s="402"/>
      <c r="H261" s="402"/>
    </row>
    <row r="262" spans="1:8" x14ac:dyDescent="0.25">
      <c r="A262" s="399">
        <f>'SAISIE HOTEL RESTAURANT'!K321</f>
        <v>271</v>
      </c>
      <c r="B262" s="393" t="str">
        <f>'SAISIE HOTEL RESTAURANT'!L321</f>
        <v>Les revêtements et les équipements du bar sont en bon état.</v>
      </c>
      <c r="C262" s="400">
        <f>'SAISIE HOTEL RESTAURANT'!M321</f>
        <v>3</v>
      </c>
      <c r="D262" s="399" t="str">
        <f>'SAISIE HOTEL RESTAURANT'!N321</f>
        <v>Très Satisfaisant</v>
      </c>
      <c r="E262" s="394" t="str">
        <f>'SAISIE HOTEL RESTAURANT'!O321</f>
        <v/>
      </c>
      <c r="F262" s="400" t="str">
        <f>'SAISIE HOTEL RESTAURANT'!$B$321</f>
        <v>R</v>
      </c>
      <c r="G262" s="402"/>
      <c r="H262" s="402"/>
    </row>
    <row r="263" spans="1:8" x14ac:dyDescent="0.25">
      <c r="A263" s="399">
        <f>'SAISIE HOTEL RESTAURANT'!K323</f>
        <v>273</v>
      </c>
      <c r="B263" s="393" t="str">
        <f>'SAISIE HOTEL RESTAURANT'!L323</f>
        <v>Le mobilier du bar est en bon état.</v>
      </c>
      <c r="C263" s="400">
        <f>'SAISIE HOTEL RESTAURANT'!M323</f>
        <v>3</v>
      </c>
      <c r="D263" s="399" t="str">
        <f>'SAISIE HOTEL RESTAURANT'!N323</f>
        <v>Très Satisfaisant</v>
      </c>
      <c r="E263" s="394" t="str">
        <f>'SAISIE HOTEL RESTAURANT'!O323</f>
        <v/>
      </c>
      <c r="F263" s="400" t="str">
        <f>'SAISIE HOTEL RESTAURANT'!$B$323</f>
        <v>R</v>
      </c>
      <c r="G263" s="402"/>
      <c r="H263" s="402"/>
    </row>
    <row r="264" spans="1:8" x14ac:dyDescent="0.25">
      <c r="A264" s="399">
        <f>'SAISIE HOTEL RESTAURANT'!K325</f>
        <v>275</v>
      </c>
      <c r="B264" s="393" t="str">
        <f>'SAISIE HOTEL RESTAURANT'!L325</f>
        <v>Le comptoir et l'arrière du bar sont en bon état.</v>
      </c>
      <c r="C264" s="400">
        <f>'SAISIE HOTEL RESTAURANT'!M325</f>
        <v>3</v>
      </c>
      <c r="D264" s="399" t="str">
        <f>'SAISIE HOTEL RESTAURANT'!N325</f>
        <v>Très Satisfaisant</v>
      </c>
      <c r="E264" s="394" t="str">
        <f>'SAISIE HOTEL RESTAURANT'!O325</f>
        <v/>
      </c>
      <c r="F264" s="400" t="str">
        <f>'SAISIE HOTEL RESTAURANT'!$B$325</f>
        <v>R</v>
      </c>
      <c r="G264" s="402"/>
      <c r="H264" s="402"/>
    </row>
    <row r="265" spans="1:8" x14ac:dyDescent="0.25">
      <c r="A265" s="399">
        <f>'SAISIE HOTEL RESTAURANT'!K338</f>
        <v>286</v>
      </c>
      <c r="B265" s="393" t="str">
        <f>'SAISIE HOTEL RESTAURANT'!L338</f>
        <v>La vaisselle du bar est en bon état.</v>
      </c>
      <c r="C265" s="400">
        <f>'SAISIE HOTEL RESTAURANT'!M338</f>
        <v>3</v>
      </c>
      <c r="D265" s="399" t="str">
        <f>'SAISIE HOTEL RESTAURANT'!N338</f>
        <v>Très Satisfaisant</v>
      </c>
      <c r="E265" s="394" t="str">
        <f>'SAISIE HOTEL RESTAURANT'!O338</f>
        <v/>
      </c>
      <c r="F265" s="400" t="str">
        <f>'SAISIE HOTEL RESTAURANT'!$B$338</f>
        <v>R</v>
      </c>
      <c r="G265" s="402"/>
      <c r="H265" s="402"/>
    </row>
    <row r="266" spans="1:8" x14ac:dyDescent="0.25">
      <c r="A266" s="399">
        <f>'SAISIE HOTEL RESTAURANT'!K391</f>
        <v>331</v>
      </c>
      <c r="B266" s="393" t="str">
        <f>'SAISIE HOTEL RESTAURANT'!L391</f>
        <v>Les revêtements et les équipements de la salle de restaurant sont en bon état.</v>
      </c>
      <c r="C266" s="400">
        <f>'SAISIE HOTEL RESTAURANT'!M391</f>
        <v>3</v>
      </c>
      <c r="D266" s="399" t="str">
        <f>'SAISIE HOTEL RESTAURANT'!N391</f>
        <v>Très Satisfaisant</v>
      </c>
      <c r="E266" s="394">
        <f>'SAISIE HOTEL RESTAURANT'!O391</f>
        <v>0</v>
      </c>
      <c r="F266" s="400" t="str">
        <f>'SAISIE HOTEL RESTAURANT'!$B$391</f>
        <v>R</v>
      </c>
      <c r="G266" s="402"/>
      <c r="H266" s="402"/>
    </row>
    <row r="267" spans="1:8" x14ac:dyDescent="0.25">
      <c r="A267" s="399">
        <f>'SAISIE HOTEL RESTAURANT'!K393</f>
        <v>333</v>
      </c>
      <c r="B267" s="393" t="str">
        <f>'SAISIE HOTEL RESTAURANT'!L393</f>
        <v>Le mobilier de la salle de restaurant est en bon état.</v>
      </c>
      <c r="C267" s="400">
        <f>'SAISIE HOTEL RESTAURANT'!M393</f>
        <v>3</v>
      </c>
      <c r="D267" s="399" t="str">
        <f>'SAISIE HOTEL RESTAURANT'!N393</f>
        <v>Très Satisfaisant</v>
      </c>
      <c r="E267" s="394">
        <f>'SAISIE HOTEL RESTAURANT'!O393</f>
        <v>0</v>
      </c>
      <c r="F267" s="400" t="str">
        <f>'SAISIE HOTEL RESTAURANT'!$B$393</f>
        <v>R</v>
      </c>
      <c r="G267" s="402"/>
      <c r="H267" s="402"/>
    </row>
    <row r="268" spans="1:8" x14ac:dyDescent="0.25">
      <c r="A268" s="399">
        <f>'SAISIE HOTEL RESTAURANT'!K399</f>
        <v>338</v>
      </c>
      <c r="B268" s="393" t="str">
        <f>'SAISIE HOTEL RESTAURANT'!L399</f>
        <v>Le nappage et les serviettes sont en bon état</v>
      </c>
      <c r="C268" s="400">
        <f>'SAISIE HOTEL RESTAURANT'!M399</f>
        <v>3</v>
      </c>
      <c r="D268" s="399" t="str">
        <f>'SAISIE HOTEL RESTAURANT'!N399</f>
        <v>Très Satisfaisant</v>
      </c>
      <c r="E268" s="394">
        <f>'SAISIE HOTEL RESTAURANT'!O399</f>
        <v>0</v>
      </c>
      <c r="F268" s="400" t="str">
        <f>'SAISIE HOTEL RESTAURANT'!$B$399</f>
        <v>R</v>
      </c>
      <c r="G268" s="402"/>
      <c r="H268" s="402"/>
    </row>
    <row r="269" spans="1:8" x14ac:dyDescent="0.25">
      <c r="A269" s="399">
        <f>'SAISIE HOTEL RESTAURANT'!K401</f>
        <v>340</v>
      </c>
      <c r="B269" s="393" t="str">
        <f>'SAISIE HOTEL RESTAURANT'!L401</f>
        <v>La mise en place de la table est constituée d'éléments en bon état.</v>
      </c>
      <c r="C269" s="400">
        <f>'SAISIE HOTEL RESTAURANT'!M401</f>
        <v>3</v>
      </c>
      <c r="D269" s="399" t="str">
        <f>'SAISIE HOTEL RESTAURANT'!N401</f>
        <v>Très Satisfaisant</v>
      </c>
      <c r="E269" s="394">
        <f>'SAISIE HOTEL RESTAURANT'!O401</f>
        <v>0</v>
      </c>
      <c r="F269" s="400" t="str">
        <f>'SAISIE HOTEL RESTAURANT'!$B$401</f>
        <v>R</v>
      </c>
      <c r="G269" s="402"/>
      <c r="H269" s="402"/>
    </row>
    <row r="270" spans="1:8" x14ac:dyDescent="0.25">
      <c r="A270" s="399">
        <f>'SAISIE HOTEL RESTAURANT'!K435</f>
        <v>365</v>
      </c>
      <c r="B270" s="393" t="str">
        <f>'SAISIE HOTEL RESTAURANT'!L435</f>
        <v>Les revêtements et les équipements de la salle de restaurant sont en bon état.</v>
      </c>
      <c r="C270" s="400">
        <f>'SAISIE HOTEL RESTAURANT'!M435</f>
        <v>3</v>
      </c>
      <c r="D270" s="399" t="str">
        <f>'SAISIE HOTEL RESTAURANT'!N435</f>
        <v>Très Satisfaisant</v>
      </c>
      <c r="E270" s="394" t="str">
        <f>'SAISIE HOTEL RESTAURANT'!O435</f>
        <v/>
      </c>
      <c r="F270" s="400" t="str">
        <f>'SAISIE HOTEL RESTAURANT'!$B$435</f>
        <v>R</v>
      </c>
      <c r="G270" s="402"/>
      <c r="H270" s="402"/>
    </row>
    <row r="271" spans="1:8" x14ac:dyDescent="0.25">
      <c r="A271" s="399">
        <f>'SAISIE HOTEL RESTAURANT'!K437</f>
        <v>367</v>
      </c>
      <c r="B271" s="393" t="str">
        <f>'SAISIE HOTEL RESTAURANT'!L437</f>
        <v>Le mobilier de la salle de petit déjeuner est en bon état.</v>
      </c>
      <c r="C271" s="400">
        <f>'SAISIE HOTEL RESTAURANT'!M437</f>
        <v>3</v>
      </c>
      <c r="D271" s="399" t="str">
        <f>'SAISIE HOTEL RESTAURANT'!N437</f>
        <v>Très Satisfaisant</v>
      </c>
      <c r="E271" s="394" t="str">
        <f>'SAISIE HOTEL RESTAURANT'!O437</f>
        <v/>
      </c>
      <c r="F271" s="400" t="str">
        <f>'SAISIE HOTEL RESTAURANT'!$B$437</f>
        <v>R</v>
      </c>
      <c r="G271" s="402"/>
      <c r="H271" s="402"/>
    </row>
    <row r="272" spans="1:8" x14ac:dyDescent="0.25">
      <c r="A272" s="399">
        <f>'SAISIE HOTEL RESTAURANT'!K440</f>
        <v>370</v>
      </c>
      <c r="B272" s="393" t="str">
        <f>'SAISIE HOTEL RESTAURANT'!L440</f>
        <v>La vaisselle et les couverts du petit déjeuner sont en bon état.</v>
      </c>
      <c r="C272" s="400">
        <f>'SAISIE HOTEL RESTAURANT'!M440</f>
        <v>3</v>
      </c>
      <c r="D272" s="399" t="str">
        <f>'SAISIE HOTEL RESTAURANT'!N440</f>
        <v>Très Satisfaisant</v>
      </c>
      <c r="E272" s="394" t="str">
        <f>'SAISIE HOTEL RESTAURANT'!O440</f>
        <v/>
      </c>
      <c r="F272" s="400" t="str">
        <f>'SAISIE HOTEL RESTAURANT'!$B$440</f>
        <v>R</v>
      </c>
      <c r="G272" s="402"/>
      <c r="H272" s="402"/>
    </row>
    <row r="273" spans="1:8" s="367" customFormat="1" ht="29.25" customHeight="1" x14ac:dyDescent="0.3">
      <c r="A273" s="398"/>
      <c r="B273" s="416" t="str">
        <f>'RESULTAT GLOBAL'!C38</f>
        <v>▪ Confort</v>
      </c>
      <c r="C273" s="417" t="s">
        <v>31</v>
      </c>
      <c r="D273" s="417" t="s">
        <v>32</v>
      </c>
      <c r="E273" s="418" t="s">
        <v>33</v>
      </c>
      <c r="F273" s="419" t="s">
        <v>806</v>
      </c>
      <c r="G273" s="420" t="s">
        <v>807</v>
      </c>
      <c r="H273" s="420" t="s">
        <v>808</v>
      </c>
    </row>
    <row r="274" spans="1:8" x14ac:dyDescent="0.25">
      <c r="A274" s="399">
        <f>'SAISIE HOTEL RESTAURANT'!K85</f>
        <v>70</v>
      </c>
      <c r="B274" s="393" t="str">
        <f>'SAISIE HOTEL RESTAURANT'!L85</f>
        <v>Si existante, la terrasse est aménagée de manière confortable et harmonieuse.</v>
      </c>
      <c r="C274" s="400">
        <f>'SAISIE HOTEL RESTAURANT'!M85</f>
        <v>1</v>
      </c>
      <c r="D274" s="399" t="str">
        <f>'SAISIE HOTEL RESTAURANT'!N85</f>
        <v>OUI</v>
      </c>
      <c r="E274" s="394">
        <f>'SAISIE HOTEL RESTAURANT'!O85</f>
        <v>0</v>
      </c>
      <c r="F274" s="400" t="str">
        <f>'SAISIE HOTEL RESTAURANT'!$B$85</f>
        <v>NR</v>
      </c>
      <c r="G274" s="402"/>
      <c r="H274" s="402"/>
    </row>
    <row r="275" spans="1:8" x14ac:dyDescent="0.25">
      <c r="A275" s="399">
        <f>'SAISIE HOTEL RESTAURANT'!K132</f>
        <v>108</v>
      </c>
      <c r="B275" s="393" t="str">
        <f>'SAISIE HOTEL RESTAURANT'!L132</f>
        <v>L'aspect général des parties communes est accueillant.</v>
      </c>
      <c r="C275" s="400">
        <f>'SAISIE HOTEL RESTAURANT'!M132</f>
        <v>3</v>
      </c>
      <c r="D275" s="399" t="str">
        <f>'SAISIE HOTEL RESTAURANT'!N132</f>
        <v>OUI</v>
      </c>
      <c r="E275" s="394">
        <f>'SAISIE HOTEL RESTAURANT'!O132</f>
        <v>0</v>
      </c>
      <c r="F275" s="400" t="str">
        <f>'SAISIE HOTEL RESTAURANT'!$B$132</f>
        <v>NR</v>
      </c>
      <c r="G275" s="402"/>
      <c r="H275" s="402"/>
    </row>
    <row r="276" spans="1:8" x14ac:dyDescent="0.25">
      <c r="A276" s="399">
        <f>'SAISIE HOTEL RESTAURANT'!K140</f>
        <v>115</v>
      </c>
      <c r="B276" s="393" t="str">
        <f>'SAISIE HOTEL RESTAURANT'!L140</f>
        <v>Il existe un salon ou un espace salon confortablement aménagé.</v>
      </c>
      <c r="C276" s="400">
        <f>'SAISIE HOTEL RESTAURANT'!M140</f>
        <v>1</v>
      </c>
      <c r="D276" s="399" t="str">
        <f>'SAISIE HOTEL RESTAURANT'!N140</f>
        <v>OUI</v>
      </c>
      <c r="E276" s="394">
        <f>'SAISIE HOTEL RESTAURANT'!O140</f>
        <v>0</v>
      </c>
      <c r="F276" s="400" t="str">
        <f>'SAISIE HOTEL RESTAURANT'!B140</f>
        <v>NR</v>
      </c>
      <c r="G276" s="402"/>
      <c r="H276" s="402"/>
    </row>
    <row r="277" spans="1:8" x14ac:dyDescent="0.25">
      <c r="A277" s="399">
        <f>'SAISIE HOTEL RESTAURANT'!K141</f>
        <v>116</v>
      </c>
      <c r="B277" s="393" t="str">
        <f>'SAISIE HOTEL RESTAURANT'!L141</f>
        <v>Le salon ou l'espace salon est à l'écart des allées et venues de la clientèle.</v>
      </c>
      <c r="C277" s="400">
        <f>'SAISIE HOTEL RESTAURANT'!M141</f>
        <v>1</v>
      </c>
      <c r="D277" s="399" t="str">
        <f>'SAISIE HOTEL RESTAURANT'!N141</f>
        <v>OUI</v>
      </c>
      <c r="E277" s="394">
        <f>'SAISIE HOTEL RESTAURANT'!O141</f>
        <v>0</v>
      </c>
      <c r="F277" s="400" t="str">
        <f>'SAISIE HOTEL RESTAURANT'!B141</f>
        <v>NR</v>
      </c>
      <c r="G277" s="402"/>
      <c r="H277" s="402"/>
    </row>
    <row r="278" spans="1:8" x14ac:dyDescent="0.25">
      <c r="A278" s="399">
        <f>'SAISIE HOTEL RESTAURANT'!K145</f>
        <v>119</v>
      </c>
      <c r="B278" s="393" t="str">
        <f>'SAISIE HOTEL RESTAURANT'!L145</f>
        <v xml:space="preserve">Les sanitaires sont bien équipés. </v>
      </c>
      <c r="C278" s="400">
        <f>'SAISIE HOTEL RESTAURANT'!M145</f>
        <v>3</v>
      </c>
      <c r="D278" s="399" t="str">
        <f>'SAISIE HOTEL RESTAURANT'!N145</f>
        <v>OUI</v>
      </c>
      <c r="E278" s="394">
        <f>'SAISIE HOTEL RESTAURANT'!O145</f>
        <v>0</v>
      </c>
      <c r="F278" s="400" t="str">
        <f>'SAISIE HOTEL RESTAURANT'!B145</f>
        <v>NR</v>
      </c>
      <c r="G278" s="402"/>
      <c r="H278" s="402"/>
    </row>
    <row r="279" spans="1:8" x14ac:dyDescent="0.25">
      <c r="A279" s="399">
        <f>'SAISIE HOTEL RESTAURANT'!K146</f>
        <v>120</v>
      </c>
      <c r="B279" s="393" t="str">
        <f>'SAISIE HOTEL RESTAURANT'!L146</f>
        <v>L'aspect général des sanitaires est accueillant.</v>
      </c>
      <c r="C279" s="400">
        <f>'SAISIE HOTEL RESTAURANT'!M146</f>
        <v>3</v>
      </c>
      <c r="D279" s="399" t="str">
        <f>'SAISIE HOTEL RESTAURANT'!N146</f>
        <v>OUI</v>
      </c>
      <c r="E279" s="394">
        <f>'SAISIE HOTEL RESTAURANT'!O146</f>
        <v>0</v>
      </c>
      <c r="F279" s="400" t="str">
        <f>'SAISIE HOTEL RESTAURANT'!B146</f>
        <v>NR</v>
      </c>
      <c r="G279" s="402"/>
      <c r="H279" s="402"/>
    </row>
    <row r="280" spans="1:8" x14ac:dyDescent="0.25">
      <c r="A280" s="399">
        <f>'SAISIE HOTEL RESTAURANT'!K169</f>
        <v>139</v>
      </c>
      <c r="B280" s="393" t="str">
        <f>'SAISIE HOTEL RESTAURANT'!L169</f>
        <v xml:space="preserve">Au moins trois équipements pour enfants sont mis à la disposition du client </v>
      </c>
      <c r="C280" s="400">
        <f>'SAISIE HOTEL RESTAURANT'!M169</f>
        <v>1</v>
      </c>
      <c r="D280" s="399" t="str">
        <f>'SAISIE HOTEL RESTAURANT'!N169</f>
        <v>OUI</v>
      </c>
      <c r="E280" s="394">
        <f>'SAISIE HOTEL RESTAURANT'!O169</f>
        <v>0</v>
      </c>
      <c r="F280" s="400" t="str">
        <f>'SAISIE HOTEL RESTAURANT'!B169</f>
        <v>R</v>
      </c>
      <c r="G280" s="402"/>
      <c r="H280" s="402"/>
    </row>
    <row r="281" spans="1:8" x14ac:dyDescent="0.25">
      <c r="A281" s="399">
        <f>'SAISIE HOTEL RESTAURANT'!K178</f>
        <v>146</v>
      </c>
      <c r="B281" s="393" t="str">
        <f>'SAISIE HOTEL RESTAURANT'!L178</f>
        <v>La température est agréable à l'arrivée du client (minimum 19°C en hiver).</v>
      </c>
      <c r="C281" s="400">
        <f>'SAISIE HOTEL RESTAURANT'!M178</f>
        <v>3</v>
      </c>
      <c r="D281" s="399" t="str">
        <f>'SAISIE HOTEL RESTAURANT'!N178</f>
        <v>OUI</v>
      </c>
      <c r="E281" s="394">
        <f>'SAISIE HOTEL RESTAURANT'!O178</f>
        <v>0</v>
      </c>
      <c r="F281" s="400" t="str">
        <f>'SAISIE HOTEL RESTAURANT'!B178</f>
        <v>NR</v>
      </c>
      <c r="G281" s="402"/>
      <c r="H281" s="402"/>
    </row>
    <row r="282" spans="1:8" x14ac:dyDescent="0.25">
      <c r="A282" s="399">
        <f>'SAISIE HOTEL RESTAURANT'!K179</f>
        <v>147</v>
      </c>
      <c r="B282" s="393" t="str">
        <f>'SAISIE HOTEL RESTAURANT'!L179</f>
        <v>La chambre bénéficie d'une isolation phonique interne efficace.</v>
      </c>
      <c r="C282" s="400">
        <f>'SAISIE HOTEL RESTAURANT'!M179</f>
        <v>3</v>
      </c>
      <c r="D282" s="399" t="str">
        <f>'SAISIE HOTEL RESTAURANT'!N179</f>
        <v>OUI</v>
      </c>
      <c r="E282" s="394">
        <f>'SAISIE HOTEL RESTAURANT'!O179</f>
        <v>0</v>
      </c>
      <c r="F282" s="400" t="str">
        <f>'SAISIE HOTEL RESTAURANT'!B179</f>
        <v>NR</v>
      </c>
      <c r="G282" s="402"/>
      <c r="H282" s="402"/>
    </row>
    <row r="283" spans="1:8" x14ac:dyDescent="0.25">
      <c r="A283" s="399">
        <f>'SAISIE HOTEL RESTAURANT'!K180</f>
        <v>148</v>
      </c>
      <c r="B283" s="393" t="str">
        <f>'SAISIE HOTEL RESTAURANT'!L180</f>
        <v>La chambre bénéficie d'une isolation phonique externe efficace.</v>
      </c>
      <c r="C283" s="400">
        <f>'SAISIE HOTEL RESTAURANT'!M180</f>
        <v>3</v>
      </c>
      <c r="D283" s="399" t="str">
        <f>'SAISIE HOTEL RESTAURANT'!N180</f>
        <v>OUI</v>
      </c>
      <c r="E283" s="394">
        <f>'SAISIE HOTEL RESTAURANT'!O180</f>
        <v>0</v>
      </c>
      <c r="F283" s="400" t="str">
        <f>'SAISIE HOTEL RESTAURANT'!B180</f>
        <v>NR</v>
      </c>
      <c r="G283" s="402"/>
      <c r="H283" s="402"/>
    </row>
    <row r="284" spans="1:8" x14ac:dyDescent="0.25">
      <c r="A284" s="399">
        <f>'SAISIE HOTEL RESTAURANT'!K182</f>
        <v>150</v>
      </c>
      <c r="B284" s="393" t="str">
        <f>'SAISIE HOTEL RESTAURANT'!L182</f>
        <v>L'éclairage général de la chambre est satisfaisant.</v>
      </c>
      <c r="C284" s="400">
        <f>'SAISIE HOTEL RESTAURANT'!M182</f>
        <v>3</v>
      </c>
      <c r="D284" s="399" t="str">
        <f>'SAISIE HOTEL RESTAURANT'!N182</f>
        <v>OUI</v>
      </c>
      <c r="E284" s="394">
        <f>'SAISIE HOTEL RESTAURANT'!O182</f>
        <v>0</v>
      </c>
      <c r="F284" s="400" t="str">
        <f>'SAISIE HOTEL RESTAURANT'!B182</f>
        <v>NR</v>
      </c>
      <c r="G284" s="402"/>
      <c r="H284" s="402"/>
    </row>
    <row r="285" spans="1:8" x14ac:dyDescent="0.25">
      <c r="A285" s="399">
        <f>'SAISIE HOTEL RESTAURANT'!K183</f>
        <v>151</v>
      </c>
      <c r="B285" s="393" t="str">
        <f>'SAISIE HOTEL RESTAURANT'!L183</f>
        <v>La circulation dans la chambre est aisée.</v>
      </c>
      <c r="C285" s="400">
        <f>'SAISIE HOTEL RESTAURANT'!M183</f>
        <v>3</v>
      </c>
      <c r="D285" s="399" t="str">
        <f>'SAISIE HOTEL RESTAURANT'!N183</f>
        <v>OUI</v>
      </c>
      <c r="E285" s="394">
        <f>'SAISIE HOTEL RESTAURANT'!O183</f>
        <v>0</v>
      </c>
      <c r="F285" s="400" t="str">
        <f>'SAISIE HOTEL RESTAURANT'!B183</f>
        <v>NR</v>
      </c>
      <c r="G285" s="402"/>
      <c r="H285" s="402"/>
    </row>
    <row r="286" spans="1:8" ht="31.5" x14ac:dyDescent="0.25">
      <c r="A286" s="399">
        <f>'SAISIE HOTEL RESTAURANT'!K190</f>
        <v>158</v>
      </c>
      <c r="B286" s="393" t="str">
        <f>'SAISIE HOTEL RESTAURANT'!L190</f>
        <v>L'été, en l'absence de climatisation, des actions sont prises pour limiter la température de la chambre.</v>
      </c>
      <c r="C286" s="400">
        <f>'SAISIE HOTEL RESTAURANT'!M190</f>
        <v>1</v>
      </c>
      <c r="D286" s="399" t="str">
        <f>'SAISIE HOTEL RESTAURANT'!N190</f>
        <v>OUI</v>
      </c>
      <c r="E286" s="394">
        <f>'SAISIE HOTEL RESTAURANT'!O190</f>
        <v>0</v>
      </c>
      <c r="F286" s="400" t="str">
        <f>'SAISIE HOTEL RESTAURANT'!B190</f>
        <v>NR</v>
      </c>
      <c r="G286" s="402"/>
      <c r="H286" s="402"/>
    </row>
    <row r="287" spans="1:8" x14ac:dyDescent="0.25">
      <c r="A287" s="399">
        <f>'SAISIE HOTEL RESTAURANT'!K191</f>
        <v>159</v>
      </c>
      <c r="B287" s="393" t="str">
        <f>'SAISIE HOTEL RESTAURANT'!L191</f>
        <v>L'occultation est efficace.</v>
      </c>
      <c r="C287" s="400">
        <f>'SAISIE HOTEL RESTAURANT'!M191</f>
        <v>3</v>
      </c>
      <c r="D287" s="399" t="str">
        <f>'SAISIE HOTEL RESTAURANT'!N191</f>
        <v>OUI</v>
      </c>
      <c r="E287" s="394">
        <f>'SAISIE HOTEL RESTAURANT'!O191</f>
        <v>0</v>
      </c>
      <c r="F287" s="400" t="str">
        <f>'SAISIE HOTEL RESTAURANT'!B191</f>
        <v>NR</v>
      </c>
      <c r="G287" s="402"/>
      <c r="H287" s="402"/>
    </row>
    <row r="288" spans="1:8" x14ac:dyDescent="0.25">
      <c r="A288" s="399">
        <f>'SAISIE HOTEL RESTAURANT'!K193</f>
        <v>160</v>
      </c>
      <c r="B288" s="393" t="str">
        <f>'SAISIE HOTEL RESTAURANT'!L193</f>
        <v>Le matelas est confortable.</v>
      </c>
      <c r="C288" s="400">
        <f>'SAISIE HOTEL RESTAURANT'!M193</f>
        <v>9</v>
      </c>
      <c r="D288" s="399" t="str">
        <f>'SAISIE HOTEL RESTAURANT'!N193</f>
        <v>Très Satisfaisant</v>
      </c>
      <c r="E288" s="394">
        <f>'SAISIE HOTEL RESTAURANT'!O193</f>
        <v>0</v>
      </c>
      <c r="F288" s="400" t="str">
        <f>'SAISIE HOTEL RESTAURANT'!$B$193</f>
        <v>NR</v>
      </c>
      <c r="G288" s="402"/>
      <c r="H288" s="402"/>
    </row>
    <row r="289" spans="1:8" x14ac:dyDescent="0.25">
      <c r="A289" s="399">
        <f>'SAISIE HOTEL RESTAURANT'!K196</f>
        <v>163</v>
      </c>
      <c r="B289" s="393" t="str">
        <f>'SAISIE HOTEL RESTAURANT'!L196</f>
        <v>Le lit est correctement fait.</v>
      </c>
      <c r="C289" s="400">
        <f>'SAISIE HOTEL RESTAURANT'!M196</f>
        <v>3</v>
      </c>
      <c r="D289" s="399" t="str">
        <f>'SAISIE HOTEL RESTAURANT'!N196</f>
        <v>OUI</v>
      </c>
      <c r="E289" s="394">
        <f>'SAISIE HOTEL RESTAURANT'!O196</f>
        <v>0</v>
      </c>
      <c r="F289" s="400" t="str">
        <f>'SAISIE HOTEL RESTAURANT'!$B$196</f>
        <v>NR</v>
      </c>
      <c r="G289" s="402"/>
      <c r="H289" s="402"/>
    </row>
    <row r="290" spans="1:8" x14ac:dyDescent="0.25">
      <c r="A290" s="399">
        <f>'SAISIE HOTEL RESTAURANT'!K199</f>
        <v>166</v>
      </c>
      <c r="B290" s="393" t="str">
        <f>'SAISIE HOTEL RESTAURANT'!L199</f>
        <v>La dimension de la literie en lit double est de 160x200.</v>
      </c>
      <c r="C290" s="400">
        <f>'SAISIE HOTEL RESTAURANT'!M199</f>
        <v>1</v>
      </c>
      <c r="D290" s="399" t="str">
        <f>'SAISIE HOTEL RESTAURANT'!N199</f>
        <v>OUI</v>
      </c>
      <c r="E290" s="394">
        <f>'SAISIE HOTEL RESTAURANT'!O199</f>
        <v>0</v>
      </c>
      <c r="F290" s="400" t="str">
        <f>'SAISIE HOTEL RESTAURANT'!$B$199</f>
        <v>NR</v>
      </c>
      <c r="G290" s="402"/>
      <c r="H290" s="402"/>
    </row>
    <row r="291" spans="1:8" x14ac:dyDescent="0.25">
      <c r="A291" s="399">
        <f>'SAISIE HOTEL RESTAURANT'!K203</f>
        <v>169</v>
      </c>
      <c r="B291" s="393" t="str">
        <f>'SAISIE HOTEL RESTAURANT'!L203</f>
        <v>L'ensemble du mobilier de la chambre est pratique d'utilisation.</v>
      </c>
      <c r="C291" s="400">
        <f>'SAISIE HOTEL RESTAURANT'!M203</f>
        <v>3</v>
      </c>
      <c r="D291" s="399" t="str">
        <f>'SAISIE HOTEL RESTAURANT'!N203</f>
        <v>OUI</v>
      </c>
      <c r="E291" s="394">
        <f>'SAISIE HOTEL RESTAURANT'!O203</f>
        <v>0</v>
      </c>
      <c r="F291" s="400" t="str">
        <f>'SAISIE HOTEL RESTAURANT'!$B$203</f>
        <v>NR</v>
      </c>
      <c r="G291" s="402"/>
      <c r="H291" s="402"/>
    </row>
    <row r="292" spans="1:8" x14ac:dyDescent="0.25">
      <c r="A292" s="399">
        <f>'SAISIE HOTEL RESTAURANT'!K206</f>
        <v>170</v>
      </c>
      <c r="B292" s="393" t="str">
        <f>'SAISIE HOTEL RESTAURANT'!L206</f>
        <v>La température de la chambre peut être réglée par le client.</v>
      </c>
      <c r="C292" s="400">
        <f>'SAISIE HOTEL RESTAURANT'!M206</f>
        <v>1</v>
      </c>
      <c r="D292" s="399" t="str">
        <f>'SAISIE HOTEL RESTAURANT'!N206</f>
        <v>OUI</v>
      </c>
      <c r="E292" s="394">
        <f>'SAISIE HOTEL RESTAURANT'!O206</f>
        <v>0</v>
      </c>
      <c r="F292" s="400" t="str">
        <f>'SAISIE HOTEL RESTAURANT'!B206</f>
        <v>NR</v>
      </c>
      <c r="G292" s="402"/>
      <c r="H292" s="402"/>
    </row>
    <row r="293" spans="1:8" x14ac:dyDescent="0.25">
      <c r="A293" s="399">
        <f>'SAISIE HOTEL RESTAURANT'!K207</f>
        <v>171</v>
      </c>
      <c r="B293" s="393" t="str">
        <f>'SAISIE HOTEL RESTAURANT'!L207</f>
        <v>Le système de chauffage ou de climatisation (ou équivalent) est performant.</v>
      </c>
      <c r="C293" s="400">
        <f>'SAISIE HOTEL RESTAURANT'!M207</f>
        <v>1</v>
      </c>
      <c r="D293" s="399" t="str">
        <f>'SAISIE HOTEL RESTAURANT'!N207</f>
        <v>OUI</v>
      </c>
      <c r="E293" s="394">
        <f>'SAISIE HOTEL RESTAURANT'!O207</f>
        <v>0</v>
      </c>
      <c r="F293" s="400" t="str">
        <f>'SAISIE HOTEL RESTAURANT'!B207</f>
        <v>NR</v>
      </c>
      <c r="G293" s="402"/>
      <c r="H293" s="402"/>
    </row>
    <row r="294" spans="1:8" x14ac:dyDescent="0.25">
      <c r="A294" s="399">
        <f>'SAISIE HOTEL RESTAURANT'!K208</f>
        <v>172</v>
      </c>
      <c r="B294" s="393" t="str">
        <f>'SAISIE HOTEL RESTAURANT'!L208</f>
        <v>Un accès Internet gratuit est proposé dans la chambre.</v>
      </c>
      <c r="C294" s="400">
        <f>'SAISIE HOTEL RESTAURANT'!M208</f>
        <v>1</v>
      </c>
      <c r="D294" s="399" t="str">
        <f>'SAISIE HOTEL RESTAURANT'!N208</f>
        <v>OUI</v>
      </c>
      <c r="E294" s="394">
        <f>'SAISIE HOTEL RESTAURANT'!O208</f>
        <v>0</v>
      </c>
      <c r="F294" s="400" t="str">
        <f>'SAISIE HOTEL RESTAURANT'!B208</f>
        <v>NR</v>
      </c>
      <c r="G294" s="402"/>
      <c r="H294" s="402"/>
    </row>
    <row r="295" spans="1:8" x14ac:dyDescent="0.25">
      <c r="A295" s="399">
        <f>'SAISIE HOTEL RESTAURANT'!K209</f>
        <v>173</v>
      </c>
      <c r="B295" s="393" t="str">
        <f>'SAISIE HOTEL RESTAURANT'!L209</f>
        <v>La chambre est bien équipée</v>
      </c>
      <c r="C295" s="400">
        <f>'SAISIE HOTEL RESTAURANT'!M209</f>
        <v>3</v>
      </c>
      <c r="D295" s="399" t="str">
        <f>'SAISIE HOTEL RESTAURANT'!N209</f>
        <v>Très Satisfaisant</v>
      </c>
      <c r="E295" s="394">
        <f>'SAISIE HOTEL RESTAURANT'!O209</f>
        <v>0</v>
      </c>
      <c r="F295" s="400" t="str">
        <f>'SAISIE HOTEL RESTAURANT'!B209</f>
        <v>NR</v>
      </c>
      <c r="G295" s="402"/>
      <c r="H295" s="402"/>
    </row>
    <row r="296" spans="1:8" x14ac:dyDescent="0.25">
      <c r="A296" s="399">
        <f>'SAISIE HOTEL RESTAURANT'!K210</f>
        <v>174</v>
      </c>
      <c r="B296" s="393" t="str">
        <f>'SAISIE HOTEL RESTAURANT'!L210</f>
        <v>La chambre est bien éclairée</v>
      </c>
      <c r="C296" s="400">
        <f>'SAISIE HOTEL RESTAURANT'!M210</f>
        <v>1</v>
      </c>
      <c r="D296" s="399" t="str">
        <f>'SAISIE HOTEL RESTAURANT'!N210</f>
        <v>Très Satisfaisant</v>
      </c>
      <c r="E296" s="394">
        <f>'SAISIE HOTEL RESTAURANT'!O210</f>
        <v>0</v>
      </c>
      <c r="F296" s="400" t="str">
        <f>'SAISIE HOTEL RESTAURANT'!B210</f>
        <v>NR</v>
      </c>
      <c r="G296" s="402"/>
      <c r="H296" s="402"/>
    </row>
    <row r="297" spans="1:8" x14ac:dyDescent="0.25">
      <c r="A297" s="399">
        <f>'SAISIE HOTEL RESTAURANT'!K211</f>
        <v>175</v>
      </c>
      <c r="B297" s="393" t="str">
        <f>'SAISIE HOTEL RESTAURANT'!L211</f>
        <v>Au minimum 3 éléments de confort complémentaires sont proposés.</v>
      </c>
      <c r="C297" s="400">
        <f>'SAISIE HOTEL RESTAURANT'!M211</f>
        <v>1</v>
      </c>
      <c r="D297" s="399" t="str">
        <f>'SAISIE HOTEL RESTAURANT'!N211</f>
        <v>OUI</v>
      </c>
      <c r="E297" s="394">
        <f>'SAISIE HOTEL RESTAURANT'!O211</f>
        <v>0</v>
      </c>
      <c r="F297" s="400" t="str">
        <f>'SAISIE HOTEL RESTAURANT'!B211</f>
        <v>R</v>
      </c>
      <c r="G297" s="402"/>
      <c r="H297" s="402"/>
    </row>
    <row r="298" spans="1:8" x14ac:dyDescent="0.25">
      <c r="A298" s="399">
        <f>'SAISIE HOTEL RESTAURANT'!K216</f>
        <v>179</v>
      </c>
      <c r="B298" s="393" t="str">
        <f>'SAISIE HOTEL RESTAURANT'!L216</f>
        <v>Une fiche "ne pas déranger" est à disposition dans la chambre.</v>
      </c>
      <c r="C298" s="400">
        <f>'SAISIE HOTEL RESTAURANT'!M216</f>
        <v>1</v>
      </c>
      <c r="D298" s="399" t="str">
        <f>'SAISIE HOTEL RESTAURANT'!N216</f>
        <v>OUI</v>
      </c>
      <c r="E298" s="394">
        <f>'SAISIE HOTEL RESTAURANT'!O216</f>
        <v>0</v>
      </c>
      <c r="F298" s="400" t="str">
        <f>'SAISIE HOTEL RESTAURANT'!$B$216</f>
        <v>R</v>
      </c>
      <c r="G298" s="402"/>
      <c r="H298" s="402"/>
    </row>
    <row r="299" spans="1:8" x14ac:dyDescent="0.25">
      <c r="A299" s="399">
        <f>'SAISIE HOTEL RESTAURANT'!K224</f>
        <v>185</v>
      </c>
      <c r="B299" s="393" t="str">
        <f>'SAISIE HOTEL RESTAURANT'!L224</f>
        <v>L'aspect général de la salle de bains est accueillant.</v>
      </c>
      <c r="C299" s="400">
        <f>'SAISIE HOTEL RESTAURANT'!M224</f>
        <v>3</v>
      </c>
      <c r="D299" s="399" t="str">
        <f>'SAISIE HOTEL RESTAURANT'!N224</f>
        <v>OUI</v>
      </c>
      <c r="E299" s="394">
        <f>'SAISIE HOTEL RESTAURANT'!O224</f>
        <v>0</v>
      </c>
      <c r="F299" s="400" t="str">
        <f>'SAISIE HOTEL RESTAURANT'!B224</f>
        <v>NR</v>
      </c>
      <c r="G299" s="402"/>
      <c r="H299" s="402"/>
    </row>
    <row r="300" spans="1:8" x14ac:dyDescent="0.25">
      <c r="A300" s="399">
        <f>'SAISIE HOTEL RESTAURANT'!K225</f>
        <v>186</v>
      </c>
      <c r="B300" s="393" t="str">
        <f>'SAISIE HOTEL RESTAURANT'!L225</f>
        <v>La température est agréable.</v>
      </c>
      <c r="C300" s="400">
        <f>'SAISIE HOTEL RESTAURANT'!M225</f>
        <v>3</v>
      </c>
      <c r="D300" s="399" t="str">
        <f>'SAISIE HOTEL RESTAURANT'!N225</f>
        <v>OUI</v>
      </c>
      <c r="E300" s="394">
        <f>'SAISIE HOTEL RESTAURANT'!O225</f>
        <v>0</v>
      </c>
      <c r="F300" s="400" t="str">
        <f>'SAISIE HOTEL RESTAURANT'!B225</f>
        <v>NR</v>
      </c>
      <c r="G300" s="402"/>
      <c r="H300" s="402"/>
    </row>
    <row r="301" spans="1:8" x14ac:dyDescent="0.25">
      <c r="A301" s="399">
        <f>'SAISIE HOTEL RESTAURANT'!K226</f>
        <v>187</v>
      </c>
      <c r="B301" s="393" t="str">
        <f>'SAISIE HOTEL RESTAURANT'!L226</f>
        <v>La température de la salle de bains est ajustable</v>
      </c>
      <c r="C301" s="400">
        <f>'SAISIE HOTEL RESTAURANT'!M226</f>
        <v>1</v>
      </c>
      <c r="D301" s="399" t="str">
        <f>'SAISIE HOTEL RESTAURANT'!N226</f>
        <v>OUI</v>
      </c>
      <c r="E301" s="394">
        <f>'SAISIE HOTEL RESTAURANT'!O226</f>
        <v>0</v>
      </c>
      <c r="F301" s="400" t="str">
        <f>'SAISIE HOTEL RESTAURANT'!B226</f>
        <v>NR</v>
      </c>
      <c r="G301" s="402"/>
      <c r="H301" s="402"/>
    </row>
    <row r="302" spans="1:8" x14ac:dyDescent="0.25">
      <c r="A302" s="399">
        <f>'SAISIE HOTEL RESTAURANT'!K227</f>
        <v>188</v>
      </c>
      <c r="B302" s="393" t="str">
        <f>'SAISIE HOTEL RESTAURANT'!L227</f>
        <v>La salle de bains n'a pas d'odeurs désagréables.</v>
      </c>
      <c r="C302" s="400">
        <f>'SAISIE HOTEL RESTAURANT'!M227</f>
        <v>3</v>
      </c>
      <c r="D302" s="399" t="str">
        <f>'SAISIE HOTEL RESTAURANT'!N227</f>
        <v>OUI</v>
      </c>
      <c r="E302" s="394">
        <f>'SAISIE HOTEL RESTAURANT'!O227</f>
        <v>0</v>
      </c>
      <c r="F302" s="400" t="str">
        <f>'SAISIE HOTEL RESTAURANT'!B227</f>
        <v>NR</v>
      </c>
      <c r="G302" s="402"/>
      <c r="H302" s="402"/>
    </row>
    <row r="303" spans="1:8" x14ac:dyDescent="0.25">
      <c r="A303" s="399">
        <f>'SAISIE HOTEL RESTAURANT'!K228</f>
        <v>189</v>
      </c>
      <c r="B303" s="393" t="str">
        <f>'SAISIE HOTEL RESTAURANT'!L228</f>
        <v>La salle de bains est suffisamment éclairée.</v>
      </c>
      <c r="C303" s="400">
        <f>'SAISIE HOTEL RESTAURANT'!M228</f>
        <v>3</v>
      </c>
      <c r="D303" s="399" t="str">
        <f>'SAISIE HOTEL RESTAURANT'!N228</f>
        <v>OUI</v>
      </c>
      <c r="E303" s="394">
        <f>'SAISIE HOTEL RESTAURANT'!O228</f>
        <v>0</v>
      </c>
      <c r="F303" s="400" t="str">
        <f>'SAISIE HOTEL RESTAURANT'!B228</f>
        <v>NR</v>
      </c>
      <c r="G303" s="402"/>
      <c r="H303" s="402"/>
    </row>
    <row r="304" spans="1:8" ht="31.5" x14ac:dyDescent="0.25">
      <c r="A304" s="399">
        <f>'SAISIE HOTEL RESTAURANT'!K232</f>
        <v>192</v>
      </c>
      <c r="B304" s="393" t="str">
        <f>'SAISIE HOTEL RESTAURANT'!L232</f>
        <v>La salle de bains comporte au minimum : douche ou baignoire, lavabo, miroir, robinet mitigeur, WC.</v>
      </c>
      <c r="C304" s="400">
        <f>'SAISIE HOTEL RESTAURANT'!M232</f>
        <v>1</v>
      </c>
      <c r="D304" s="399" t="str">
        <f>'SAISIE HOTEL RESTAURANT'!N232</f>
        <v>OUI</v>
      </c>
      <c r="E304" s="394">
        <f>'SAISIE HOTEL RESTAURANT'!O232</f>
        <v>0</v>
      </c>
      <c r="F304" s="400" t="str">
        <f>'SAISIE HOTEL RESTAURANT'!B232</f>
        <v>NR</v>
      </c>
      <c r="G304" s="402"/>
      <c r="H304" s="402"/>
    </row>
    <row r="305" spans="1:8" x14ac:dyDescent="0.25">
      <c r="A305" s="399">
        <f>'SAISIE HOTEL RESTAURANT'!K233</f>
        <v>193</v>
      </c>
      <c r="B305" s="393" t="str">
        <f>'SAISIE HOTEL RESTAURANT'!L233</f>
        <v>La douche ou la baignoire est équipée d'un pare douche rigide.</v>
      </c>
      <c r="C305" s="400">
        <f>'SAISIE HOTEL RESTAURANT'!M233</f>
        <v>1</v>
      </c>
      <c r="D305" s="399" t="str">
        <f>'SAISIE HOTEL RESTAURANT'!N233</f>
        <v>OUI</v>
      </c>
      <c r="E305" s="394">
        <f>'SAISIE HOTEL RESTAURANT'!O233</f>
        <v>0</v>
      </c>
      <c r="F305" s="400" t="str">
        <f>'SAISIE HOTEL RESTAURANT'!B233</f>
        <v>NR</v>
      </c>
      <c r="G305" s="402"/>
      <c r="H305" s="402"/>
    </row>
    <row r="306" spans="1:8" ht="31.5" x14ac:dyDescent="0.25">
      <c r="A306" s="399">
        <f>'SAISIE HOTEL RESTAURANT'!K234</f>
        <v>194</v>
      </c>
      <c r="B306" s="393" t="str">
        <f>'SAISIE HOTEL RESTAURANT'!L234</f>
        <v>L'arrivée de l'eau chaude est rapide, la température est stable et le débit est suffisant.</v>
      </c>
      <c r="C306" s="400">
        <f>'SAISIE HOTEL RESTAURANT'!M234</f>
        <v>3</v>
      </c>
      <c r="D306" s="399" t="str">
        <f>'SAISIE HOTEL RESTAURANT'!N234</f>
        <v>OUI</v>
      </c>
      <c r="E306" s="394">
        <f>'SAISIE HOTEL RESTAURANT'!O234</f>
        <v>0</v>
      </c>
      <c r="F306" s="400" t="str">
        <f>'SAISIE HOTEL RESTAURANT'!B234</f>
        <v>NR</v>
      </c>
      <c r="G306" s="402"/>
      <c r="H306" s="402"/>
    </row>
    <row r="307" spans="1:8" ht="31.5" x14ac:dyDescent="0.25">
      <c r="A307" s="399">
        <f>'SAISIE HOTEL RESTAURANT'!K235</f>
        <v>195</v>
      </c>
      <c r="B307" s="393" t="str">
        <f>'SAISIE HOTEL RESTAURANT'!L235</f>
        <v>L'évacuation des eaux usées est efficace et l'ensemble des équipements de la salle de bains fonctionne bien.</v>
      </c>
      <c r="C307" s="400">
        <f>'SAISIE HOTEL RESTAURANT'!M235</f>
        <v>3</v>
      </c>
      <c r="D307" s="399" t="str">
        <f>'SAISIE HOTEL RESTAURANT'!N235</f>
        <v>OUI</v>
      </c>
      <c r="E307" s="394">
        <f>'SAISIE HOTEL RESTAURANT'!O235</f>
        <v>0</v>
      </c>
      <c r="F307" s="400" t="str">
        <f>'SAISIE HOTEL RESTAURANT'!B235</f>
        <v>NR</v>
      </c>
      <c r="G307" s="402"/>
      <c r="H307" s="402"/>
    </row>
    <row r="308" spans="1:8" ht="31.5" x14ac:dyDescent="0.25">
      <c r="A308" s="399">
        <f>'SAISIE HOTEL RESTAURANT'!K236</f>
        <v>196</v>
      </c>
      <c r="B308" s="393" t="str">
        <f>'SAISIE HOTEL RESTAURANT'!L236</f>
        <v>Présence d'une aération naturelle ou d'une VMC. Le système de ventilation est efficace.</v>
      </c>
      <c r="C308" s="400">
        <f>'SAISIE HOTEL RESTAURANT'!M236</f>
        <v>3</v>
      </c>
      <c r="D308" s="399" t="str">
        <f>'SAISIE HOTEL RESTAURANT'!N236</f>
        <v>OUI</v>
      </c>
      <c r="E308" s="394">
        <f>'SAISIE HOTEL RESTAURANT'!O236</f>
        <v>0</v>
      </c>
      <c r="F308" s="400" t="str">
        <f>'SAISIE HOTEL RESTAURANT'!B236</f>
        <v>NR</v>
      </c>
      <c r="G308" s="402"/>
      <c r="H308" s="402"/>
    </row>
    <row r="309" spans="1:8" x14ac:dyDescent="0.25">
      <c r="A309" s="399">
        <f>'SAISIE HOTEL RESTAURANT'!K237</f>
        <v>197</v>
      </c>
      <c r="B309" s="393" t="str">
        <f>'SAISIE HOTEL RESTAURANT'!L237</f>
        <v>La salle de bains dispose d'une solution de rangement.</v>
      </c>
      <c r="C309" s="400">
        <f>'SAISIE HOTEL RESTAURANT'!M237</f>
        <v>1</v>
      </c>
      <c r="D309" s="399" t="str">
        <f>'SAISIE HOTEL RESTAURANT'!N237</f>
        <v>OUI</v>
      </c>
      <c r="E309" s="394">
        <f>'SAISIE HOTEL RESTAURANT'!O237</f>
        <v>0</v>
      </c>
      <c r="F309" s="400" t="str">
        <f>'SAISIE HOTEL RESTAURANT'!B237</f>
        <v>NR</v>
      </c>
      <c r="G309" s="402"/>
      <c r="H309" s="402"/>
    </row>
    <row r="310" spans="1:8" x14ac:dyDescent="0.25">
      <c r="A310" s="399">
        <f>'SAISIE HOTEL RESTAURANT'!K238</f>
        <v>198</v>
      </c>
      <c r="B310" s="393" t="str">
        <f>'SAISIE HOTEL RESTAURANT'!L238</f>
        <v>La salle de bains est bien équipée</v>
      </c>
      <c r="C310" s="400">
        <f>'SAISIE HOTEL RESTAURANT'!M238</f>
        <v>3</v>
      </c>
      <c r="D310" s="399" t="str">
        <f>'SAISIE HOTEL RESTAURANT'!N238</f>
        <v>Très Satisfaisant</v>
      </c>
      <c r="E310" s="394">
        <f>'SAISIE HOTEL RESTAURANT'!O238</f>
        <v>0</v>
      </c>
      <c r="F310" s="400" t="str">
        <f>'SAISIE HOTEL RESTAURANT'!B238</f>
        <v>NR</v>
      </c>
      <c r="G310" s="402"/>
      <c r="H310" s="402"/>
    </row>
    <row r="311" spans="1:8" x14ac:dyDescent="0.25">
      <c r="A311" s="399">
        <f>'SAISIE HOTEL RESTAURANT'!K239</f>
        <v>199</v>
      </c>
      <c r="B311" s="393" t="str">
        <f>'SAISIE HOTEL RESTAURANT'!L239</f>
        <v>Les WC sont dotés d'une balayette et de papier hygiénique en quantité suffisante</v>
      </c>
      <c r="C311" s="400">
        <f>'SAISIE HOTEL RESTAURANT'!M239</f>
        <v>1</v>
      </c>
      <c r="D311" s="399" t="str">
        <f>'SAISIE HOTEL RESTAURANT'!N239</f>
        <v>OUI</v>
      </c>
      <c r="E311" s="394">
        <f>'SAISIE HOTEL RESTAURANT'!O239</f>
        <v>0</v>
      </c>
      <c r="F311" s="400" t="str">
        <f>'SAISIE HOTEL RESTAURANT'!B239</f>
        <v>R</v>
      </c>
      <c r="G311" s="402"/>
      <c r="H311" s="402"/>
    </row>
    <row r="312" spans="1:8" x14ac:dyDescent="0.25">
      <c r="A312" s="399">
        <f>'SAISIE HOTEL RESTAURANT'!K240</f>
        <v>200</v>
      </c>
      <c r="B312" s="393" t="str">
        <f>'SAISIE HOTEL RESTAURANT'!L240</f>
        <v>La salle de bains est dotée d'au moins une patère et d'un porte-serviette.</v>
      </c>
      <c r="C312" s="400">
        <f>'SAISIE HOTEL RESTAURANT'!M240</f>
        <v>1</v>
      </c>
      <c r="D312" s="399" t="str">
        <f>'SAISIE HOTEL RESTAURANT'!N240</f>
        <v>OUI</v>
      </c>
      <c r="E312" s="394">
        <f>'SAISIE HOTEL RESTAURANT'!O240</f>
        <v>0</v>
      </c>
      <c r="F312" s="400" t="str">
        <f>'SAISIE HOTEL RESTAURANT'!B240</f>
        <v>NR</v>
      </c>
      <c r="G312" s="402"/>
      <c r="H312" s="402"/>
    </row>
    <row r="313" spans="1:8" x14ac:dyDescent="0.25">
      <c r="A313" s="399">
        <f>'SAISIE HOTEL RESTAURANT'!K241</f>
        <v>201</v>
      </c>
      <c r="B313" s="393" t="str">
        <f>'SAISIE HOTEL RESTAURANT'!L241</f>
        <v>Au moins deux équipements complémentaires sont présents dans la salle de bains.</v>
      </c>
      <c r="C313" s="400">
        <f>'SAISIE HOTEL RESTAURANT'!M241</f>
        <v>1</v>
      </c>
      <c r="D313" s="399" t="str">
        <f>'SAISIE HOTEL RESTAURANT'!N241</f>
        <v>OUI</v>
      </c>
      <c r="E313" s="394">
        <f>'SAISIE HOTEL RESTAURANT'!O241</f>
        <v>0</v>
      </c>
      <c r="F313" s="400" t="str">
        <f>'SAISIE HOTEL RESTAURANT'!B241</f>
        <v>R</v>
      </c>
      <c r="G313" s="402"/>
      <c r="H313" s="402"/>
    </row>
    <row r="314" spans="1:8" x14ac:dyDescent="0.25">
      <c r="A314" s="399">
        <f>'SAISIE HOTEL RESTAURANT'!K336</f>
        <v>284</v>
      </c>
      <c r="B314" s="393" t="str">
        <f>'SAISIE HOTEL RESTAURANT'!L336</f>
        <v>Les verres sont adaptés à la boisson servie.</v>
      </c>
      <c r="C314" s="400">
        <f>'SAISIE HOTEL RESTAURANT'!M336</f>
        <v>1</v>
      </c>
      <c r="D314" s="399" t="str">
        <f>'SAISIE HOTEL RESTAURANT'!N336</f>
        <v>OUI</v>
      </c>
      <c r="E314" s="394" t="str">
        <f>'SAISIE HOTEL RESTAURANT'!O336</f>
        <v/>
      </c>
      <c r="F314" s="400" t="str">
        <f>'SAISIE HOTEL RESTAURANT'!$B$336</f>
        <v>NR</v>
      </c>
      <c r="G314" s="402"/>
      <c r="H314" s="402"/>
    </row>
    <row r="315" spans="1:8" x14ac:dyDescent="0.25">
      <c r="A315" s="399">
        <f>'SAISIE HOTEL RESTAURANT'!K387</f>
        <v>327</v>
      </c>
      <c r="B315" s="393" t="str">
        <f>'SAISIE HOTEL RESTAURANT'!L387</f>
        <v>La salle de restaurant est aménagée de manière confortable.</v>
      </c>
      <c r="C315" s="400">
        <f>'SAISIE HOTEL RESTAURANT'!M387</f>
        <v>3</v>
      </c>
      <c r="D315" s="399" t="str">
        <f>'SAISIE HOTEL RESTAURANT'!N387</f>
        <v>OUI</v>
      </c>
      <c r="E315" s="394">
        <f>'SAISIE HOTEL RESTAURANT'!O387</f>
        <v>0</v>
      </c>
      <c r="F315" s="400" t="str">
        <f>'SAISIE HOTEL RESTAURANT'!B387</f>
        <v>NR</v>
      </c>
      <c r="G315" s="402"/>
      <c r="H315" s="402"/>
    </row>
    <row r="316" spans="1:8" ht="31.5" x14ac:dyDescent="0.25">
      <c r="A316" s="399">
        <f>'SAISIE HOTEL RESTAURANT'!K388</f>
        <v>328</v>
      </c>
      <c r="B316" s="393" t="str">
        <f>'SAISIE HOTEL RESTAURANT'!L388</f>
        <v>La salle de restaurant ne souffre pas de nuisances sonores internes : bruits de cuisine, bruits de porte</v>
      </c>
      <c r="C316" s="400">
        <f>'SAISIE HOTEL RESTAURANT'!M388</f>
        <v>3</v>
      </c>
      <c r="D316" s="399" t="str">
        <f>'SAISIE HOTEL RESTAURANT'!N388</f>
        <v>OUI</v>
      </c>
      <c r="E316" s="394">
        <f>'SAISIE HOTEL RESTAURANT'!O388</f>
        <v>0</v>
      </c>
      <c r="F316" s="400" t="str">
        <f>'SAISIE HOTEL RESTAURANT'!B388</f>
        <v>NR</v>
      </c>
      <c r="G316" s="402"/>
      <c r="H316" s="402"/>
    </row>
    <row r="317" spans="1:8" ht="31.5" x14ac:dyDescent="0.25">
      <c r="A317" s="399">
        <f>'SAISIE HOTEL RESTAURANT'!K389</f>
        <v>329</v>
      </c>
      <c r="B317" s="393" t="str">
        <f>'SAISIE HOTEL RESTAURANT'!L389</f>
        <v>La salle de restaurant ne souffre pas de nuisances sonores externes : bruits de circulation (voitures, trains...)</v>
      </c>
      <c r="C317" s="400">
        <f>'SAISIE HOTEL RESTAURANT'!M389</f>
        <v>3</v>
      </c>
      <c r="D317" s="399" t="str">
        <f>'SAISIE HOTEL RESTAURANT'!N389</f>
        <v>OUI</v>
      </c>
      <c r="E317" s="394">
        <f>'SAISIE HOTEL RESTAURANT'!O389</f>
        <v>0</v>
      </c>
      <c r="F317" s="400" t="str">
        <f>'SAISIE HOTEL RESTAURANT'!B389</f>
        <v>NR</v>
      </c>
      <c r="G317" s="402"/>
      <c r="H317" s="402"/>
    </row>
    <row r="318" spans="1:8" x14ac:dyDescent="0.25">
      <c r="A318" s="399">
        <f>'SAISIE HOTEL RESTAURANT'!K394</f>
        <v>334</v>
      </c>
      <c r="B318" s="393" t="str">
        <f>'SAISIE HOTEL RESTAURANT'!L394</f>
        <v>L'espacement des tables préserve le confort du client.</v>
      </c>
      <c r="C318" s="400">
        <f>'SAISIE HOTEL RESTAURANT'!M394</f>
        <v>3</v>
      </c>
      <c r="D318" s="399" t="str">
        <f>'SAISIE HOTEL RESTAURANT'!N394</f>
        <v>OUI</v>
      </c>
      <c r="E318" s="394">
        <f>'SAISIE HOTEL RESTAURANT'!O394</f>
        <v>0</v>
      </c>
      <c r="F318" s="400" t="str">
        <f>'SAISIE HOTEL RESTAURANT'!$B$394</f>
        <v>NR</v>
      </c>
      <c r="G318" s="402"/>
      <c r="H318" s="402"/>
    </row>
    <row r="319" spans="1:8" x14ac:dyDescent="0.25">
      <c r="A319" s="399">
        <f>'SAISIE HOTEL RESTAURANT'!K405</f>
        <v>342</v>
      </c>
      <c r="B319" s="393" t="str">
        <f>'SAISIE HOTEL RESTAURANT'!L405</f>
        <v>Les verres sont adaptés à la boisson servie.</v>
      </c>
      <c r="C319" s="400">
        <f>'SAISIE HOTEL RESTAURANT'!M405</f>
        <v>1</v>
      </c>
      <c r="D319" s="399" t="str">
        <f>'SAISIE HOTEL RESTAURANT'!N405</f>
        <v>OUI</v>
      </c>
      <c r="E319" s="394">
        <f>'SAISIE HOTEL RESTAURANT'!O405</f>
        <v>0</v>
      </c>
      <c r="F319" s="400" t="str">
        <f>'SAISIE HOTEL RESTAURANT'!$B$405</f>
        <v>NR</v>
      </c>
      <c r="G319" s="402"/>
      <c r="H319" s="402"/>
    </row>
    <row r="320" spans="1:8" x14ac:dyDescent="0.25">
      <c r="A320" s="399">
        <f>'SAISIE HOTEL RESTAURANT'!K441</f>
        <v>371</v>
      </c>
      <c r="B320" s="393" t="str">
        <f>'SAISIE HOTEL RESTAURANT'!L441</f>
        <v>La salle de petit déjeuner ne souffre pas de nuisances sonores internes ou externes.</v>
      </c>
      <c r="C320" s="400">
        <f>'SAISIE HOTEL RESTAURANT'!M441</f>
        <v>3</v>
      </c>
      <c r="D320" s="399" t="str">
        <f>'SAISIE HOTEL RESTAURANT'!N441</f>
        <v>OUI</v>
      </c>
      <c r="E320" s="394" t="str">
        <f>'SAISIE HOTEL RESTAURANT'!O441</f>
        <v/>
      </c>
      <c r="F320" s="400" t="str">
        <f>'SAISIE HOTEL RESTAURANT'!$B$441</f>
        <v>NR</v>
      </c>
      <c r="G320" s="402"/>
      <c r="H320" s="402"/>
    </row>
    <row r="321" spans="1:8" s="367" customFormat="1" ht="29.25" customHeight="1" x14ac:dyDescent="0.3">
      <c r="A321" s="398"/>
      <c r="B321" s="416" t="str">
        <f>'RESULTAT GLOBAL'!C39</f>
        <v>DEVELOPPEMENT DURABLE</v>
      </c>
      <c r="C321" s="417" t="s">
        <v>31</v>
      </c>
      <c r="D321" s="417" t="s">
        <v>32</v>
      </c>
      <c r="E321" s="418" t="s">
        <v>33</v>
      </c>
      <c r="F321" s="419" t="s">
        <v>806</v>
      </c>
      <c r="G321" s="420" t="s">
        <v>807</v>
      </c>
      <c r="H321" s="420" t="s">
        <v>808</v>
      </c>
    </row>
    <row r="322" spans="1:8" x14ac:dyDescent="0.25">
      <c r="A322" s="399">
        <f>'SAISIE HOTEL RESTAURANT'!K31</f>
        <v>26</v>
      </c>
      <c r="B322" s="393" t="str">
        <f>'SAISIE HOTEL RESTAURANT'!L31</f>
        <v>Le site internet valorise la destination touristique</v>
      </c>
      <c r="C322" s="400">
        <f>'SAISIE HOTEL RESTAURANT'!M31</f>
        <v>3</v>
      </c>
      <c r="D322" s="399" t="str">
        <f>'SAISIE HOTEL RESTAURANT'!N31</f>
        <v>OUI</v>
      </c>
      <c r="E322" s="394">
        <f>'SAISIE HOTEL RESTAURANT'!O31</f>
        <v>0</v>
      </c>
      <c r="F322" s="400" t="str">
        <f>'SAISIE HOTEL RESTAURANT'!$B$31</f>
        <v>R</v>
      </c>
      <c r="G322" s="402"/>
      <c r="H322" s="402"/>
    </row>
    <row r="323" spans="1:8" x14ac:dyDescent="0.25">
      <c r="A323" s="399">
        <f>'SAISIE HOTEL RESTAURANT'!K483</f>
        <v>404</v>
      </c>
      <c r="B323" s="393" t="str">
        <f>'SAISIE HOTEL RESTAURANT'!L483</f>
        <v>Le personnel a été sensibilisé au tri des déchets.</v>
      </c>
      <c r="C323" s="400">
        <f>'SAISIE HOTEL RESTAURANT'!M483</f>
        <v>1</v>
      </c>
      <c r="D323" s="399" t="str">
        <f>'SAISIE HOTEL RESTAURANT'!N483</f>
        <v>OUI</v>
      </c>
      <c r="E323" s="394">
        <f>'SAISIE HOTEL RESTAURANT'!O483</f>
        <v>0</v>
      </c>
      <c r="F323" s="400" t="str">
        <f>'SAISIE HOTEL RESTAURANT'!B483</f>
        <v>R</v>
      </c>
      <c r="G323" s="402"/>
      <c r="H323" s="402"/>
    </row>
    <row r="324" spans="1:8" x14ac:dyDescent="0.25">
      <c r="A324" s="399">
        <f>'SAISIE HOTEL RESTAURANT'!K484</f>
        <v>405</v>
      </c>
      <c r="B324" s="393" t="str">
        <f>'SAISIE HOTEL RESTAURANT'!L484</f>
        <v>Le personnel est sensibilisé à la gestion économe de l'eau et de l'énergie.</v>
      </c>
      <c r="C324" s="400">
        <f>'SAISIE HOTEL RESTAURANT'!M484</f>
        <v>1</v>
      </c>
      <c r="D324" s="399" t="str">
        <f>'SAISIE HOTEL RESTAURANT'!N484</f>
        <v>OUI</v>
      </c>
      <c r="E324" s="394">
        <f>'SAISIE HOTEL RESTAURANT'!O484</f>
        <v>0</v>
      </c>
      <c r="F324" s="400" t="str">
        <f>'SAISIE HOTEL RESTAURANT'!B484</f>
        <v>R</v>
      </c>
      <c r="G324" s="402"/>
      <c r="H324" s="402"/>
    </row>
    <row r="325" spans="1:8" x14ac:dyDescent="0.25">
      <c r="A325" s="399">
        <f>'SAISIE HOTEL RESTAURANT'!K486</f>
        <v>406</v>
      </c>
      <c r="B325" s="393" t="str">
        <f>'SAISIE HOTEL RESTAURANT'!L486</f>
        <v>Le tri sélectif est mis en place dans l'établissement.</v>
      </c>
      <c r="C325" s="400">
        <f>'SAISIE HOTEL RESTAURANT'!M486</f>
        <v>1</v>
      </c>
      <c r="D325" s="399" t="str">
        <f>'SAISIE HOTEL RESTAURANT'!N486</f>
        <v>OUI</v>
      </c>
      <c r="E325" s="394">
        <f>'SAISIE HOTEL RESTAURANT'!O486</f>
        <v>0</v>
      </c>
      <c r="F325" s="400" t="str">
        <f>'SAISIE HOTEL RESTAURANT'!B486</f>
        <v>R</v>
      </c>
      <c r="G325" s="402"/>
      <c r="H325" s="402"/>
    </row>
    <row r="326" spans="1:8" ht="31.5" x14ac:dyDescent="0.25">
      <c r="A326" s="399">
        <f>'SAISIE HOTEL RESTAURANT'!K487</f>
        <v>407</v>
      </c>
      <c r="B326" s="393" t="str">
        <f>'SAISIE HOTEL RESTAURANT'!L487</f>
        <v>L'établissement a mis en place au moins une mesure visant à réduire la production de déchets.</v>
      </c>
      <c r="C326" s="400">
        <f>'SAISIE HOTEL RESTAURANT'!M487</f>
        <v>1</v>
      </c>
      <c r="D326" s="399" t="str">
        <f>'SAISIE HOTEL RESTAURANT'!N487</f>
        <v>OUI</v>
      </c>
      <c r="E326" s="394">
        <f>'SAISIE HOTEL RESTAURANT'!O487</f>
        <v>0</v>
      </c>
      <c r="F326" s="400" t="str">
        <f>'SAISIE HOTEL RESTAURANT'!B487</f>
        <v>R</v>
      </c>
      <c r="G326" s="402"/>
      <c r="H326" s="402"/>
    </row>
    <row r="327" spans="1:8" ht="31.5" x14ac:dyDescent="0.25">
      <c r="A327" s="399">
        <f>'SAISIE HOTEL RESTAURANT'!K488</f>
        <v>408</v>
      </c>
      <c r="B327" s="393" t="str">
        <f>'SAISIE HOTEL RESTAURANT'!L488</f>
        <v>L'établissement a mis en place au moins trois mesures visant à réduire la consommation énergétique et/ou eau.</v>
      </c>
      <c r="C327" s="400">
        <f>'SAISIE HOTEL RESTAURANT'!M488</f>
        <v>1</v>
      </c>
      <c r="D327" s="399" t="str">
        <f>'SAISIE HOTEL RESTAURANT'!N488</f>
        <v>OUI</v>
      </c>
      <c r="E327" s="394">
        <f>'SAISIE HOTEL RESTAURANT'!O488</f>
        <v>0</v>
      </c>
      <c r="F327" s="400" t="str">
        <f>'SAISIE HOTEL RESTAURANT'!B488</f>
        <v>R</v>
      </c>
      <c r="G327" s="402"/>
      <c r="H327" s="402"/>
    </row>
    <row r="328" spans="1:8" ht="31.5" x14ac:dyDescent="0.25">
      <c r="A328" s="399">
        <f>'SAISIE HOTEL RESTAURANT'!K489</f>
        <v>409</v>
      </c>
      <c r="B328" s="393" t="str">
        <f>'SAISIE HOTEL RESTAURANT'!L489</f>
        <v xml:space="preserve">L'établissement utilise au moins deux produits présentant un faible impact sur l'environnement. </v>
      </c>
      <c r="C328" s="400">
        <f>'SAISIE HOTEL RESTAURANT'!M489</f>
        <v>1</v>
      </c>
      <c r="D328" s="399" t="str">
        <f>'SAISIE HOTEL RESTAURANT'!N489</f>
        <v>OUI</v>
      </c>
      <c r="E328" s="394">
        <f>'SAISIE HOTEL RESTAURANT'!O489</f>
        <v>0</v>
      </c>
      <c r="F328" s="400" t="str">
        <f>'SAISIE HOTEL RESTAURANT'!B489</f>
        <v>R</v>
      </c>
      <c r="G328" s="402"/>
      <c r="H328" s="402"/>
    </row>
    <row r="329" spans="1:8" ht="31.5" x14ac:dyDescent="0.25">
      <c r="A329" s="399">
        <f>'SAISIE HOTEL RESTAURANT'!K490</f>
        <v>410</v>
      </c>
      <c r="B329" s="393" t="str">
        <f>'SAISIE HOTEL RESTAURANT'!L490</f>
        <v>Présence d'une information présentant les actions de l'établissement en faveur de l'environnement.</v>
      </c>
      <c r="C329" s="400">
        <f>'SAISIE HOTEL RESTAURANT'!M490</f>
        <v>1</v>
      </c>
      <c r="D329" s="399" t="str">
        <f>'SAISIE HOTEL RESTAURANT'!N490</f>
        <v>OUI</v>
      </c>
      <c r="E329" s="394">
        <f>'SAISIE HOTEL RESTAURANT'!O490</f>
        <v>0</v>
      </c>
      <c r="F329" s="400" t="str">
        <f>'SAISIE HOTEL RESTAURANT'!B490</f>
        <v>R</v>
      </c>
      <c r="G329" s="402"/>
      <c r="H329" s="402"/>
    </row>
    <row r="330" spans="1:8" ht="31.5" x14ac:dyDescent="0.25">
      <c r="A330" s="399">
        <f>'SAISIE HOTEL RESTAURANT'!K491</f>
        <v>411</v>
      </c>
      <c r="B330" s="393" t="str">
        <f>'SAISIE HOTEL RESTAURANT'!L491</f>
        <v>Présence dans la salle de bains d'un affichage invitant les clients à appliquer la politique établie par l'établissement.</v>
      </c>
      <c r="C330" s="400">
        <f>'SAISIE HOTEL RESTAURANT'!M491</f>
        <v>1</v>
      </c>
      <c r="D330" s="399" t="str">
        <f>'SAISIE HOTEL RESTAURANT'!N491</f>
        <v>OUI</v>
      </c>
      <c r="E330" s="394">
        <f>'SAISIE HOTEL RESTAURANT'!O491</f>
        <v>0</v>
      </c>
      <c r="F330" s="400" t="str">
        <f>'SAISIE HOTEL RESTAURANT'!B491</f>
        <v>R</v>
      </c>
      <c r="G330" s="402"/>
      <c r="H330" s="402"/>
    </row>
    <row r="331" spans="1:8" ht="31.5" x14ac:dyDescent="0.25">
      <c r="A331" s="399">
        <f>'SAISIE HOTEL RESTAURANT'!K492</f>
        <v>412</v>
      </c>
      <c r="B331" s="393" t="str">
        <f>'SAISIE HOTEL RESTAURANT'!L492</f>
        <v>L’établissement a prévu de mettre au moins une mesure supplémentaire dans les 3 ans à venir</v>
      </c>
      <c r="C331" s="400">
        <f>'SAISIE HOTEL RESTAURANT'!M492</f>
        <v>1</v>
      </c>
      <c r="D331" s="399" t="str">
        <f>'SAISIE HOTEL RESTAURANT'!N492</f>
        <v>OUI</v>
      </c>
      <c r="E331" s="394">
        <f>'SAISIE HOTEL RESTAURANT'!O492</f>
        <v>0</v>
      </c>
      <c r="F331" s="400" t="str">
        <f>'SAISIE HOTEL RESTAURANT'!B492</f>
        <v>R</v>
      </c>
      <c r="G331" s="402"/>
      <c r="H331" s="402"/>
    </row>
    <row r="332" spans="1:8" x14ac:dyDescent="0.25">
      <c r="A332" s="399">
        <f>'SAISIE HOTEL RESTAURANT'!K496</f>
        <v>414</v>
      </c>
      <c r="B332" s="393" t="str">
        <f>'SAISIE HOTEL RESTAURANT'!L496</f>
        <v>L'établissement privilégie des produits issus de la production locale.</v>
      </c>
      <c r="C332" s="400">
        <f>'SAISIE HOTEL RESTAURANT'!M496</f>
        <v>3</v>
      </c>
      <c r="D332" s="399" t="str">
        <f>'SAISIE HOTEL RESTAURANT'!N496</f>
        <v>OUI</v>
      </c>
      <c r="E332" s="394">
        <f>'SAISIE HOTEL RESTAURANT'!O496</f>
        <v>0</v>
      </c>
      <c r="F332" s="400" t="str">
        <f>'SAISIE HOTEL RESTAURANT'!$B$496</f>
        <v>R</v>
      </c>
      <c r="G332" s="402"/>
      <c r="H332" s="402"/>
    </row>
    <row r="333" spans="1:8" x14ac:dyDescent="0.25">
      <c r="A333" s="399">
        <f>'SAISIE HOTEL RESTAURANT'!K498</f>
        <v>416</v>
      </c>
      <c r="B333" s="393" t="str">
        <f>'SAISIE HOTEL RESTAURANT'!L498</f>
        <v>L'établissement a mis en place une action de valorisation du territoire</v>
      </c>
      <c r="C333" s="400">
        <f>'SAISIE HOTEL RESTAURANT'!M498</f>
        <v>3</v>
      </c>
      <c r="D333" s="399" t="str">
        <f>'SAISIE HOTEL RESTAURANT'!N498</f>
        <v>OUI</v>
      </c>
      <c r="E333" s="394">
        <f>'SAISIE HOTEL RESTAURANT'!O498</f>
        <v>0</v>
      </c>
      <c r="F333" s="400" t="str">
        <f>'SAISIE HOTEL RESTAURANT'!B498</f>
        <v>R</v>
      </c>
      <c r="G333" s="402"/>
      <c r="H333" s="402"/>
    </row>
    <row r="334" spans="1:8" x14ac:dyDescent="0.25">
      <c r="A334" s="399">
        <f>'SAISIE HOTEL RESTAURANT'!K499</f>
        <v>417</v>
      </c>
      <c r="B334" s="393" t="str">
        <f>'SAISIE HOTEL RESTAURANT'!L499</f>
        <v>Le personnel peut conseiller le client pour des visites ou des activités touristiques.</v>
      </c>
      <c r="C334" s="400">
        <f>'SAISIE HOTEL RESTAURANT'!M499</f>
        <v>3</v>
      </c>
      <c r="D334" s="399" t="str">
        <f>'SAISIE HOTEL RESTAURANT'!N499</f>
        <v>OUI</v>
      </c>
      <c r="E334" s="394">
        <f>'SAISIE HOTEL RESTAURANT'!O499</f>
        <v>0</v>
      </c>
      <c r="F334" s="400" t="str">
        <f>'SAISIE HOTEL RESTAURANT'!B499</f>
        <v>NR</v>
      </c>
      <c r="G334" s="402"/>
      <c r="H334" s="402"/>
    </row>
    <row r="335" spans="1:8" ht="31.5" x14ac:dyDescent="0.25">
      <c r="A335" s="399">
        <f>'SAISIE HOTEL RESTAURANT'!K500</f>
        <v>418</v>
      </c>
      <c r="B335" s="393" t="str">
        <f>'SAISIE HOTEL RESTAURANT'!L500</f>
        <v>Les coordonnées et les horaires des services de proximité peuvent être communiqués au client.</v>
      </c>
      <c r="C335" s="400">
        <f>'SAISIE HOTEL RESTAURANT'!M500</f>
        <v>1</v>
      </c>
      <c r="D335" s="399" t="str">
        <f>'SAISIE HOTEL RESTAURANT'!N500</f>
        <v>OUI</v>
      </c>
      <c r="E335" s="394">
        <f>'SAISIE HOTEL RESTAURANT'!O500</f>
        <v>0</v>
      </c>
      <c r="F335" s="400" t="str">
        <f>'SAISIE HOTEL RESTAURANT'!B500</f>
        <v>R</v>
      </c>
      <c r="G335" s="402"/>
      <c r="H335" s="402"/>
    </row>
    <row r="336" spans="1:8" ht="31.5" x14ac:dyDescent="0.25">
      <c r="A336" s="399">
        <f>'SAISIE HOTEL RESTAURANT'!K501</f>
        <v>419</v>
      </c>
      <c r="B336" s="393" t="str">
        <f>'SAISIE HOTEL RESTAURANT'!L501</f>
        <v>L'exploitant a noué des relations partenariales avec d'autres prestataires pour proposer leurs services à ses clients : lieux de visite, taxis, activités…</v>
      </c>
      <c r="C336" s="400">
        <f>'SAISIE HOTEL RESTAURANT'!M501</f>
        <v>1</v>
      </c>
      <c r="D336" s="399" t="str">
        <f>'SAISIE HOTEL RESTAURANT'!N501</f>
        <v>OUI</v>
      </c>
      <c r="E336" s="394">
        <f>'SAISIE HOTEL RESTAURANT'!O501</f>
        <v>0</v>
      </c>
      <c r="F336" s="400" t="str">
        <f>'SAISIE HOTEL RESTAURANT'!B501</f>
        <v>R</v>
      </c>
      <c r="G336" s="402"/>
      <c r="H336" s="402"/>
    </row>
    <row r="337" spans="1:8" ht="31.5" x14ac:dyDescent="0.25">
      <c r="A337" s="399">
        <f>'SAISIE HOTEL RESTAURANT'!K504</f>
        <v>422</v>
      </c>
      <c r="B337" s="393" t="str">
        <f>'SAISIE HOTEL RESTAURANT'!L504</f>
        <v>Si existant, le site participe à l'alimentation du système d'information touristique local</v>
      </c>
      <c r="C337" s="400">
        <f>'SAISIE HOTEL RESTAURANT'!M504</f>
        <v>1</v>
      </c>
      <c r="D337" s="399" t="str">
        <f>'SAISIE HOTEL RESTAURANT'!N504</f>
        <v>OUI</v>
      </c>
      <c r="E337" s="394">
        <f>'SAISIE HOTEL RESTAURANT'!O504</f>
        <v>0</v>
      </c>
      <c r="F337" s="400" t="str">
        <f>'SAISIE HOTEL RESTAURANT'!$B$504</f>
        <v>R</v>
      </c>
      <c r="G337" s="402"/>
      <c r="H337" s="402"/>
    </row>
    <row r="338" spans="1:8" ht="31.5" x14ac:dyDescent="0.25">
      <c r="A338" s="399">
        <f>'SAISIE HOTEL RESTAURANT'!K508</f>
        <v>425</v>
      </c>
      <c r="B338" s="393" t="str">
        <f>'SAISIE HOTEL RESTAURANT'!L508</f>
        <v>Le manager s'assure que l'ensemble du personnel (y compris stagiaires et bénévoles) est informé de la démarche qualité.</v>
      </c>
      <c r="C338" s="400">
        <f>'SAISIE HOTEL RESTAURANT'!M508</f>
        <v>1</v>
      </c>
      <c r="D338" s="399" t="str">
        <f>'SAISIE HOTEL RESTAURANT'!N508</f>
        <v>OUI</v>
      </c>
      <c r="E338" s="394" t="str">
        <f>'SAISIE HOTEL RESTAURANT'!O508</f>
        <v/>
      </c>
      <c r="F338" s="400" t="str">
        <f>'SAISIE HOTEL RESTAURANT'!B508</f>
        <v>R</v>
      </c>
      <c r="G338" s="402"/>
      <c r="H338" s="402"/>
    </row>
    <row r="339" spans="1:8" ht="31.5" x14ac:dyDescent="0.25">
      <c r="A339" s="399">
        <f>'SAISIE HOTEL RESTAURANT'!K509</f>
        <v>426</v>
      </c>
      <c r="B339" s="393" t="str">
        <f>'SAISIE HOTEL RESTAURANT'!L509</f>
        <v>Une réunion du personnel annuelle sur le déploiement de la démarche qualité est organisée.</v>
      </c>
      <c r="C339" s="400">
        <f>'SAISIE HOTEL RESTAURANT'!M509</f>
        <v>1</v>
      </c>
      <c r="D339" s="399" t="str">
        <f>'SAISIE HOTEL RESTAURANT'!N509</f>
        <v>OUI</v>
      </c>
      <c r="E339" s="394" t="str">
        <f>'SAISIE HOTEL RESTAURANT'!O509</f>
        <v/>
      </c>
      <c r="F339" s="400" t="str">
        <f>'SAISIE HOTEL RESTAURANT'!B509</f>
        <v>R</v>
      </c>
      <c r="G339" s="402"/>
      <c r="H339" s="402"/>
    </row>
    <row r="340" spans="1:8" s="367" customFormat="1" ht="29.25" customHeight="1" x14ac:dyDescent="0.3">
      <c r="A340" s="398"/>
      <c r="B340" s="416" t="str">
        <f>'RESULTAT GLOBAL'!C40</f>
        <v>QUALITE DE LA PRESTATION</v>
      </c>
      <c r="C340" s="417" t="s">
        <v>31</v>
      </c>
      <c r="D340" s="417" t="s">
        <v>32</v>
      </c>
      <c r="E340" s="418" t="s">
        <v>33</v>
      </c>
      <c r="F340" s="419" t="s">
        <v>806</v>
      </c>
      <c r="G340" s="420" t="s">
        <v>807</v>
      </c>
      <c r="H340" s="420" t="s">
        <v>808</v>
      </c>
    </row>
    <row r="341" spans="1:8" x14ac:dyDescent="0.25">
      <c r="A341" s="399">
        <f>'SAISIE HOTEL RESTAURANT'!K74</f>
        <v>60</v>
      </c>
      <c r="B341" s="393" t="str">
        <f>'SAISIE HOTEL RESTAURANT'!L74</f>
        <v>Les enseignes et la signalétique privée (si existante) sont harmonieuses.</v>
      </c>
      <c r="C341" s="400">
        <f>'SAISIE HOTEL RESTAURANT'!M74</f>
        <v>1</v>
      </c>
      <c r="D341" s="399" t="str">
        <f>'SAISIE HOTEL RESTAURANT'!N74</f>
        <v>OUI</v>
      </c>
      <c r="E341" s="394">
        <f>'SAISIE HOTEL RESTAURANT'!O74</f>
        <v>0</v>
      </c>
      <c r="F341" s="400" t="str">
        <f>'SAISIE HOTEL RESTAURANT'!B74</f>
        <v>NR</v>
      </c>
      <c r="G341" s="402"/>
      <c r="H341" s="402"/>
    </row>
    <row r="342" spans="1:8" ht="31.5" x14ac:dyDescent="0.25">
      <c r="A342" s="399">
        <f>'SAISIE HOTEL RESTAURANT'!K75</f>
        <v>61</v>
      </c>
      <c r="B342" s="393" t="str">
        <f>'SAISIE HOTEL RESTAURANT'!L75</f>
        <v>La façade et l'entrée sont mises en valeur par un fleurissement, un élément décoratif, un éclairage, etc.</v>
      </c>
      <c r="C342" s="400">
        <f>'SAISIE HOTEL RESTAURANT'!M75</f>
        <v>1</v>
      </c>
      <c r="D342" s="399" t="str">
        <f>'SAISIE HOTEL RESTAURANT'!N75</f>
        <v>OUI</v>
      </c>
      <c r="E342" s="394">
        <f>'SAISIE HOTEL RESTAURANT'!O75</f>
        <v>0</v>
      </c>
      <c r="F342" s="400" t="str">
        <f>'SAISIE HOTEL RESTAURANT'!B75</f>
        <v>NR</v>
      </c>
      <c r="G342" s="402"/>
      <c r="H342" s="402"/>
    </row>
    <row r="343" spans="1:8" x14ac:dyDescent="0.25">
      <c r="A343" s="399">
        <f>'SAISIE HOTEL RESTAURANT'!K77</f>
        <v>62</v>
      </c>
      <c r="B343" s="393" t="str">
        <f>'SAISIE HOTEL RESTAURANT'!L77</f>
        <v xml:space="preserve">Le site dispose d'un parking privé. </v>
      </c>
      <c r="C343" s="400">
        <f>'SAISIE HOTEL RESTAURANT'!M77</f>
        <v>3</v>
      </c>
      <c r="D343" s="399" t="str">
        <f>'SAISIE HOTEL RESTAURANT'!N77</f>
        <v>OUI</v>
      </c>
      <c r="E343" s="394">
        <f>'SAISIE HOTEL RESTAURANT'!O77</f>
        <v>0</v>
      </c>
      <c r="F343" s="400" t="str">
        <f>'SAISIE HOTEL RESTAURANT'!B77</f>
        <v>NR</v>
      </c>
      <c r="G343" s="402"/>
      <c r="H343" s="402"/>
    </row>
    <row r="344" spans="1:8" ht="31.5" x14ac:dyDescent="0.25">
      <c r="A344" s="399">
        <f>'SAISIE HOTEL RESTAURANT'!K78</f>
        <v>63</v>
      </c>
      <c r="B344" s="393" t="str">
        <f>'SAISIE HOTEL RESTAURANT'!L78</f>
        <v>L'établissement dispose au moins d'une solution de stationnement pour les moyens de locomotion alternatifs à la voiture.</v>
      </c>
      <c r="C344" s="400">
        <f>'SAISIE HOTEL RESTAURANT'!M78</f>
        <v>1</v>
      </c>
      <c r="D344" s="399" t="str">
        <f>'SAISIE HOTEL RESTAURANT'!N78</f>
        <v>OUI</v>
      </c>
      <c r="E344" s="394">
        <f>'SAISIE HOTEL RESTAURANT'!O78</f>
        <v>0</v>
      </c>
      <c r="F344" s="400" t="str">
        <f>'SAISIE HOTEL RESTAURANT'!B78</f>
        <v>NR</v>
      </c>
      <c r="G344" s="402"/>
      <c r="H344" s="402"/>
    </row>
    <row r="345" spans="1:8" x14ac:dyDescent="0.25">
      <c r="A345" s="399">
        <f>'SAISIE HOTEL RESTAURANT'!K81</f>
        <v>66</v>
      </c>
      <c r="B345" s="393" t="str">
        <f>'SAISIE HOTEL RESTAURANT'!L81</f>
        <v>Si présence d'extérieurs privatifs, l'ensemble est bien éclairé.</v>
      </c>
      <c r="C345" s="400">
        <f>'SAISIE HOTEL RESTAURANT'!M81</f>
        <v>3</v>
      </c>
      <c r="D345" s="399" t="str">
        <f>'SAISIE HOTEL RESTAURANT'!N81</f>
        <v>OUI</v>
      </c>
      <c r="E345" s="394">
        <f>'SAISIE HOTEL RESTAURANT'!O81</f>
        <v>0</v>
      </c>
      <c r="F345" s="400" t="str">
        <f>'SAISIE HOTEL RESTAURANT'!$B$81</f>
        <v>NR</v>
      </c>
      <c r="G345" s="402"/>
      <c r="H345" s="402"/>
    </row>
    <row r="346" spans="1:8" x14ac:dyDescent="0.25">
      <c r="A346" s="399">
        <f>'SAISIE HOTEL RESTAURANT'!K109</f>
        <v>89</v>
      </c>
      <c r="B346" s="393" t="str">
        <f>'SAISIE HOTEL RESTAURANT'!L109</f>
        <v>L'établissement accepte au moins deux moyens de paiement.</v>
      </c>
      <c r="C346" s="400">
        <f>'SAISIE HOTEL RESTAURANT'!M109</f>
        <v>1</v>
      </c>
      <c r="D346" s="399" t="str">
        <f>'SAISIE HOTEL RESTAURANT'!N109</f>
        <v>OUI</v>
      </c>
      <c r="E346" s="394">
        <f>'SAISIE HOTEL RESTAURANT'!O109</f>
        <v>0</v>
      </c>
      <c r="F346" s="400" t="str">
        <f>'SAISIE HOTEL RESTAURANT'!$B$109</f>
        <v>NR</v>
      </c>
      <c r="G346" s="402"/>
      <c r="H346" s="402"/>
    </row>
    <row r="347" spans="1:8" x14ac:dyDescent="0.25">
      <c r="A347" s="399">
        <f>'SAISIE HOTEL RESTAURANT'!K116</f>
        <v>95</v>
      </c>
      <c r="B347" s="393" t="str">
        <f>'SAISIE HOTEL RESTAURANT'!L116</f>
        <v>Les affichages intérieurs sont soignés et actualisés.</v>
      </c>
      <c r="C347" s="400">
        <f>'SAISIE HOTEL RESTAURANT'!M116</f>
        <v>1</v>
      </c>
      <c r="D347" s="399" t="str">
        <f>'SAISIE HOTEL RESTAURANT'!N116</f>
        <v>OUI</v>
      </c>
      <c r="E347" s="394">
        <f>'SAISIE HOTEL RESTAURANT'!O116</f>
        <v>0</v>
      </c>
      <c r="F347" s="400" t="str">
        <f>'SAISIE HOTEL RESTAURANT'!$B$116</f>
        <v>R</v>
      </c>
      <c r="G347" s="402"/>
      <c r="H347" s="402"/>
    </row>
    <row r="348" spans="1:8" x14ac:dyDescent="0.25">
      <c r="A348" s="399">
        <f>'SAISIE HOTEL RESTAURANT'!K123</f>
        <v>100</v>
      </c>
      <c r="B348" s="393" t="str">
        <f>'SAISIE HOTEL RESTAURANT'!L123</f>
        <v>L'aspect général du hall de réception est accueillant.</v>
      </c>
      <c r="C348" s="400">
        <f>'SAISIE HOTEL RESTAURANT'!M123</f>
        <v>3</v>
      </c>
      <c r="D348" s="399" t="str">
        <f>'SAISIE HOTEL RESTAURANT'!N123</f>
        <v>OUI</v>
      </c>
      <c r="E348" s="394">
        <f>'SAISIE HOTEL RESTAURANT'!O123</f>
        <v>0</v>
      </c>
      <c r="F348" s="400" t="str">
        <f>'SAISIE HOTEL RESTAURANT'!B123</f>
        <v>NR</v>
      </c>
      <c r="G348" s="402"/>
      <c r="H348" s="402"/>
    </row>
    <row r="349" spans="1:8" x14ac:dyDescent="0.25">
      <c r="A349" s="399">
        <f>'SAISIE HOTEL RESTAURANT'!K124</f>
        <v>101</v>
      </c>
      <c r="B349" s="393" t="str">
        <f>'SAISIE HOTEL RESTAURANT'!L124</f>
        <v>La décoration et l'ameublement du hall réception sont harmonieux.</v>
      </c>
      <c r="C349" s="400">
        <f>'SAISIE HOTEL RESTAURANT'!M124</f>
        <v>3</v>
      </c>
      <c r="D349" s="399" t="str">
        <f>'SAISIE HOTEL RESTAURANT'!N124</f>
        <v>OUI</v>
      </c>
      <c r="E349" s="394">
        <f>'SAISIE HOTEL RESTAURANT'!O124</f>
        <v>0</v>
      </c>
      <c r="F349" s="400" t="str">
        <f>'SAISIE HOTEL RESTAURANT'!B124</f>
        <v>NR</v>
      </c>
      <c r="G349" s="402"/>
      <c r="H349" s="402"/>
    </row>
    <row r="350" spans="1:8" x14ac:dyDescent="0.25">
      <c r="A350" s="399">
        <f>'SAISIE HOTEL RESTAURANT'!K125</f>
        <v>102</v>
      </c>
      <c r="B350" s="393" t="str">
        <f>'SAISIE HOTEL RESTAURANT'!L125</f>
        <v>Le hall réception est bien ordonné.</v>
      </c>
      <c r="C350" s="400">
        <f>'SAISIE HOTEL RESTAURANT'!M125</f>
        <v>3</v>
      </c>
      <c r="D350" s="399" t="str">
        <f>'SAISIE HOTEL RESTAURANT'!N125</f>
        <v>OUI</v>
      </c>
      <c r="E350" s="394">
        <f>'SAISIE HOTEL RESTAURANT'!O125</f>
        <v>0</v>
      </c>
      <c r="F350" s="400" t="str">
        <f>'SAISIE HOTEL RESTAURANT'!B125</f>
        <v>NR</v>
      </c>
      <c r="G350" s="402"/>
      <c r="H350" s="402"/>
    </row>
    <row r="351" spans="1:8" x14ac:dyDescent="0.25">
      <c r="A351" s="399">
        <f>'SAISIE HOTEL RESTAURANT'!K133</f>
        <v>109</v>
      </c>
      <c r="B351" s="393" t="str">
        <f>'SAISIE HOTEL RESTAURANT'!L133</f>
        <v>La décoration et l'ameublement des parties communes sont harmonieux.</v>
      </c>
      <c r="C351" s="400">
        <f>'SAISIE HOTEL RESTAURANT'!M133</f>
        <v>3</v>
      </c>
      <c r="D351" s="399" t="str">
        <f>'SAISIE HOTEL RESTAURANT'!N133</f>
        <v>OUI</v>
      </c>
      <c r="E351" s="394">
        <f>'SAISIE HOTEL RESTAURANT'!O133</f>
        <v>0</v>
      </c>
      <c r="F351" s="400" t="str">
        <f>'SAISIE HOTEL RESTAURANT'!$B$133</f>
        <v>NR</v>
      </c>
      <c r="G351" s="402"/>
      <c r="H351" s="402"/>
    </row>
    <row r="352" spans="1:8" x14ac:dyDescent="0.25">
      <c r="A352" s="399">
        <f>'SAISIE HOTEL RESTAURANT'!K155</f>
        <v>127</v>
      </c>
      <c r="B352" s="393" t="str">
        <f>'SAISIE HOTEL RESTAURANT'!L155</f>
        <v>Au moins un équipement de loisir est à disposition du client.</v>
      </c>
      <c r="C352" s="400">
        <f>'SAISIE HOTEL RESTAURANT'!M155</f>
        <v>1</v>
      </c>
      <c r="D352" s="399" t="str">
        <f>'SAISIE HOTEL RESTAURANT'!N155</f>
        <v>OUI</v>
      </c>
      <c r="E352" s="394">
        <f>'SAISIE HOTEL RESTAURANT'!O155</f>
        <v>0</v>
      </c>
      <c r="F352" s="400" t="str">
        <f>'SAISIE HOTEL RESTAURANT'!$B$155</f>
        <v>NR</v>
      </c>
      <c r="G352" s="402"/>
      <c r="H352" s="402"/>
    </row>
    <row r="353" spans="1:8" ht="31.5" x14ac:dyDescent="0.25">
      <c r="A353" s="399">
        <f>'SAISIE HOTEL RESTAURANT'!K159</f>
        <v>131</v>
      </c>
      <c r="B353" s="393" t="str">
        <f>'SAISIE HOTEL RESTAURANT'!L159</f>
        <v>Si existant, le matériel de loisir proposé en prêt ou en location est propre et en bon état de fonctionnement.</v>
      </c>
      <c r="C353" s="400">
        <f>'SAISIE HOTEL RESTAURANT'!M159</f>
        <v>1</v>
      </c>
      <c r="D353" s="399" t="str">
        <f>'SAISIE HOTEL RESTAURANT'!N159</f>
        <v>OUI</v>
      </c>
      <c r="E353" s="394">
        <f>'SAISIE HOTEL RESTAURANT'!O159</f>
        <v>0</v>
      </c>
      <c r="F353" s="400" t="str">
        <f>'SAISIE HOTEL RESTAURANT'!B159</f>
        <v>NR</v>
      </c>
      <c r="G353" s="402"/>
      <c r="H353" s="402"/>
    </row>
    <row r="354" spans="1:8" x14ac:dyDescent="0.25">
      <c r="A354" s="399">
        <f>'SAISIE HOTEL RESTAURANT'!K160</f>
        <v>132</v>
      </c>
      <c r="B354" s="393" t="str">
        <f>'SAISIE HOTEL RESTAURANT'!L160</f>
        <v>Si existante, l'activité de loisir est adaptée aux clientèles de l'établissement.</v>
      </c>
      <c r="C354" s="400">
        <f>'SAISIE HOTEL RESTAURANT'!M160</f>
        <v>1</v>
      </c>
      <c r="D354" s="399" t="str">
        <f>'SAISIE HOTEL RESTAURANT'!N160</f>
        <v>OUI</v>
      </c>
      <c r="E354" s="394">
        <f>'SAISIE HOTEL RESTAURANT'!O160</f>
        <v>0</v>
      </c>
      <c r="F354" s="400" t="str">
        <f>'SAISIE HOTEL RESTAURANT'!B160</f>
        <v>NR</v>
      </c>
      <c r="G354" s="402"/>
      <c r="H354" s="402"/>
    </row>
    <row r="355" spans="1:8" x14ac:dyDescent="0.25">
      <c r="A355" s="399">
        <f>'SAISIE HOTEL RESTAURANT'!K162</f>
        <v>133</v>
      </c>
      <c r="B355" s="393" t="str">
        <f>'SAISIE HOTEL RESTAURANT'!L162</f>
        <v>Une connexion WIFI gratuite est disponible dans les parties communes.</v>
      </c>
      <c r="C355" s="400">
        <f>'SAISIE HOTEL RESTAURANT'!M162</f>
        <v>1</v>
      </c>
      <c r="D355" s="399" t="str">
        <f>'SAISIE HOTEL RESTAURANT'!N162</f>
        <v>OUI</v>
      </c>
      <c r="E355" s="394">
        <f>'SAISIE HOTEL RESTAURANT'!O162</f>
        <v>0</v>
      </c>
      <c r="F355" s="400" t="str">
        <f>'SAISIE HOTEL RESTAURANT'!B162</f>
        <v>R</v>
      </c>
      <c r="G355" s="402"/>
      <c r="H355" s="402"/>
    </row>
    <row r="356" spans="1:8" ht="31.5" x14ac:dyDescent="0.25">
      <c r="A356" s="399">
        <f>'SAISIE HOTEL RESTAURANT'!K163</f>
        <v>134</v>
      </c>
      <c r="B356" s="393" t="str">
        <f>'SAISIE HOTEL RESTAURANT'!L163</f>
        <v>La presse du jour est disponible. Présence d'au moins deux exemplaires, presse locale et/ou nationale.</v>
      </c>
      <c r="C356" s="400">
        <f>'SAISIE HOTEL RESTAURANT'!M163</f>
        <v>1</v>
      </c>
      <c r="D356" s="399" t="str">
        <f>'SAISIE HOTEL RESTAURANT'!N163</f>
        <v>OUI</v>
      </c>
      <c r="E356" s="394">
        <f>'SAISIE HOTEL RESTAURANT'!O163</f>
        <v>0</v>
      </c>
      <c r="F356" s="400" t="str">
        <f>'SAISIE HOTEL RESTAURANT'!B163</f>
        <v>R</v>
      </c>
      <c r="G356" s="402"/>
      <c r="H356" s="402"/>
    </row>
    <row r="357" spans="1:8" x14ac:dyDescent="0.25">
      <c r="A357" s="399">
        <f>'SAISIE HOTEL RESTAURANT'!K164</f>
        <v>135</v>
      </c>
      <c r="B357" s="393" t="str">
        <f>'SAISIE HOTEL RESTAURANT'!L164</f>
        <v>Une possibilité de restauration d'appoint est proposée.</v>
      </c>
      <c r="C357" s="400">
        <f>'SAISIE HOTEL RESTAURANT'!M164</f>
        <v>1</v>
      </c>
      <c r="D357" s="399" t="str">
        <f>'SAISIE HOTEL RESTAURANT'!N164</f>
        <v>OUI</v>
      </c>
      <c r="E357" s="394">
        <f>'SAISIE HOTEL RESTAURANT'!O164</f>
        <v>0</v>
      </c>
      <c r="F357" s="400" t="str">
        <f>'SAISIE HOTEL RESTAURANT'!B164</f>
        <v>R</v>
      </c>
      <c r="G357" s="402"/>
      <c r="H357" s="402"/>
    </row>
    <row r="358" spans="1:8" x14ac:dyDescent="0.25">
      <c r="A358" s="399">
        <f>'SAISIE HOTEL RESTAURANT'!K165</f>
        <v>136</v>
      </c>
      <c r="B358" s="393" t="str">
        <f>'SAISIE HOTEL RESTAURANT'!L165</f>
        <v>Au moins deux services complémentaires sont à disposition du client.</v>
      </c>
      <c r="C358" s="400">
        <f>'SAISIE HOTEL RESTAURANT'!M165</f>
        <v>1</v>
      </c>
      <c r="D358" s="399" t="str">
        <f>'SAISIE HOTEL RESTAURANT'!N165</f>
        <v>OUI</v>
      </c>
      <c r="E358" s="394">
        <f>'SAISIE HOTEL RESTAURANT'!O165</f>
        <v>0</v>
      </c>
      <c r="F358" s="400" t="str">
        <f>'SAISIE HOTEL RESTAURANT'!B165</f>
        <v>R</v>
      </c>
      <c r="G358" s="402"/>
      <c r="H358" s="402"/>
    </row>
    <row r="359" spans="1:8" ht="31.5" x14ac:dyDescent="0.25">
      <c r="A359" s="399">
        <f>'SAISIE HOTEL RESTAURANT'!K166</f>
        <v>137</v>
      </c>
      <c r="B359" s="393" t="str">
        <f>'SAISIE HOTEL RESTAURANT'!L166</f>
        <v>A moins deux services dépannage sont mis à disposition gratuitement ou à la vente en réception.</v>
      </c>
      <c r="C359" s="400">
        <f>'SAISIE HOTEL RESTAURANT'!M166</f>
        <v>3</v>
      </c>
      <c r="D359" s="399" t="str">
        <f>'SAISIE HOTEL RESTAURANT'!N166</f>
        <v>OUI</v>
      </c>
      <c r="E359" s="394">
        <f>'SAISIE HOTEL RESTAURANT'!O166</f>
        <v>0</v>
      </c>
      <c r="F359" s="400" t="str">
        <f>'SAISIE HOTEL RESTAURANT'!B166</f>
        <v>R</v>
      </c>
      <c r="G359" s="402"/>
      <c r="H359" s="402"/>
    </row>
    <row r="360" spans="1:8" ht="31.5" x14ac:dyDescent="0.25">
      <c r="A360" s="399">
        <f>'SAISIE HOTEL RESTAURANT'!K167</f>
        <v>138</v>
      </c>
      <c r="B360" s="393" t="str">
        <f>'SAISIE HOTEL RESTAURANT'!L167</f>
        <v>Les services complémentaires et de dépannage sont portés à la connaissance du client.</v>
      </c>
      <c r="C360" s="400">
        <f>'SAISIE HOTEL RESTAURANT'!M167</f>
        <v>1</v>
      </c>
      <c r="D360" s="399" t="str">
        <f>'SAISIE HOTEL RESTAURANT'!N167</f>
        <v>OUI</v>
      </c>
      <c r="E360" s="394">
        <f>'SAISIE HOTEL RESTAURANT'!O167</f>
        <v>0</v>
      </c>
      <c r="F360" s="400" t="str">
        <f>'SAISIE HOTEL RESTAURANT'!B167</f>
        <v>R</v>
      </c>
      <c r="G360" s="402"/>
      <c r="H360" s="402"/>
    </row>
    <row r="361" spans="1:8" ht="31.5" x14ac:dyDescent="0.25">
      <c r="A361" s="399">
        <f>'SAISIE HOTEL RESTAURANT'!K170</f>
        <v>140</v>
      </c>
      <c r="B361" s="393" t="str">
        <f>'SAISIE HOTEL RESTAURANT'!L170</f>
        <v>Un menu pour les enfants est proposé ou il existe une possibilité de choisir des plats à la carte en portion réduite pour les enfants.</v>
      </c>
      <c r="C361" s="400">
        <f>'SAISIE HOTEL RESTAURANT'!M170</f>
        <v>1</v>
      </c>
      <c r="D361" s="399" t="str">
        <f>'SAISIE HOTEL RESTAURANT'!N170</f>
        <v>OUI</v>
      </c>
      <c r="E361" s="394">
        <f>'SAISIE HOTEL RESTAURANT'!O170</f>
        <v>0</v>
      </c>
      <c r="F361" s="400" t="str">
        <f>'SAISIE HOTEL RESTAURANT'!$B$170</f>
        <v>R</v>
      </c>
      <c r="G361" s="402"/>
      <c r="H361" s="402"/>
    </row>
    <row r="362" spans="1:8" x14ac:dyDescent="0.25">
      <c r="A362" s="399">
        <f>'SAISIE HOTEL RESTAURANT'!K176</f>
        <v>144</v>
      </c>
      <c r="B362" s="393" t="str">
        <f>'SAISIE HOTEL RESTAURANT'!L176</f>
        <v>La décoration et l'ameublement de la chambre sont harmonieux.</v>
      </c>
      <c r="C362" s="400">
        <f>'SAISIE HOTEL RESTAURANT'!M176</f>
        <v>3</v>
      </c>
      <c r="D362" s="399" t="str">
        <f>'SAISIE HOTEL RESTAURANT'!N176</f>
        <v>OUI</v>
      </c>
      <c r="E362" s="394">
        <f>'SAISIE HOTEL RESTAURANT'!O176</f>
        <v>0</v>
      </c>
      <c r="F362" s="400" t="str">
        <f>'SAISIE HOTEL RESTAURANT'!B176</f>
        <v>NR</v>
      </c>
      <c r="G362" s="402"/>
      <c r="H362" s="402"/>
    </row>
    <row r="363" spans="1:8" x14ac:dyDescent="0.25">
      <c r="A363" s="399">
        <f>'SAISIE HOTEL RESTAURANT'!K177</f>
        <v>145</v>
      </c>
      <c r="B363" s="393" t="str">
        <f>'SAISIE HOTEL RESTAURANT'!L177</f>
        <v>La décoration de la chambre est au goût du jour</v>
      </c>
      <c r="C363" s="400">
        <f>'SAISIE HOTEL RESTAURANT'!M177</f>
        <v>3</v>
      </c>
      <c r="D363" s="399" t="str">
        <f>'SAISIE HOTEL RESTAURANT'!N177</f>
        <v>OUI</v>
      </c>
      <c r="E363" s="394">
        <f>'SAISIE HOTEL RESTAURANT'!O177</f>
        <v>0</v>
      </c>
      <c r="F363" s="400" t="str">
        <f>'SAISIE HOTEL RESTAURANT'!B177</f>
        <v>NR</v>
      </c>
      <c r="G363" s="402"/>
      <c r="H363" s="402"/>
    </row>
    <row r="364" spans="1:8" x14ac:dyDescent="0.25">
      <c r="A364" s="399">
        <f>'SAISIE HOTEL RESTAURANT'!K218</f>
        <v>181</v>
      </c>
      <c r="B364" s="393" t="str">
        <f>'SAISIE HOTEL RESTAURANT'!L218</f>
        <v>Le livret d'accueil est complet et actualisé.</v>
      </c>
      <c r="C364" s="400">
        <f>'SAISIE HOTEL RESTAURANT'!M218</f>
        <v>1</v>
      </c>
      <c r="D364" s="399" t="str">
        <f>'SAISIE HOTEL RESTAURANT'!N218</f>
        <v>OUI</v>
      </c>
      <c r="E364" s="394">
        <f>'SAISIE HOTEL RESTAURANT'!O218</f>
        <v>0</v>
      </c>
      <c r="F364" s="400" t="str">
        <f>'SAISIE HOTEL RESTAURANT'!B218</f>
        <v>R</v>
      </c>
      <c r="G364" s="402"/>
      <c r="H364" s="402"/>
    </row>
    <row r="365" spans="1:8" x14ac:dyDescent="0.25">
      <c r="A365" s="399">
        <f>'SAISIE HOTEL RESTAURANT'!K219</f>
        <v>182</v>
      </c>
      <c r="B365" s="393" t="str">
        <f>'SAISIE HOTEL RESTAURANT'!L219</f>
        <v>L'ensemble des documents et supports est soigné.</v>
      </c>
      <c r="C365" s="400">
        <f>'SAISIE HOTEL RESTAURANT'!M219</f>
        <v>3</v>
      </c>
      <c r="D365" s="399" t="str">
        <f>'SAISIE HOTEL RESTAURANT'!N219</f>
        <v>OUI</v>
      </c>
      <c r="E365" s="394">
        <f>'SAISIE HOTEL RESTAURANT'!O219</f>
        <v>0</v>
      </c>
      <c r="F365" s="400" t="str">
        <f>'SAISIE HOTEL RESTAURANT'!B219</f>
        <v>NR</v>
      </c>
      <c r="G365" s="402"/>
      <c r="H365" s="402"/>
    </row>
    <row r="366" spans="1:8" x14ac:dyDescent="0.25">
      <c r="A366" s="399">
        <f>'SAISIE HOTEL RESTAURANT'!K249</f>
        <v>206</v>
      </c>
      <c r="B366" s="393" t="str">
        <f>'SAISIE HOTEL RESTAURANT'!L249</f>
        <v>La décoration et l'ameublement de la chambre supplémentaire sont harmonieux.</v>
      </c>
      <c r="C366" s="400">
        <f>'SAISIE HOTEL RESTAURANT'!M249</f>
        <v>3</v>
      </c>
      <c r="D366" s="399" t="str">
        <f>'SAISIE HOTEL RESTAURANT'!N249</f>
        <v>Très Satisfaisant</v>
      </c>
      <c r="E366" s="394">
        <f>'SAISIE HOTEL RESTAURANT'!O249</f>
        <v>0</v>
      </c>
      <c r="F366" s="400" t="str">
        <f>'SAISIE HOTEL RESTAURANT'!B249</f>
        <v>NR</v>
      </c>
      <c r="G366" s="402"/>
      <c r="H366" s="402"/>
    </row>
    <row r="367" spans="1:8" x14ac:dyDescent="0.25">
      <c r="A367" s="399">
        <f>'SAISIE HOTEL RESTAURANT'!K250</f>
        <v>207</v>
      </c>
      <c r="B367" s="393" t="str">
        <f>'SAISIE HOTEL RESTAURANT'!L250</f>
        <v>La décoration de la chambre supplémentaire est au goût du jour</v>
      </c>
      <c r="C367" s="400">
        <f>'SAISIE HOTEL RESTAURANT'!M250</f>
        <v>3</v>
      </c>
      <c r="D367" s="399" t="str">
        <f>'SAISIE HOTEL RESTAURANT'!N250</f>
        <v>Très Satisfaisant</v>
      </c>
      <c r="E367" s="394">
        <f>'SAISIE HOTEL RESTAURANT'!O250</f>
        <v>0</v>
      </c>
      <c r="F367" s="400" t="str">
        <f>'SAISIE HOTEL RESTAURANT'!B250</f>
        <v>NR</v>
      </c>
      <c r="G367" s="402"/>
      <c r="H367" s="402"/>
    </row>
    <row r="368" spans="1:8" x14ac:dyDescent="0.25">
      <c r="A368" s="399">
        <f>'SAISIE HOTEL RESTAURANT'!K262</f>
        <v>218</v>
      </c>
      <c r="B368" s="393" t="str">
        <f>'SAISIE HOTEL RESTAURANT'!L262</f>
        <v>La décoration et l'ameublement de la chambre supplémentaire sont harmonieux.</v>
      </c>
      <c r="C368" s="400">
        <f>'SAISIE HOTEL RESTAURANT'!M262</f>
        <v>3</v>
      </c>
      <c r="D368" s="399" t="str">
        <f>'SAISIE HOTEL RESTAURANT'!N262</f>
        <v>Très Satisfaisant</v>
      </c>
      <c r="E368" s="394">
        <f>'SAISIE HOTEL RESTAURANT'!O262</f>
        <v>0</v>
      </c>
      <c r="F368" s="400" t="str">
        <f>'SAISIE HOTEL RESTAURANT'!B262</f>
        <v>NR</v>
      </c>
      <c r="G368" s="402"/>
      <c r="H368" s="402"/>
    </row>
    <row r="369" spans="1:8" x14ac:dyDescent="0.25">
      <c r="A369" s="399">
        <f>'SAISIE HOTEL RESTAURANT'!K263</f>
        <v>219</v>
      </c>
      <c r="B369" s="393" t="str">
        <f>'SAISIE HOTEL RESTAURANT'!L263</f>
        <v>La décoration de la chambre supplémentaire est au goût du jour</v>
      </c>
      <c r="C369" s="400">
        <f>'SAISIE HOTEL RESTAURANT'!M263</f>
        <v>3</v>
      </c>
      <c r="D369" s="399" t="str">
        <f>'SAISIE HOTEL RESTAURANT'!N263</f>
        <v>Très Satisfaisant</v>
      </c>
      <c r="E369" s="394">
        <f>'SAISIE HOTEL RESTAURANT'!O263</f>
        <v>0</v>
      </c>
      <c r="F369" s="400" t="str">
        <f>'SAISIE HOTEL RESTAURANT'!B263</f>
        <v>NR</v>
      </c>
      <c r="G369" s="402"/>
      <c r="H369" s="402"/>
    </row>
    <row r="370" spans="1:8" x14ac:dyDescent="0.25">
      <c r="A370" s="399">
        <f>'SAISIE HOTEL RESTAURANT'!K275</f>
        <v>230</v>
      </c>
      <c r="B370" s="393" t="str">
        <f>'SAISIE HOTEL RESTAURANT'!L275</f>
        <v>La décoration et l'ameublement de la chambre supplémentaire sont harmonieux.</v>
      </c>
      <c r="C370" s="400">
        <f>'SAISIE HOTEL RESTAURANT'!M275</f>
        <v>3</v>
      </c>
      <c r="D370" s="399" t="str">
        <f>'SAISIE HOTEL RESTAURANT'!N275</f>
        <v>Très Satisfaisant</v>
      </c>
      <c r="E370" s="394">
        <f>'SAISIE HOTEL RESTAURANT'!O275</f>
        <v>0</v>
      </c>
      <c r="F370" s="400" t="str">
        <f>'SAISIE HOTEL RESTAURANT'!B275</f>
        <v>NR</v>
      </c>
      <c r="G370" s="402"/>
      <c r="H370" s="402"/>
    </row>
    <row r="371" spans="1:8" x14ac:dyDescent="0.25">
      <c r="A371" s="399">
        <f>'SAISIE HOTEL RESTAURANT'!K276</f>
        <v>231</v>
      </c>
      <c r="B371" s="393" t="str">
        <f>'SAISIE HOTEL RESTAURANT'!L276</f>
        <v>La décoration de la chambre supplémentaire est au goût du jour</v>
      </c>
      <c r="C371" s="400">
        <f>'SAISIE HOTEL RESTAURANT'!M276</f>
        <v>3</v>
      </c>
      <c r="D371" s="399" t="str">
        <f>'SAISIE HOTEL RESTAURANT'!N276</f>
        <v>Très Satisfaisant</v>
      </c>
      <c r="E371" s="394">
        <f>'SAISIE HOTEL RESTAURANT'!O276</f>
        <v>0</v>
      </c>
      <c r="F371" s="400" t="str">
        <f>'SAISIE HOTEL RESTAURANT'!B276</f>
        <v>NR</v>
      </c>
      <c r="G371" s="402"/>
      <c r="H371" s="402"/>
    </row>
    <row r="372" spans="1:8" x14ac:dyDescent="0.25">
      <c r="A372" s="399">
        <f>'SAISIE HOTEL RESTAURANT'!K289</f>
        <v>242</v>
      </c>
      <c r="B372" s="393" t="str">
        <f>'SAISIE HOTEL RESTAURANT'!L289</f>
        <v>La décoration et l'ameublement de la chambre supplémentaire sont harmonieux.</v>
      </c>
      <c r="C372" s="400">
        <f>'SAISIE HOTEL RESTAURANT'!M289</f>
        <v>3</v>
      </c>
      <c r="D372" s="399" t="str">
        <f>'SAISIE HOTEL RESTAURANT'!N289</f>
        <v>Très Satisfaisant</v>
      </c>
      <c r="E372" s="394">
        <f>'SAISIE HOTEL RESTAURANT'!O289</f>
        <v>0</v>
      </c>
      <c r="F372" s="400" t="str">
        <f>'SAISIE HOTEL RESTAURANT'!B289</f>
        <v>NR</v>
      </c>
      <c r="G372" s="402"/>
      <c r="H372" s="402"/>
    </row>
    <row r="373" spans="1:8" x14ac:dyDescent="0.25">
      <c r="A373" s="399">
        <f>'SAISIE HOTEL RESTAURANT'!K290</f>
        <v>243</v>
      </c>
      <c r="B373" s="393" t="str">
        <f>'SAISIE HOTEL RESTAURANT'!L290</f>
        <v>La décoration de la chambre supplémentaire est au goût du jour</v>
      </c>
      <c r="C373" s="400">
        <f>'SAISIE HOTEL RESTAURANT'!M290</f>
        <v>3</v>
      </c>
      <c r="D373" s="399" t="str">
        <f>'SAISIE HOTEL RESTAURANT'!N290</f>
        <v>Très Satisfaisant</v>
      </c>
      <c r="E373" s="394">
        <f>'SAISIE HOTEL RESTAURANT'!O290</f>
        <v>0</v>
      </c>
      <c r="F373" s="400" t="str">
        <f>'SAISIE HOTEL RESTAURANT'!B290</f>
        <v>NR</v>
      </c>
      <c r="G373" s="402"/>
      <c r="H373" s="402"/>
    </row>
    <row r="374" spans="1:8" x14ac:dyDescent="0.25">
      <c r="A374" s="399">
        <f>'SAISIE HOTEL RESTAURANT'!K302</f>
        <v>254</v>
      </c>
      <c r="B374" s="393" t="str">
        <f>'SAISIE HOTEL RESTAURANT'!L302</f>
        <v>La décoration et l'ameublement de la chambre supplémentaire sont harmonieux.</v>
      </c>
      <c r="C374" s="400">
        <f>'SAISIE HOTEL RESTAURANT'!M302</f>
        <v>3</v>
      </c>
      <c r="D374" s="399" t="str">
        <f>'SAISIE HOTEL RESTAURANT'!N302</f>
        <v>Très Satisfaisant</v>
      </c>
      <c r="E374" s="394">
        <f>'SAISIE HOTEL RESTAURANT'!O302</f>
        <v>0</v>
      </c>
      <c r="F374" s="400" t="str">
        <f>'SAISIE HOTEL RESTAURANT'!B302</f>
        <v>NR</v>
      </c>
      <c r="G374" s="402"/>
      <c r="H374" s="402"/>
    </row>
    <row r="375" spans="1:8" x14ac:dyDescent="0.25">
      <c r="A375" s="399">
        <f>'SAISIE HOTEL RESTAURANT'!K303</f>
        <v>255</v>
      </c>
      <c r="B375" s="393" t="str">
        <f>'SAISIE HOTEL RESTAURANT'!L303</f>
        <v>La décoration de la chambre supplémentaire est au goût du jour</v>
      </c>
      <c r="C375" s="400">
        <f>'SAISIE HOTEL RESTAURANT'!M303</f>
        <v>3</v>
      </c>
      <c r="D375" s="399" t="str">
        <f>'SAISIE HOTEL RESTAURANT'!N303</f>
        <v>Très Satisfaisant</v>
      </c>
      <c r="E375" s="394">
        <f>'SAISIE HOTEL RESTAURANT'!O303</f>
        <v>0</v>
      </c>
      <c r="F375" s="400" t="str">
        <f>'SAISIE HOTEL RESTAURANT'!B303</f>
        <v>NR</v>
      </c>
      <c r="G375" s="402"/>
      <c r="H375" s="402"/>
    </row>
    <row r="376" spans="1:8" x14ac:dyDescent="0.25">
      <c r="A376" s="399">
        <f>'SAISIE HOTEL RESTAURANT'!K316</f>
        <v>266</v>
      </c>
      <c r="B376" s="393" t="str">
        <f>'SAISIE HOTEL RESTAURANT'!L316</f>
        <v>L'établissement propose un service de boissons.</v>
      </c>
      <c r="C376" s="400">
        <f>'SAISIE HOTEL RESTAURANT'!M316</f>
        <v>3</v>
      </c>
      <c r="D376" s="399" t="str">
        <f>'SAISIE HOTEL RESTAURANT'!N316</f>
        <v>OUI</v>
      </c>
      <c r="E376" s="394">
        <f>'SAISIE HOTEL RESTAURANT'!O316</f>
        <v>0</v>
      </c>
      <c r="F376" s="400" t="str">
        <f>'SAISIE HOTEL RESTAURANT'!B316</f>
        <v>NR</v>
      </c>
      <c r="G376" s="402"/>
      <c r="H376" s="402"/>
    </row>
    <row r="377" spans="1:8" x14ac:dyDescent="0.25">
      <c r="A377" s="399">
        <f>'SAISIE HOTEL RESTAURANT'!K317</f>
        <v>267</v>
      </c>
      <c r="B377" s="393" t="str">
        <f>'SAISIE HOTEL RESTAURANT'!L317</f>
        <v>L'ambiance du bar est accueillante.</v>
      </c>
      <c r="C377" s="400">
        <f>'SAISIE HOTEL RESTAURANT'!M317</f>
        <v>3</v>
      </c>
      <c r="D377" s="399" t="str">
        <f>'SAISIE HOTEL RESTAURANT'!N317</f>
        <v>OUI</v>
      </c>
      <c r="E377" s="394" t="str">
        <f>'SAISIE HOTEL RESTAURANT'!O317</f>
        <v/>
      </c>
      <c r="F377" s="400" t="str">
        <f>'SAISIE HOTEL RESTAURANT'!B317</f>
        <v>NR</v>
      </c>
      <c r="G377" s="402"/>
      <c r="H377" s="402"/>
    </row>
    <row r="378" spans="1:8" x14ac:dyDescent="0.25">
      <c r="A378" s="399">
        <f>'SAISIE HOTEL RESTAURANT'!K318</f>
        <v>268</v>
      </c>
      <c r="B378" s="393" t="str">
        <f>'SAISIE HOTEL RESTAURANT'!L318</f>
        <v>La décoration et l'ameublement du bar sont harmonieux.</v>
      </c>
      <c r="C378" s="400">
        <f>'SAISIE HOTEL RESTAURANT'!M318</f>
        <v>3</v>
      </c>
      <c r="D378" s="399" t="str">
        <f>'SAISIE HOTEL RESTAURANT'!N318</f>
        <v>OUI</v>
      </c>
      <c r="E378" s="394" t="str">
        <f>'SAISIE HOTEL RESTAURANT'!O318</f>
        <v/>
      </c>
      <c r="F378" s="400" t="str">
        <f>'SAISIE HOTEL RESTAURANT'!B318</f>
        <v>NR</v>
      </c>
      <c r="G378" s="402"/>
      <c r="H378" s="402"/>
    </row>
    <row r="379" spans="1:8" x14ac:dyDescent="0.25">
      <c r="A379" s="399">
        <f>'SAISIE HOTEL RESTAURANT'!K319</f>
        <v>269</v>
      </c>
      <c r="B379" s="393" t="str">
        <f>'SAISIE HOTEL RESTAURANT'!L319</f>
        <v>La décoration du bar au goût du jour</v>
      </c>
      <c r="C379" s="400">
        <f>'SAISIE HOTEL RESTAURANT'!M319</f>
        <v>3</v>
      </c>
      <c r="D379" s="399" t="str">
        <f>'SAISIE HOTEL RESTAURANT'!N319</f>
        <v>OUI</v>
      </c>
      <c r="E379" s="394" t="str">
        <f>'SAISIE HOTEL RESTAURANT'!O319</f>
        <v/>
      </c>
      <c r="F379" s="400" t="str">
        <f>'SAISIE HOTEL RESTAURANT'!B319</f>
        <v>NR</v>
      </c>
      <c r="G379" s="402"/>
      <c r="H379" s="402"/>
    </row>
    <row r="380" spans="1:8" x14ac:dyDescent="0.25">
      <c r="A380" s="399">
        <f>'SAISIE HOTEL RESTAURANT'!K330</f>
        <v>279</v>
      </c>
      <c r="B380" s="393" t="str">
        <f>'SAISIE HOTEL RESTAURANT'!L330</f>
        <v>La carte du bar est soignée et attractive.</v>
      </c>
      <c r="C380" s="400">
        <f>'SAISIE HOTEL RESTAURANT'!M330</f>
        <v>1</v>
      </c>
      <c r="D380" s="399" t="str">
        <f>'SAISIE HOTEL RESTAURANT'!N330</f>
        <v>OUI</v>
      </c>
      <c r="E380" s="394" t="str">
        <f>'SAISIE HOTEL RESTAURANT'!O330</f>
        <v/>
      </c>
      <c r="F380" s="400" t="str">
        <f>'SAISIE HOTEL RESTAURANT'!$B$330</f>
        <v>NR</v>
      </c>
      <c r="G380" s="402"/>
      <c r="H380" s="402"/>
    </row>
    <row r="381" spans="1:8" x14ac:dyDescent="0.25">
      <c r="A381" s="399">
        <f>'SAISIE HOTEL RESTAURANT'!K339</f>
        <v>287</v>
      </c>
      <c r="B381" s="393" t="str">
        <f>'SAISIE HOTEL RESTAURANT'!L339</f>
        <v>Les boissons sont servies avec des amuse-bouches.</v>
      </c>
      <c r="C381" s="400">
        <f>'SAISIE HOTEL RESTAURANT'!M339</f>
        <v>1</v>
      </c>
      <c r="D381" s="399" t="str">
        <f>'SAISIE HOTEL RESTAURANT'!N339</f>
        <v>OUI</v>
      </c>
      <c r="E381" s="394" t="str">
        <f>'SAISIE HOTEL RESTAURANT'!O339</f>
        <v/>
      </c>
      <c r="F381" s="400" t="str">
        <f>'SAISIE HOTEL RESTAURANT'!B339</f>
        <v>NR</v>
      </c>
      <c r="G381" s="402"/>
      <c r="H381" s="402"/>
    </row>
    <row r="382" spans="1:8" x14ac:dyDescent="0.25">
      <c r="A382" s="399">
        <f>'SAISIE HOTEL RESTAURANT'!K340</f>
        <v>288</v>
      </c>
      <c r="B382" s="393" t="str">
        <f>'SAISIE HOTEL RESTAURANT'!L340</f>
        <v>Les boissons sont servies à bonne température.</v>
      </c>
      <c r="C382" s="400">
        <f>'SAISIE HOTEL RESTAURANT'!M340</f>
        <v>3</v>
      </c>
      <c r="D382" s="399" t="str">
        <f>'SAISIE HOTEL RESTAURANT'!N340</f>
        <v>OUI</v>
      </c>
      <c r="E382" s="394" t="str">
        <f>'SAISIE HOTEL RESTAURANT'!O340</f>
        <v/>
      </c>
      <c r="F382" s="400" t="str">
        <f>'SAISIE HOTEL RESTAURANT'!B340</f>
        <v>NR</v>
      </c>
      <c r="G382" s="402"/>
      <c r="H382" s="402"/>
    </row>
    <row r="383" spans="1:8" ht="31.5" x14ac:dyDescent="0.25">
      <c r="A383" s="399">
        <f>'SAISIE HOTEL RESTAURANT'!K354</f>
        <v>299</v>
      </c>
      <c r="B383" s="393" t="str">
        <f>'SAISIE HOTEL RESTAURANT'!L354</f>
        <v>Présence d' une carte des boissons et une carte de l'offre restauration distinctes ou une carte commune boisson et restauration</v>
      </c>
      <c r="C383" s="400">
        <f>'SAISIE HOTEL RESTAURANT'!M354</f>
        <v>3</v>
      </c>
      <c r="D383" s="399" t="str">
        <f>'SAISIE HOTEL RESTAURANT'!N354</f>
        <v>OUI</v>
      </c>
      <c r="E383" s="394">
        <f>'SAISIE HOTEL RESTAURANT'!O354</f>
        <v>0</v>
      </c>
      <c r="F383" s="400" t="str">
        <f>'SAISIE HOTEL RESTAURANT'!B354</f>
        <v>R</v>
      </c>
      <c r="G383" s="402"/>
      <c r="H383" s="402"/>
    </row>
    <row r="384" spans="1:8" x14ac:dyDescent="0.25">
      <c r="A384" s="399">
        <f>'SAISIE HOTEL RESTAURANT'!K355</f>
        <v>300</v>
      </c>
      <c r="B384" s="393" t="str">
        <f>'SAISIE HOTEL RESTAURANT'!L355</f>
        <v>L'offre de vins est variée et il existe une possibilité de vin au verre.</v>
      </c>
      <c r="C384" s="400">
        <f>'SAISIE HOTEL RESTAURANT'!M355</f>
        <v>1</v>
      </c>
      <c r="D384" s="399" t="str">
        <f>'SAISIE HOTEL RESTAURANT'!N355</f>
        <v>OUI</v>
      </c>
      <c r="E384" s="394">
        <f>'SAISIE HOTEL RESTAURANT'!O355</f>
        <v>0</v>
      </c>
      <c r="F384" s="400" t="str">
        <f>'SAISIE HOTEL RESTAURANT'!B355</f>
        <v>R</v>
      </c>
      <c r="G384" s="402"/>
      <c r="H384" s="402"/>
    </row>
    <row r="385" spans="1:8" ht="31.5" x14ac:dyDescent="0.25">
      <c r="A385" s="399">
        <f>'SAISIE HOTEL RESTAURANT'!K359</f>
        <v>304</v>
      </c>
      <c r="B385" s="393" t="str">
        <f>'SAISIE HOTEL RESTAURANT'!L359</f>
        <v>La carte comporte au moins une entrée à base de produits de saison ou de produits locaux.</v>
      </c>
      <c r="C385" s="400">
        <f>'SAISIE HOTEL RESTAURANT'!M359</f>
        <v>3</v>
      </c>
      <c r="D385" s="399" t="str">
        <f>'SAISIE HOTEL RESTAURANT'!N359</f>
        <v>OUI</v>
      </c>
      <c r="E385" s="394">
        <f>'SAISIE HOTEL RESTAURANT'!O359</f>
        <v>0</v>
      </c>
      <c r="F385" s="400" t="str">
        <f>'SAISIE HOTEL RESTAURANT'!B359</f>
        <v>NR</v>
      </c>
      <c r="G385" s="402"/>
      <c r="H385" s="402"/>
    </row>
    <row r="386" spans="1:8" ht="31.5" x14ac:dyDescent="0.25">
      <c r="A386" s="399">
        <f>'SAISIE HOTEL RESTAURANT'!K360</f>
        <v>305</v>
      </c>
      <c r="B386" s="393" t="str">
        <f>'SAISIE HOTEL RESTAURANT'!L360</f>
        <v>La carte comporte au moins un plat à base de produits de saison ou de produits locaux.</v>
      </c>
      <c r="C386" s="400">
        <f>'SAISIE HOTEL RESTAURANT'!M360</f>
        <v>3</v>
      </c>
      <c r="D386" s="399" t="str">
        <f>'SAISIE HOTEL RESTAURANT'!N360</f>
        <v>OUI</v>
      </c>
      <c r="E386" s="394">
        <f>'SAISIE HOTEL RESTAURANT'!O360</f>
        <v>0</v>
      </c>
      <c r="F386" s="400" t="str">
        <f>'SAISIE HOTEL RESTAURANT'!B360</f>
        <v>NR</v>
      </c>
      <c r="G386" s="402"/>
      <c r="H386" s="402"/>
    </row>
    <row r="387" spans="1:8" ht="31.5" x14ac:dyDescent="0.25">
      <c r="A387" s="399">
        <f>'SAISIE HOTEL RESTAURANT'!K361</f>
        <v>306</v>
      </c>
      <c r="B387" s="393" t="str">
        <f>'SAISIE HOTEL RESTAURANT'!L361</f>
        <v>La carte comporte au moins un dessert à base de produits de saison ou de produits locaux.</v>
      </c>
      <c r="C387" s="400">
        <f>'SAISIE HOTEL RESTAURANT'!M361</f>
        <v>3</v>
      </c>
      <c r="D387" s="399" t="str">
        <f>'SAISIE HOTEL RESTAURANT'!N361</f>
        <v>OUI</v>
      </c>
      <c r="E387" s="394">
        <f>'SAISIE HOTEL RESTAURANT'!O361</f>
        <v>0</v>
      </c>
      <c r="F387" s="400" t="str">
        <f>'SAISIE HOTEL RESTAURANT'!B361</f>
        <v>NR</v>
      </c>
      <c r="G387" s="402"/>
      <c r="H387" s="402"/>
    </row>
    <row r="388" spans="1:8" x14ac:dyDescent="0.25">
      <c r="A388" s="399">
        <f>'SAISIE HOTEL RESTAURANT'!K384</f>
        <v>324</v>
      </c>
      <c r="B388" s="393" t="str">
        <f>'SAISIE HOTEL RESTAURANT'!L384</f>
        <v xml:space="preserve">L'aspect général de la salle de restaurant est accueillant. </v>
      </c>
      <c r="C388" s="400">
        <f>'SAISIE HOTEL RESTAURANT'!M384</f>
        <v>3</v>
      </c>
      <c r="D388" s="399" t="str">
        <f>'SAISIE HOTEL RESTAURANT'!N384</f>
        <v>OUI</v>
      </c>
      <c r="E388" s="394">
        <f>'SAISIE HOTEL RESTAURANT'!O384</f>
        <v>0</v>
      </c>
      <c r="F388" s="400" t="str">
        <f>'SAISIE HOTEL RESTAURANT'!B384</f>
        <v>NR</v>
      </c>
      <c r="G388" s="402"/>
      <c r="H388" s="402"/>
    </row>
    <row r="389" spans="1:8" x14ac:dyDescent="0.25">
      <c r="A389" s="399">
        <f>'SAISIE HOTEL RESTAURANT'!K385</f>
        <v>325</v>
      </c>
      <c r="B389" s="393" t="str">
        <f>'SAISIE HOTEL RESTAURANT'!L385</f>
        <v>La décoration et l'ameublement de la salle de restaurant sont harmonieux.</v>
      </c>
      <c r="C389" s="400">
        <f>'SAISIE HOTEL RESTAURANT'!M385</f>
        <v>3</v>
      </c>
      <c r="D389" s="399" t="str">
        <f>'SAISIE HOTEL RESTAURANT'!N385</f>
        <v>OUI</v>
      </c>
      <c r="E389" s="394">
        <f>'SAISIE HOTEL RESTAURANT'!O385</f>
        <v>0</v>
      </c>
      <c r="F389" s="400" t="str">
        <f>'SAISIE HOTEL RESTAURANT'!B385</f>
        <v>NR</v>
      </c>
      <c r="G389" s="402"/>
      <c r="H389" s="402"/>
    </row>
    <row r="390" spans="1:8" x14ac:dyDescent="0.25">
      <c r="A390" s="399">
        <f>'SAISIE HOTEL RESTAURANT'!K386</f>
        <v>326</v>
      </c>
      <c r="B390" s="393" t="str">
        <f>'SAISIE HOTEL RESTAURANT'!L386</f>
        <v>La décoration de la salle de restaurant est au goût du jour</v>
      </c>
      <c r="C390" s="400">
        <f>'SAISIE HOTEL RESTAURANT'!M386</f>
        <v>3</v>
      </c>
      <c r="D390" s="399" t="str">
        <f>'SAISIE HOTEL RESTAURANT'!N386</f>
        <v>OUI</v>
      </c>
      <c r="E390" s="394">
        <f>'SAISIE HOTEL RESTAURANT'!O386</f>
        <v>0</v>
      </c>
      <c r="F390" s="400" t="str">
        <f>'SAISIE HOTEL RESTAURANT'!B386</f>
        <v>NR</v>
      </c>
      <c r="G390" s="402"/>
      <c r="H390" s="402"/>
    </row>
    <row r="391" spans="1:8" x14ac:dyDescent="0.25">
      <c r="A391" s="399">
        <f>'SAISIE HOTEL RESTAURANT'!K396</f>
        <v>335</v>
      </c>
      <c r="B391" s="393" t="str">
        <f>'SAISIE HOTEL RESTAURANT'!L396</f>
        <v>La mise en place de la table est harmonieuse.</v>
      </c>
      <c r="C391" s="400">
        <f>'SAISIE HOTEL RESTAURANT'!M396</f>
        <v>1</v>
      </c>
      <c r="D391" s="399" t="str">
        <f>'SAISIE HOTEL RESTAURANT'!N396</f>
        <v>OUI</v>
      </c>
      <c r="E391" s="394">
        <f>'SAISIE HOTEL RESTAURANT'!O396</f>
        <v>0</v>
      </c>
      <c r="F391" s="400" t="str">
        <f>'SAISIE HOTEL RESTAURANT'!B396</f>
        <v>NR</v>
      </c>
      <c r="G391" s="402"/>
      <c r="H391" s="402"/>
    </row>
    <row r="392" spans="1:8" x14ac:dyDescent="0.25">
      <c r="A392" s="399">
        <f>'SAISIE HOTEL RESTAURANT'!K397</f>
        <v>336</v>
      </c>
      <c r="B392" s="393" t="str">
        <f>'SAISIE HOTEL RESTAURANT'!L397</f>
        <v>La mise en place de la verrerie est adaptée à la consommation du client.</v>
      </c>
      <c r="C392" s="400">
        <f>'SAISIE HOTEL RESTAURANT'!M397</f>
        <v>1</v>
      </c>
      <c r="D392" s="399" t="str">
        <f>'SAISIE HOTEL RESTAURANT'!N397</f>
        <v>OUI</v>
      </c>
      <c r="E392" s="394">
        <f>'SAISIE HOTEL RESTAURANT'!O397</f>
        <v>0</v>
      </c>
      <c r="F392" s="400" t="str">
        <f>'SAISIE HOTEL RESTAURANT'!B397</f>
        <v>NR</v>
      </c>
      <c r="G392" s="402"/>
      <c r="H392" s="402"/>
    </row>
    <row r="393" spans="1:8" x14ac:dyDescent="0.25">
      <c r="A393" s="399">
        <f>'SAISIE HOTEL RESTAURANT'!K404</f>
        <v>341</v>
      </c>
      <c r="B393" s="393" t="str">
        <f>'SAISIE HOTEL RESTAURANT'!L404</f>
        <v>L'apéritif est servi avec des amuse-bouches.</v>
      </c>
      <c r="C393" s="400">
        <f>'SAISIE HOTEL RESTAURANT'!M404</f>
        <v>1</v>
      </c>
      <c r="D393" s="399" t="str">
        <f>'SAISIE HOTEL RESTAURANT'!N404</f>
        <v>OUI</v>
      </c>
      <c r="E393" s="394">
        <f>'SAISIE HOTEL RESTAURANT'!O404</f>
        <v>0</v>
      </c>
      <c r="F393" s="400" t="str">
        <f>'SAISIE HOTEL RESTAURANT'!$B$404</f>
        <v>NR</v>
      </c>
      <c r="G393" s="402"/>
      <c r="H393" s="402"/>
    </row>
    <row r="394" spans="1:8" x14ac:dyDescent="0.25">
      <c r="A394" s="399">
        <f>'SAISIE HOTEL RESTAURANT'!K409</f>
        <v>345</v>
      </c>
      <c r="B394" s="393" t="str">
        <f>'SAISIE HOTEL RESTAURANT'!L409</f>
        <v>La présentation de l'entrée est harmonieuse et appétissante.</v>
      </c>
      <c r="C394" s="400">
        <f>'SAISIE HOTEL RESTAURANT'!M409</f>
        <v>3</v>
      </c>
      <c r="D394" s="399" t="str">
        <f>'SAISIE HOTEL RESTAURANT'!N409</f>
        <v>OUI</v>
      </c>
      <c r="E394" s="394">
        <f>'SAISIE HOTEL RESTAURANT'!O409</f>
        <v>0</v>
      </c>
      <c r="F394" s="400" t="str">
        <f>'SAISIE HOTEL RESTAURANT'!B409</f>
        <v>NR</v>
      </c>
      <c r="G394" s="402"/>
      <c r="H394" s="402"/>
    </row>
    <row r="395" spans="1:8" x14ac:dyDescent="0.25">
      <c r="A395" s="399">
        <f>'SAISIE HOTEL RESTAURANT'!K410</f>
        <v>346</v>
      </c>
      <c r="B395" s="393" t="str">
        <f>'SAISIE HOTEL RESTAURANT'!L410</f>
        <v>Les quantités de l'entrée sont bien proportionnées.</v>
      </c>
      <c r="C395" s="400">
        <f>'SAISIE HOTEL RESTAURANT'!M410</f>
        <v>3</v>
      </c>
      <c r="D395" s="399" t="str">
        <f>'SAISIE HOTEL RESTAURANT'!N410</f>
        <v>OUI</v>
      </c>
      <c r="E395" s="394">
        <f>'SAISIE HOTEL RESTAURANT'!O410</f>
        <v>0</v>
      </c>
      <c r="F395" s="400" t="str">
        <f>'SAISIE HOTEL RESTAURANT'!B410</f>
        <v>NR</v>
      </c>
      <c r="G395" s="402"/>
      <c r="H395" s="402"/>
    </row>
    <row r="396" spans="1:8" x14ac:dyDescent="0.25">
      <c r="A396" s="399">
        <f>'SAISIE HOTEL RESTAURANT'!K412</f>
        <v>348</v>
      </c>
      <c r="B396" s="393" t="str">
        <f>'SAISIE HOTEL RESTAURANT'!L412</f>
        <v>L'entrée est savoureuse.</v>
      </c>
      <c r="C396" s="400">
        <f>'SAISIE HOTEL RESTAURANT'!M412</f>
        <v>3</v>
      </c>
      <c r="D396" s="399" t="str">
        <f>'SAISIE HOTEL RESTAURANT'!N412</f>
        <v>OUI</v>
      </c>
      <c r="E396" s="394">
        <f>'SAISIE HOTEL RESTAURANT'!O412</f>
        <v>0</v>
      </c>
      <c r="F396" s="400" t="str">
        <f>'SAISIE HOTEL RESTAURANT'!$B$412</f>
        <v>NR</v>
      </c>
      <c r="G396" s="402"/>
      <c r="H396" s="402"/>
    </row>
    <row r="397" spans="1:8" x14ac:dyDescent="0.25">
      <c r="A397" s="399">
        <f>'SAISIE HOTEL RESTAURANT'!K414</f>
        <v>349</v>
      </c>
      <c r="B397" s="393" t="str">
        <f>'SAISIE HOTEL RESTAURANT'!L414</f>
        <v>La présentation du plat est harmonieuse et appétissante.</v>
      </c>
      <c r="C397" s="400">
        <f>'SAISIE HOTEL RESTAURANT'!M414</f>
        <v>3</v>
      </c>
      <c r="D397" s="399" t="str">
        <f>'SAISIE HOTEL RESTAURANT'!N414</f>
        <v>OUI</v>
      </c>
      <c r="E397" s="394">
        <f>'SAISIE HOTEL RESTAURANT'!O414</f>
        <v>0</v>
      </c>
      <c r="F397" s="400" t="str">
        <f>'SAISIE HOTEL RESTAURANT'!B414</f>
        <v>NR</v>
      </c>
      <c r="G397" s="402"/>
      <c r="H397" s="402"/>
    </row>
    <row r="398" spans="1:8" x14ac:dyDescent="0.25">
      <c r="A398" s="399">
        <f>'SAISIE HOTEL RESTAURANT'!K415</f>
        <v>350</v>
      </c>
      <c r="B398" s="393" t="str">
        <f>'SAISIE HOTEL RESTAURANT'!L415</f>
        <v>Les quantités du plat sont bien proportionnées.</v>
      </c>
      <c r="C398" s="400">
        <f>'SAISIE HOTEL RESTAURANT'!M415</f>
        <v>3</v>
      </c>
      <c r="D398" s="399" t="str">
        <f>'SAISIE HOTEL RESTAURANT'!N415</f>
        <v>OUI</v>
      </c>
      <c r="E398" s="394">
        <f>'SAISIE HOTEL RESTAURANT'!O415</f>
        <v>0</v>
      </c>
      <c r="F398" s="400" t="str">
        <f>'SAISIE HOTEL RESTAURANT'!B415</f>
        <v>NR</v>
      </c>
      <c r="G398" s="402"/>
      <c r="H398" s="402"/>
    </row>
    <row r="399" spans="1:8" x14ac:dyDescent="0.25">
      <c r="A399" s="399">
        <f>'SAISIE HOTEL RESTAURANT'!K417</f>
        <v>352</v>
      </c>
      <c r="B399" s="393" t="str">
        <f>'SAISIE HOTEL RESTAURANT'!L417</f>
        <v>Le plat est savoureux.</v>
      </c>
      <c r="C399" s="400">
        <f>'SAISIE HOTEL RESTAURANT'!M417</f>
        <v>3</v>
      </c>
      <c r="D399" s="399" t="str">
        <f>'SAISIE HOTEL RESTAURANT'!N417</f>
        <v>OUI</v>
      </c>
      <c r="E399" s="394">
        <f>'SAISIE HOTEL RESTAURANT'!O417</f>
        <v>0</v>
      </c>
      <c r="F399" s="400" t="str">
        <f>'SAISIE HOTEL RESTAURANT'!$B$417</f>
        <v>NR</v>
      </c>
      <c r="G399" s="402"/>
      <c r="H399" s="402"/>
    </row>
    <row r="400" spans="1:8" x14ac:dyDescent="0.25">
      <c r="A400" s="399">
        <f>'SAISIE HOTEL RESTAURANT'!K419</f>
        <v>353</v>
      </c>
      <c r="B400" s="393" t="str">
        <f>'SAISIE HOTEL RESTAURANT'!L419</f>
        <v>La présentation du dessert et/ou du fromage est appétissante.</v>
      </c>
      <c r="C400" s="400">
        <f>'SAISIE HOTEL RESTAURANT'!M419</f>
        <v>3</v>
      </c>
      <c r="D400" s="399" t="str">
        <f>'SAISIE HOTEL RESTAURANT'!N419</f>
        <v>OUI</v>
      </c>
      <c r="E400" s="394">
        <f>'SAISIE HOTEL RESTAURANT'!O419</f>
        <v>0</v>
      </c>
      <c r="F400" s="400" t="str">
        <f>'SAISIE HOTEL RESTAURANT'!B419</f>
        <v>NR</v>
      </c>
      <c r="G400" s="402"/>
      <c r="H400" s="402"/>
    </row>
    <row r="401" spans="1:8" x14ac:dyDescent="0.25">
      <c r="A401" s="399">
        <f>'SAISIE HOTEL RESTAURANT'!K420</f>
        <v>354</v>
      </c>
      <c r="B401" s="393" t="str">
        <f>'SAISIE HOTEL RESTAURANT'!L420</f>
        <v>Les quantités du dessert et/ou du fromage sont bien proportionnées.</v>
      </c>
      <c r="C401" s="400">
        <f>'SAISIE HOTEL RESTAURANT'!M420</f>
        <v>3</v>
      </c>
      <c r="D401" s="399" t="str">
        <f>'SAISIE HOTEL RESTAURANT'!N420</f>
        <v>OUI</v>
      </c>
      <c r="E401" s="394">
        <f>'SAISIE HOTEL RESTAURANT'!O420</f>
        <v>0</v>
      </c>
      <c r="F401" s="400" t="str">
        <f>'SAISIE HOTEL RESTAURANT'!B420</f>
        <v>NR</v>
      </c>
      <c r="G401" s="402"/>
      <c r="H401" s="402"/>
    </row>
    <row r="402" spans="1:8" x14ac:dyDescent="0.25">
      <c r="A402" s="399">
        <f>'SAISIE HOTEL RESTAURANT'!K422</f>
        <v>356</v>
      </c>
      <c r="B402" s="393" t="str">
        <f>'SAISIE HOTEL RESTAURANT'!L422</f>
        <v>Le dessert et/ou les fromages sont savoureux. Les fromages servis sont affinés.</v>
      </c>
      <c r="C402" s="400">
        <f>'SAISIE HOTEL RESTAURANT'!M422</f>
        <v>3</v>
      </c>
      <c r="D402" s="399" t="str">
        <f>'SAISIE HOTEL RESTAURANT'!N422</f>
        <v>OUI</v>
      </c>
      <c r="E402" s="394">
        <f>'SAISIE HOTEL RESTAURANT'!O422</f>
        <v>0</v>
      </c>
      <c r="F402" s="400" t="str">
        <f>'SAISIE HOTEL RESTAURANT'!$B$422</f>
        <v>NR</v>
      </c>
      <c r="G402" s="402"/>
      <c r="H402" s="402"/>
    </row>
    <row r="403" spans="1:8" x14ac:dyDescent="0.25">
      <c r="A403" s="399">
        <f>'SAISIE HOTEL RESTAURANT'!K424</f>
        <v>357</v>
      </c>
      <c r="B403" s="393" t="str">
        <f>'SAISIE HOTEL RESTAURANT'!L424</f>
        <v xml:space="preserve">Un minimum de choix pour les boissons chaudes est possible en fin de repas. </v>
      </c>
      <c r="C403" s="400">
        <f>'SAISIE HOTEL RESTAURANT'!M424</f>
        <v>1</v>
      </c>
      <c r="D403" s="399" t="str">
        <f>'SAISIE HOTEL RESTAURANT'!N424</f>
        <v>OUI</v>
      </c>
      <c r="E403" s="394">
        <f>'SAISIE HOTEL RESTAURANT'!O424</f>
        <v>0</v>
      </c>
      <c r="F403" s="400" t="str">
        <f>'SAISIE HOTEL RESTAURANT'!B424</f>
        <v>NR</v>
      </c>
      <c r="G403" s="402"/>
      <c r="H403" s="402"/>
    </row>
    <row r="404" spans="1:8" x14ac:dyDescent="0.25">
      <c r="A404" s="399">
        <f>'SAISIE HOTEL RESTAURANT'!K425</f>
        <v>358</v>
      </c>
      <c r="B404" s="393" t="str">
        <f>'SAISIE HOTEL RESTAURANT'!L425</f>
        <v>La boisson (café, infusion…) est de bon goût et servie chaude.</v>
      </c>
      <c r="C404" s="400">
        <f>'SAISIE HOTEL RESTAURANT'!M425</f>
        <v>3</v>
      </c>
      <c r="D404" s="399" t="str">
        <f>'SAISIE HOTEL RESTAURANT'!N425</f>
        <v>OUI</v>
      </c>
      <c r="E404" s="394">
        <f>'SAISIE HOTEL RESTAURANT'!O425</f>
        <v>0</v>
      </c>
      <c r="F404" s="400" t="str">
        <f>'SAISIE HOTEL RESTAURANT'!B425</f>
        <v>NR</v>
      </c>
      <c r="G404" s="402"/>
      <c r="H404" s="402"/>
    </row>
    <row r="405" spans="1:8" x14ac:dyDescent="0.25">
      <c r="A405" s="399">
        <f>'SAISIE HOTEL RESTAURANT'!K426</f>
        <v>359</v>
      </c>
      <c r="B405" s="393" t="str">
        <f>'SAISIE HOTEL RESTAURANT'!L426</f>
        <v>Le café est servi avec un accompagnement.</v>
      </c>
      <c r="C405" s="400">
        <f>'SAISIE HOTEL RESTAURANT'!M426</f>
        <v>1</v>
      </c>
      <c r="D405" s="399" t="str">
        <f>'SAISIE HOTEL RESTAURANT'!N426</f>
        <v>OUI</v>
      </c>
      <c r="E405" s="394">
        <f>'SAISIE HOTEL RESTAURANT'!O426</f>
        <v>0</v>
      </c>
      <c r="F405" s="400" t="str">
        <f>'SAISIE HOTEL RESTAURANT'!B426</f>
        <v>NR</v>
      </c>
      <c r="G405" s="402"/>
      <c r="H405" s="402"/>
    </row>
    <row r="406" spans="1:8" ht="47.25" x14ac:dyDescent="0.25">
      <c r="A406" s="399">
        <f>'SAISIE HOTEL RESTAURANT'!K429</f>
        <v>360</v>
      </c>
      <c r="B406" s="393" t="str">
        <f>'SAISIE HOTEL RESTAURANT'!L429</f>
        <v>Si présence d'un service de petit déjeuner en chambre, il est composé à minima d'un choix de boissons chaudes, d'une boisson froide, d'une viennoiserie, une tartine, de beurre et de confitures.</v>
      </c>
      <c r="C406" s="400">
        <f>'SAISIE HOTEL RESTAURANT'!M429</f>
        <v>1</v>
      </c>
      <c r="D406" s="399" t="str">
        <f>'SAISIE HOTEL RESTAURANT'!N429</f>
        <v>OUI</v>
      </c>
      <c r="E406" s="394">
        <f>'SAISIE HOTEL RESTAURANT'!O429</f>
        <v>0</v>
      </c>
      <c r="F406" s="400" t="str">
        <f>'SAISIE HOTEL RESTAURANT'!B429</f>
        <v>NR</v>
      </c>
      <c r="G406" s="402"/>
      <c r="H406" s="402"/>
    </row>
    <row r="407" spans="1:8" x14ac:dyDescent="0.25">
      <c r="A407" s="399">
        <f>'SAISIE HOTEL RESTAURANT'!K430</f>
        <v>361</v>
      </c>
      <c r="B407" s="393" t="str">
        <f>'SAISIE HOTEL RESTAURANT'!L430</f>
        <v>L'amplitude du petit déjeuner est d'au moins 3 heures.</v>
      </c>
      <c r="C407" s="400">
        <f>'SAISIE HOTEL RESTAURANT'!M430</f>
        <v>1</v>
      </c>
      <c r="D407" s="399" t="str">
        <f>'SAISIE HOTEL RESTAURANT'!N430</f>
        <v>OUI</v>
      </c>
      <c r="E407" s="394">
        <f>'SAISIE HOTEL RESTAURANT'!O430</f>
        <v>0</v>
      </c>
      <c r="F407" s="400" t="str">
        <f>'SAISIE HOTEL RESTAURANT'!B430</f>
        <v>NR</v>
      </c>
      <c r="G407" s="402"/>
      <c r="H407" s="402"/>
    </row>
    <row r="408" spans="1:8" x14ac:dyDescent="0.25">
      <c r="A408" s="399">
        <f>'SAISIE HOTEL RESTAURANT'!K432</f>
        <v>362</v>
      </c>
      <c r="B408" s="393" t="str">
        <f>'SAISIE HOTEL RESTAURANT'!L432</f>
        <v>L'ambiance de la salle de petit déjeuner est accueillante.</v>
      </c>
      <c r="C408" s="400">
        <f>'SAISIE HOTEL RESTAURANT'!M432</f>
        <v>3</v>
      </c>
      <c r="D408" s="399" t="str">
        <f>'SAISIE HOTEL RESTAURANT'!N432</f>
        <v>OUI</v>
      </c>
      <c r="E408" s="394" t="str">
        <f>'SAISIE HOTEL RESTAURANT'!O432</f>
        <v/>
      </c>
      <c r="F408" s="400" t="str">
        <f>'SAISIE HOTEL RESTAURANT'!B432</f>
        <v>NR</v>
      </c>
      <c r="G408" s="402"/>
      <c r="H408" s="402"/>
    </row>
    <row r="409" spans="1:8" x14ac:dyDescent="0.25">
      <c r="A409" s="399">
        <f>'SAISIE HOTEL RESTAURANT'!K433</f>
        <v>363</v>
      </c>
      <c r="B409" s="393" t="str">
        <f>'SAISIE HOTEL RESTAURANT'!L433</f>
        <v>La décoration et l'ameublement de la salle de petit-déjeuner sont harmonieux.</v>
      </c>
      <c r="C409" s="400">
        <f>'SAISIE HOTEL RESTAURANT'!M433</f>
        <v>3</v>
      </c>
      <c r="D409" s="399" t="str">
        <f>'SAISIE HOTEL RESTAURANT'!N433</f>
        <v>OUI</v>
      </c>
      <c r="E409" s="394" t="str">
        <f>'SAISIE HOTEL RESTAURANT'!O433</f>
        <v/>
      </c>
      <c r="F409" s="400" t="str">
        <f>'SAISIE HOTEL RESTAURANT'!B433</f>
        <v>NR</v>
      </c>
      <c r="G409" s="402"/>
      <c r="H409" s="402"/>
    </row>
    <row r="410" spans="1:8" x14ac:dyDescent="0.25">
      <c r="A410" s="399">
        <f>'SAISIE HOTEL RESTAURANT'!K438</f>
        <v>368</v>
      </c>
      <c r="B410" s="393" t="str">
        <f>'SAISIE HOTEL RESTAURANT'!L438</f>
        <v>La vaisselle et les couverts du petit déjeuner ne sont pas dépareillés.</v>
      </c>
      <c r="C410" s="400">
        <f>'SAISIE HOTEL RESTAURANT'!M438</f>
        <v>3</v>
      </c>
      <c r="D410" s="399" t="str">
        <f>'SAISIE HOTEL RESTAURANT'!N438</f>
        <v>OUI</v>
      </c>
      <c r="E410" s="394" t="str">
        <f>'SAISIE HOTEL RESTAURANT'!O438</f>
        <v/>
      </c>
      <c r="F410" s="400" t="str">
        <f>'SAISIE HOTEL RESTAURANT'!$B$438</f>
        <v>NR</v>
      </c>
      <c r="G410" s="402"/>
      <c r="H410" s="402"/>
    </row>
    <row r="411" spans="1:8" x14ac:dyDescent="0.25">
      <c r="A411" s="399">
        <f>'SAISIE HOTEL RESTAURANT'!K443</f>
        <v>372</v>
      </c>
      <c r="B411" s="393" t="str">
        <f>'SAISIE HOTEL RESTAURANT'!L443</f>
        <v>L'amplitude du petit déjeuner est d'au moins 3 heures.</v>
      </c>
      <c r="C411" s="400">
        <f>'SAISIE HOTEL RESTAURANT'!M443</f>
        <v>1</v>
      </c>
      <c r="D411" s="399" t="str">
        <f>'SAISIE HOTEL RESTAURANT'!N443</f>
        <v>OUI</v>
      </c>
      <c r="E411" s="394">
        <f>'SAISIE HOTEL RESTAURANT'!O443</f>
        <v>0</v>
      </c>
      <c r="F411" s="400" t="str">
        <f>'SAISIE HOTEL RESTAURANT'!$B$443</f>
        <v>NR</v>
      </c>
      <c r="G411" s="402"/>
      <c r="H411" s="402"/>
    </row>
    <row r="412" spans="1:8" ht="31.5" x14ac:dyDescent="0.25">
      <c r="A412" s="399">
        <f>'SAISIE HOTEL RESTAURANT'!K453</f>
        <v>381</v>
      </c>
      <c r="B412" s="393" t="str">
        <f>'SAISIE HOTEL RESTAURANT'!L453</f>
        <v>A minima, le petit déjeuner est composé d'un choix de boissons chaudes, d'un jus de fruits, de pain, de viennoiseries, de beurre, de confitures.</v>
      </c>
      <c r="C412" s="400">
        <f>'SAISIE HOTEL RESTAURANT'!M453</f>
        <v>3</v>
      </c>
      <c r="D412" s="399" t="str">
        <f>'SAISIE HOTEL RESTAURANT'!N453</f>
        <v>OUI</v>
      </c>
      <c r="E412" s="394">
        <f>'SAISIE HOTEL RESTAURANT'!O453</f>
        <v>0</v>
      </c>
      <c r="F412" s="400" t="str">
        <f>'SAISIE HOTEL RESTAURANT'!B453</f>
        <v>NR</v>
      </c>
      <c r="G412" s="402"/>
      <c r="H412" s="402"/>
    </row>
    <row r="413" spans="1:8" x14ac:dyDescent="0.25">
      <c r="A413" s="399">
        <f>'SAISIE HOTEL RESTAURANT'!K454</f>
        <v>382</v>
      </c>
      <c r="B413" s="393" t="str">
        <f>'SAISIE HOTEL RESTAURANT'!L454</f>
        <v>Au moins 3 produits viennent compléter l'offre de petit déjeuner.</v>
      </c>
      <c r="C413" s="400">
        <f>'SAISIE HOTEL RESTAURANT'!M454</f>
        <v>1</v>
      </c>
      <c r="D413" s="399" t="str">
        <f>'SAISIE HOTEL RESTAURANT'!N454</f>
        <v>OUI</v>
      </c>
      <c r="E413" s="394">
        <f>'SAISIE HOTEL RESTAURANT'!O454</f>
        <v>0</v>
      </c>
      <c r="F413" s="400" t="str">
        <f>'SAISIE HOTEL RESTAURANT'!B454</f>
        <v>R</v>
      </c>
      <c r="G413" s="402"/>
      <c r="H413" s="402"/>
    </row>
    <row r="414" spans="1:8" x14ac:dyDescent="0.25">
      <c r="A414" s="399">
        <f>'SAISIE HOTEL RESTAURANT'!K455</f>
        <v>383</v>
      </c>
      <c r="B414" s="393" t="str">
        <f>'SAISIE HOTEL RESTAURANT'!L455</f>
        <v>La présentation du petit déjeuner est attractive.</v>
      </c>
      <c r="C414" s="400">
        <f>'SAISIE HOTEL RESTAURANT'!M455</f>
        <v>1</v>
      </c>
      <c r="D414" s="399" t="str">
        <f>'SAISIE HOTEL RESTAURANT'!N455</f>
        <v>OUI</v>
      </c>
      <c r="E414" s="394">
        <f>'SAISIE HOTEL RESTAURANT'!O455</f>
        <v>0</v>
      </c>
      <c r="F414" s="400" t="str">
        <f>'SAISIE HOTEL RESTAURANT'!B455</f>
        <v>NR</v>
      </c>
      <c r="G414" s="402"/>
      <c r="H414" s="402"/>
    </row>
    <row r="415" spans="1:8" x14ac:dyDescent="0.25">
      <c r="A415" s="399">
        <f>'SAISIE HOTEL RESTAURANT'!K456</f>
        <v>384</v>
      </c>
      <c r="B415" s="393" t="str">
        <f>'SAISIE HOTEL RESTAURANT'!L456</f>
        <v>Si buffet au petit déjeuner, les différents pôles sont bien différenciés.</v>
      </c>
      <c r="C415" s="400">
        <f>'SAISIE HOTEL RESTAURANT'!M456</f>
        <v>1</v>
      </c>
      <c r="D415" s="399" t="str">
        <f>'SAISIE HOTEL RESTAURANT'!N456</f>
        <v>OUI</v>
      </c>
      <c r="E415" s="394">
        <f>'SAISIE HOTEL RESTAURANT'!O456</f>
        <v>0</v>
      </c>
      <c r="F415" s="400" t="str">
        <f>'SAISIE HOTEL RESTAURANT'!B456</f>
        <v>NR</v>
      </c>
      <c r="G415" s="402"/>
      <c r="H415" s="402"/>
    </row>
    <row r="416" spans="1:8" ht="31.5" x14ac:dyDescent="0.25">
      <c r="A416" s="399">
        <f>'SAISIE HOTEL RESTAURANT'!K459</f>
        <v>385</v>
      </c>
      <c r="B416" s="393" t="str">
        <f>'SAISIE HOTEL RESTAURANT'!L459</f>
        <v>L'établissement prend connaissance des avis des consommateurs sur au moins 2 sites.</v>
      </c>
      <c r="C416" s="400">
        <f>'SAISIE HOTEL RESTAURANT'!M459</f>
        <v>1</v>
      </c>
      <c r="D416" s="399" t="str">
        <f>'SAISIE HOTEL RESTAURANT'!N459</f>
        <v>OUI</v>
      </c>
      <c r="E416" s="394">
        <f>'SAISIE HOTEL RESTAURANT'!O459</f>
        <v>0</v>
      </c>
      <c r="F416" s="400" t="str">
        <f>'SAISIE HOTEL RESTAURANT'!B459</f>
        <v>NR</v>
      </c>
      <c r="G416" s="402"/>
      <c r="H416" s="402"/>
    </row>
    <row r="417" spans="1:8" ht="31.5" x14ac:dyDescent="0.25">
      <c r="A417" s="399">
        <f>'SAISIE HOTEL RESTAURANT'!K460</f>
        <v>386</v>
      </c>
      <c r="B417" s="393" t="str">
        <f>'SAISIE HOTEL RESTAURANT'!L460</f>
        <v>L'établissement a mis en place un système d'alerte pour être informé des avis de consommateurs.</v>
      </c>
      <c r="C417" s="400">
        <f>'SAISIE HOTEL RESTAURANT'!M460</f>
        <v>1</v>
      </c>
      <c r="D417" s="399" t="str">
        <f>'SAISIE HOTEL RESTAURANT'!N460</f>
        <v>OUI</v>
      </c>
      <c r="E417" s="394">
        <f>'SAISIE HOTEL RESTAURANT'!O460</f>
        <v>0</v>
      </c>
      <c r="F417" s="400" t="str">
        <f>'SAISIE HOTEL RESTAURANT'!B460</f>
        <v>R</v>
      </c>
      <c r="G417" s="402"/>
      <c r="H417" s="402"/>
    </row>
    <row r="418" spans="1:8" x14ac:dyDescent="0.25">
      <c r="A418" s="399">
        <f>'SAISIE HOTEL RESTAURANT'!K461</f>
        <v>387</v>
      </c>
      <c r="B418" s="393" t="str">
        <f>'SAISIE HOTEL RESTAURANT'!L461</f>
        <v>L'établissement exerce son droit de réponse aux avis de consommateurs</v>
      </c>
      <c r="C418" s="400">
        <f>'SAISIE HOTEL RESTAURANT'!M461</f>
        <v>1</v>
      </c>
      <c r="D418" s="399" t="str">
        <f>'SAISIE HOTEL RESTAURANT'!N461</f>
        <v>OUI</v>
      </c>
      <c r="E418" s="394">
        <f>'SAISIE HOTEL RESTAURANT'!O461</f>
        <v>0</v>
      </c>
      <c r="F418" s="400" t="str">
        <f>'SAISIE HOTEL RESTAURANT'!B461</f>
        <v>NR</v>
      </c>
      <c r="G418" s="402"/>
      <c r="H418" s="402"/>
    </row>
    <row r="419" spans="1:8" x14ac:dyDescent="0.25">
      <c r="A419" s="399">
        <f>'SAISIE HOTEL RESTAURANT'!K462</f>
        <v>388</v>
      </c>
      <c r="B419" s="393" t="str">
        <f>'SAISIE HOTEL RESTAURANT'!L462</f>
        <v>La réponse apportée par l'établissement est constructive.</v>
      </c>
      <c r="C419" s="400">
        <f>'SAISIE HOTEL RESTAURANT'!M462</f>
        <v>1</v>
      </c>
      <c r="D419" s="399" t="str">
        <f>'SAISIE HOTEL RESTAURANT'!N462</f>
        <v>OUI</v>
      </c>
      <c r="E419" s="394">
        <f>'SAISIE HOTEL RESTAURANT'!O462</f>
        <v>0</v>
      </c>
      <c r="F419" s="400" t="str">
        <f>'SAISIE HOTEL RESTAURANT'!B462</f>
        <v>NR</v>
      </c>
      <c r="G419" s="402"/>
      <c r="H419" s="402"/>
    </row>
    <row r="420" spans="1:8" x14ac:dyDescent="0.25">
      <c r="A420" s="399">
        <f>'SAISIE HOTEL RESTAURANT'!K464</f>
        <v>389</v>
      </c>
      <c r="B420" s="393" t="str">
        <f>'SAISIE HOTEL RESTAURANT'!L464</f>
        <v>Le suivi de la satisfaction du client est effectué avant le règlement de la facture.</v>
      </c>
      <c r="C420" s="400">
        <f>'SAISIE HOTEL RESTAURANT'!M464</f>
        <v>3</v>
      </c>
      <c r="D420" s="399" t="str">
        <f>'SAISIE HOTEL RESTAURANT'!N464</f>
        <v>OUI</v>
      </c>
      <c r="E420" s="394">
        <f>'SAISIE HOTEL RESTAURANT'!O464</f>
        <v>0</v>
      </c>
      <c r="F420" s="400" t="str">
        <f>'SAISIE HOTEL RESTAURANT'!B464</f>
        <v>NR</v>
      </c>
      <c r="G420" s="402"/>
      <c r="H420" s="402"/>
    </row>
    <row r="421" spans="1:8" ht="31.5" x14ac:dyDescent="0.25">
      <c r="A421" s="399">
        <f>'SAISIE HOTEL RESTAURANT'!K465</f>
        <v>390</v>
      </c>
      <c r="B421" s="393" t="str">
        <f>'SAISIE HOTEL RESTAURANT'!L465</f>
        <v>Le questionnaire de satisfaction est joint avec la note ou il est à disposition dans un lieu de passage de l'établissement.</v>
      </c>
      <c r="C421" s="400">
        <f>'SAISIE HOTEL RESTAURANT'!M465</f>
        <v>3</v>
      </c>
      <c r="D421" s="399" t="str">
        <f>'SAISIE HOTEL RESTAURANT'!N465</f>
        <v>OUI</v>
      </c>
      <c r="E421" s="394">
        <f>'SAISIE HOTEL RESTAURANT'!O465</f>
        <v>0</v>
      </c>
      <c r="F421" s="400" t="str">
        <f>'SAISIE HOTEL RESTAURANT'!B465</f>
        <v>R</v>
      </c>
      <c r="G421" s="402"/>
      <c r="H421" s="402"/>
    </row>
    <row r="422" spans="1:8" x14ac:dyDescent="0.25">
      <c r="A422" s="399">
        <f>'SAISIE HOTEL RESTAURANT'!K466</f>
        <v>391</v>
      </c>
      <c r="B422" s="393" t="str">
        <f>'SAISIE HOTEL RESTAURANT'!L466</f>
        <v>Le questionnaire de satisfaction est traduit dans une langue étrangère.</v>
      </c>
      <c r="C422" s="400">
        <f>'SAISIE HOTEL RESTAURANT'!M466</f>
        <v>3</v>
      </c>
      <c r="D422" s="399" t="str">
        <f>'SAISIE HOTEL RESTAURANT'!N466</f>
        <v>OUI</v>
      </c>
      <c r="E422" s="394">
        <f>'SAISIE HOTEL RESTAURANT'!O466</f>
        <v>0</v>
      </c>
      <c r="F422" s="400" t="str">
        <f>'SAISIE HOTEL RESTAURANT'!B466</f>
        <v>R</v>
      </c>
      <c r="G422" s="402"/>
      <c r="H422" s="402"/>
    </row>
    <row r="423" spans="1:8" x14ac:dyDescent="0.25">
      <c r="A423" s="399">
        <f>'SAISIE HOTEL RESTAURANT'!K467</f>
        <v>392</v>
      </c>
      <c r="B423" s="393" t="str">
        <f>'SAISIE HOTEL RESTAURANT'!L467</f>
        <v>Le questionnaire de satisfaction est traduit dans une deuxième langue étrangère.</v>
      </c>
      <c r="C423" s="400">
        <f>'SAISIE HOTEL RESTAURANT'!M467</f>
        <v>3</v>
      </c>
      <c r="D423" s="399" t="str">
        <f>'SAISIE HOTEL RESTAURANT'!N467</f>
        <v>OUI</v>
      </c>
      <c r="E423" s="394">
        <f>'SAISIE HOTEL RESTAURANT'!O467</f>
        <v>0</v>
      </c>
      <c r="F423" s="400" t="str">
        <f>'SAISIE HOTEL RESTAURANT'!B467</f>
        <v>R</v>
      </c>
      <c r="G423" s="402"/>
      <c r="H423" s="402"/>
    </row>
    <row r="424" spans="1:8" ht="31.5" x14ac:dyDescent="0.25">
      <c r="A424" s="399">
        <f>'SAISIE HOTEL RESTAURANT'!K468</f>
        <v>393</v>
      </c>
      <c r="B424" s="393" t="str">
        <f>'SAISIE HOTEL RESTAURANT'!L468</f>
        <v>L'établissement apporte une réponse aux enquêtes de satisfaction mentionnant une insatisfaction notable et la traite comme une réclamation.</v>
      </c>
      <c r="C424" s="400">
        <f>'SAISIE HOTEL RESTAURANT'!M468</f>
        <v>3</v>
      </c>
      <c r="D424" s="399" t="str">
        <f>'SAISIE HOTEL RESTAURANT'!N468</f>
        <v>OUI</v>
      </c>
      <c r="E424" s="394">
        <f>'SAISIE HOTEL RESTAURANT'!O468</f>
        <v>0</v>
      </c>
      <c r="F424" s="400" t="str">
        <f>'SAISIE HOTEL RESTAURANT'!B468</f>
        <v>NR</v>
      </c>
      <c r="G424" s="402"/>
      <c r="H424" s="402"/>
    </row>
    <row r="425" spans="1:8" x14ac:dyDescent="0.25">
      <c r="A425" s="399">
        <f>'SAISIE HOTEL RESTAURANT'!K469</f>
        <v>394</v>
      </c>
      <c r="B425" s="393" t="str">
        <f>'SAISIE HOTEL RESTAURANT'!L469</f>
        <v>Les questionnaires et les enquêtes de satisfaction sont archivés.</v>
      </c>
      <c r="C425" s="400">
        <f>'SAISIE HOTEL RESTAURANT'!M469</f>
        <v>1</v>
      </c>
      <c r="D425" s="399" t="str">
        <f>'SAISIE HOTEL RESTAURANT'!N469</f>
        <v>OUI</v>
      </c>
      <c r="E425" s="394">
        <f>'SAISIE HOTEL RESTAURANT'!O469</f>
        <v>0</v>
      </c>
      <c r="F425" s="400" t="str">
        <f>'SAISIE HOTEL RESTAURANT'!B469</f>
        <v>NR</v>
      </c>
      <c r="G425" s="402"/>
      <c r="H425" s="402"/>
    </row>
    <row r="426" spans="1:8" ht="31.5" x14ac:dyDescent="0.25">
      <c r="A426" s="399">
        <f>'SAISIE HOTEL RESTAURANT'!K470</f>
        <v>395</v>
      </c>
      <c r="B426" s="393" t="str">
        <f>'SAISIE HOTEL RESTAURANT'!L470</f>
        <v xml:space="preserve">Si un plan d'actions a été établi lors du pré-audit ou de l'audit précédent, celui-ci a été complété. </v>
      </c>
      <c r="C426" s="400">
        <f>'SAISIE HOTEL RESTAURANT'!M470</f>
        <v>1</v>
      </c>
      <c r="D426" s="399" t="str">
        <f>'SAISIE HOTEL RESTAURANT'!N470</f>
        <v>OUI</v>
      </c>
      <c r="E426" s="394">
        <f>'SAISIE HOTEL RESTAURANT'!O470</f>
        <v>0</v>
      </c>
      <c r="F426" s="400" t="str">
        <f>'SAISIE HOTEL RESTAURANT'!B470</f>
        <v>R</v>
      </c>
      <c r="G426" s="402"/>
      <c r="H426" s="402"/>
    </row>
    <row r="427" spans="1:8" x14ac:dyDescent="0.25">
      <c r="A427" s="399">
        <f>'SAISIE HOTEL RESTAURANT'!K472</f>
        <v>396</v>
      </c>
      <c r="B427" s="393" t="str">
        <f>'SAISIE HOTEL RESTAURANT'!L472</f>
        <v xml:space="preserve">L’établissement a formalisé une procédure écrite pour le suivi des réclamations. </v>
      </c>
      <c r="C427" s="400">
        <f>'SAISIE HOTEL RESTAURANT'!M472</f>
        <v>3</v>
      </c>
      <c r="D427" s="399" t="str">
        <f>'SAISIE HOTEL RESTAURANT'!N472</f>
        <v>OUI</v>
      </c>
      <c r="E427" s="394">
        <f>'SAISIE HOTEL RESTAURANT'!O472</f>
        <v>0</v>
      </c>
      <c r="F427" s="400" t="str">
        <f>'SAISIE HOTEL RESTAURANT'!B472</f>
        <v>R</v>
      </c>
      <c r="G427" s="402"/>
      <c r="H427" s="402"/>
    </row>
    <row r="428" spans="1:8" ht="31.5" x14ac:dyDescent="0.25">
      <c r="A428" s="399">
        <f>'SAISIE HOTEL RESTAURANT'!K473</f>
        <v>397</v>
      </c>
      <c r="B428" s="393" t="str">
        <f>'SAISIE HOTEL RESTAURANT'!L473</f>
        <v>L’établissement archive l'ensemble des réclamations dans un classeur dédié avec un tableau de suivi.</v>
      </c>
      <c r="C428" s="400">
        <f>'SAISIE HOTEL RESTAURANT'!M473</f>
        <v>1</v>
      </c>
      <c r="D428" s="399" t="str">
        <f>'SAISIE HOTEL RESTAURANT'!N473</f>
        <v>OUI</v>
      </c>
      <c r="E428" s="394">
        <f>'SAISIE HOTEL RESTAURANT'!O473</f>
        <v>0</v>
      </c>
      <c r="F428" s="400" t="str">
        <f>'SAISIE HOTEL RESTAURANT'!B473</f>
        <v>NR</v>
      </c>
      <c r="G428" s="402"/>
      <c r="H428" s="402"/>
    </row>
    <row r="429" spans="1:8" x14ac:dyDescent="0.25">
      <c r="A429" s="399">
        <f>'SAISIE HOTEL RESTAURANT'!K474</f>
        <v>398</v>
      </c>
      <c r="B429" s="393" t="str">
        <f>'SAISIE HOTEL RESTAURANT'!L474</f>
        <v>L'établissement dispose d'un courrier-type de prise en compte d'une réclamation.</v>
      </c>
      <c r="C429" s="400">
        <f>'SAISIE HOTEL RESTAURANT'!M474</f>
        <v>1</v>
      </c>
      <c r="D429" s="399" t="str">
        <f>'SAISIE HOTEL RESTAURANT'!N474</f>
        <v>OUI</v>
      </c>
      <c r="E429" s="394">
        <f>'SAISIE HOTEL RESTAURANT'!O474</f>
        <v>0</v>
      </c>
      <c r="F429" s="400" t="str">
        <f>'SAISIE HOTEL RESTAURANT'!B474</f>
        <v>R</v>
      </c>
      <c r="G429" s="402"/>
      <c r="H429" s="402"/>
    </row>
    <row r="430" spans="1:8" ht="31.5" x14ac:dyDescent="0.25">
      <c r="A430" s="399">
        <f>'SAISIE HOTEL RESTAURANT'!K475</f>
        <v>399</v>
      </c>
      <c r="B430" s="393" t="str">
        <f>'SAISIE HOTEL RESTAURANT'!L475</f>
        <v>L'établissement accuse réception des réclamations dans un délai de 72h et répond dans un délai maximum de 15 jours.</v>
      </c>
      <c r="C430" s="400">
        <f>'SAISIE HOTEL RESTAURANT'!M475</f>
        <v>3</v>
      </c>
      <c r="D430" s="399" t="str">
        <f>'SAISIE HOTEL RESTAURANT'!N475</f>
        <v>OUI</v>
      </c>
      <c r="E430" s="394">
        <f>'SAISIE HOTEL RESTAURANT'!O475</f>
        <v>0</v>
      </c>
      <c r="F430" s="400" t="str">
        <f>'SAISIE HOTEL RESTAURANT'!B475</f>
        <v>NR</v>
      </c>
      <c r="G430" s="402"/>
      <c r="H430" s="402"/>
    </row>
    <row r="431" spans="1:8" x14ac:dyDescent="0.25">
      <c r="A431" s="399">
        <f>'SAISIE HOTEL RESTAURANT'!K476</f>
        <v>400</v>
      </c>
      <c r="B431" s="393" t="str">
        <f>'SAISIE HOTEL RESTAURANT'!L476</f>
        <v>Les réponses aux réclamations sont personnalisées et constructives.</v>
      </c>
      <c r="C431" s="400">
        <f>'SAISIE HOTEL RESTAURANT'!M476</f>
        <v>1</v>
      </c>
      <c r="D431" s="399" t="str">
        <f>'SAISIE HOTEL RESTAURANT'!N476</f>
        <v>OUI</v>
      </c>
      <c r="E431" s="394">
        <f>'SAISIE HOTEL RESTAURANT'!O476</f>
        <v>0</v>
      </c>
      <c r="F431" s="400" t="str">
        <f>'SAISIE HOTEL RESTAURANT'!B476</f>
        <v>NR</v>
      </c>
      <c r="G431" s="402"/>
      <c r="H431" s="402"/>
    </row>
    <row r="432" spans="1:8" x14ac:dyDescent="0.25">
      <c r="A432" s="399">
        <f>'SAISIE HOTEL RESTAURANT'!K478</f>
        <v>401</v>
      </c>
      <c r="B432" s="393" t="str">
        <f>'SAISIE HOTEL RESTAURANT'!L478</f>
        <v>Un référent qualité est identifié dans l'établissement.</v>
      </c>
      <c r="C432" s="400">
        <f>'SAISIE HOTEL RESTAURANT'!M478</f>
        <v>1</v>
      </c>
      <c r="D432" s="399" t="str">
        <f>'SAISIE HOTEL RESTAURANT'!N478</f>
        <v>OUI</v>
      </c>
      <c r="E432" s="394">
        <f>'SAISIE HOTEL RESTAURANT'!O478</f>
        <v>0</v>
      </c>
      <c r="F432" s="400" t="str">
        <f>'SAISIE HOTEL RESTAURANT'!B478</f>
        <v>R</v>
      </c>
      <c r="G432" s="402"/>
      <c r="H432" s="402"/>
    </row>
    <row r="433" spans="1:8" x14ac:dyDescent="0.25">
      <c r="A433" s="399">
        <f>'SAISIE HOTEL RESTAURANT'!K479</f>
        <v>402</v>
      </c>
      <c r="B433" s="393" t="str">
        <f>'SAISIE HOTEL RESTAURANT'!L479</f>
        <v>L'écoute client est analysée</v>
      </c>
      <c r="C433" s="400">
        <f>'SAISIE HOTEL RESTAURANT'!M479</f>
        <v>3</v>
      </c>
      <c r="D433" s="399" t="str">
        <f>'SAISIE HOTEL RESTAURANT'!N479</f>
        <v>OUI</v>
      </c>
      <c r="E433" s="394">
        <f>'SAISIE HOTEL RESTAURANT'!O479</f>
        <v>0</v>
      </c>
      <c r="F433" s="400" t="str">
        <f>'SAISIE HOTEL RESTAURANT'!B479</f>
        <v>R</v>
      </c>
      <c r="G433" s="402"/>
      <c r="H433" s="402"/>
    </row>
    <row r="434" spans="1:8" x14ac:dyDescent="0.25">
      <c r="A434" s="399">
        <f>'SAISIE HOTEL RESTAURANT'!K480</f>
        <v>403</v>
      </c>
      <c r="B434" s="393" t="str">
        <f>'SAISIE HOTEL RESTAURANT'!L480</f>
        <v xml:space="preserve">L'établissement a une connaissance fine de ses clientèles </v>
      </c>
      <c r="C434" s="400">
        <f>'SAISIE HOTEL RESTAURANT'!M480</f>
        <v>1</v>
      </c>
      <c r="D434" s="399" t="str">
        <f>'SAISIE HOTEL RESTAURANT'!N480</f>
        <v>OUI</v>
      </c>
      <c r="E434" s="394">
        <f>'SAISIE HOTEL RESTAURANT'!O480</f>
        <v>0</v>
      </c>
      <c r="F434" s="400" t="str">
        <f>'SAISIE HOTEL RESTAURANT'!B480</f>
        <v>NR</v>
      </c>
      <c r="G434" s="402"/>
      <c r="H434" s="402"/>
    </row>
    <row r="435" spans="1:8" x14ac:dyDescent="0.25">
      <c r="A435" s="399">
        <f>'SAISIE HOTEL RESTAURANT'!K506</f>
        <v>423</v>
      </c>
      <c r="B435" s="393" t="str">
        <f>'SAISIE HOTEL RESTAURANT'!L506</f>
        <v>Il y a une identification des besoins de formation et des compétences.</v>
      </c>
      <c r="C435" s="400">
        <f>'SAISIE HOTEL RESTAURANT'!M506</f>
        <v>1</v>
      </c>
      <c r="D435" s="399" t="str">
        <f>'SAISIE HOTEL RESTAURANT'!N506</f>
        <v>OUI</v>
      </c>
      <c r="E435" s="394" t="str">
        <f>'SAISIE HOTEL RESTAURANT'!O506</f>
        <v/>
      </c>
      <c r="F435" s="400" t="str">
        <f>'SAISIE HOTEL RESTAURANT'!B506</f>
        <v>R</v>
      </c>
      <c r="G435" s="402"/>
      <c r="H435" s="402"/>
    </row>
    <row r="436" spans="1:8" x14ac:dyDescent="0.25">
      <c r="A436" s="399">
        <f>'SAISIE HOTEL RESTAURANT'!K507</f>
        <v>424</v>
      </c>
      <c r="B436" s="393" t="str">
        <f>'SAISIE HOTEL RESTAURANT'!L507</f>
        <v>Le personnel est informé de la démarche qualité.</v>
      </c>
      <c r="C436" s="400">
        <f>'SAISIE HOTEL RESTAURANT'!M507</f>
        <v>1</v>
      </c>
      <c r="D436" s="399" t="str">
        <f>'SAISIE HOTEL RESTAURANT'!N507</f>
        <v>OUI</v>
      </c>
      <c r="E436" s="394" t="str">
        <f>'SAISIE HOTEL RESTAURANT'!O507</f>
        <v/>
      </c>
      <c r="F436" s="400" t="str">
        <f>'SAISIE HOTEL RESTAURANT'!B507</f>
        <v>R</v>
      </c>
      <c r="G436" s="402"/>
      <c r="H436" s="402"/>
    </row>
    <row r="437" spans="1:8" x14ac:dyDescent="0.25">
      <c r="A437" s="399">
        <f>'SAISIE HOTEL RESTAURANT'!K510</f>
        <v>427</v>
      </c>
      <c r="B437" s="393" t="str">
        <f>'SAISIE HOTEL RESTAURANT'!L510</f>
        <v>Il y a une réunion de présentation de la saison et une réunion de bilan.</v>
      </c>
      <c r="C437" s="400">
        <f>'SAISIE HOTEL RESTAURANT'!M510</f>
        <v>1</v>
      </c>
      <c r="D437" s="399" t="str">
        <f>'SAISIE HOTEL RESTAURANT'!N510</f>
        <v>OUI</v>
      </c>
      <c r="E437" s="394" t="str">
        <f>'SAISIE HOTEL RESTAURANT'!O510</f>
        <v/>
      </c>
      <c r="F437" s="400" t="str">
        <f>'SAISIE HOTEL RESTAURANT'!B510</f>
        <v>R</v>
      </c>
      <c r="G437" s="402"/>
      <c r="H437" s="402"/>
    </row>
    <row r="438" spans="1:8" ht="31.5" x14ac:dyDescent="0.25">
      <c r="A438" s="399">
        <f>'SAISIE HOTEL RESTAURANT'!K511</f>
        <v>428</v>
      </c>
      <c r="B438" s="393" t="str">
        <f>'SAISIE HOTEL RESTAURANT'!L511</f>
        <v>Il est remis un livret d'accueil aux nouveaux embauchés. Ce livret présente les principales caractéristiques de l'entreprise et son environnement proche.</v>
      </c>
      <c r="C438" s="400">
        <f>'SAISIE HOTEL RESTAURANT'!M511</f>
        <v>1</v>
      </c>
      <c r="D438" s="399" t="str">
        <f>'SAISIE HOTEL RESTAURANT'!N511</f>
        <v>OUI</v>
      </c>
      <c r="E438" s="394" t="str">
        <f>'SAISIE HOTEL RESTAURANT'!O511</f>
        <v/>
      </c>
      <c r="F438" s="400" t="str">
        <f>'SAISIE HOTEL RESTAURANT'!B511</f>
        <v>R</v>
      </c>
      <c r="G438" s="402"/>
      <c r="H438" s="402"/>
    </row>
    <row r="439" spans="1:8" x14ac:dyDescent="0.25">
      <c r="A439" s="399">
        <f>'SAISIE HOTEL RESTAURANT'!K512</f>
        <v>429</v>
      </c>
      <c r="B439" s="393" t="str">
        <f>'SAISIE HOTEL RESTAURANT'!L512</f>
        <v>Un plan de nettoyage et de maintenance est mis en œuvre dans l'établissement</v>
      </c>
      <c r="C439" s="400">
        <f>'SAISIE HOTEL RESTAURANT'!M512</f>
        <v>1</v>
      </c>
      <c r="D439" s="399" t="str">
        <f>'SAISIE HOTEL RESTAURANT'!N512</f>
        <v>OUI</v>
      </c>
      <c r="E439" s="394" t="str">
        <f>'SAISIE HOTEL RESTAURANT'!O512</f>
        <v/>
      </c>
      <c r="F439" s="400" t="str">
        <f>'SAISIE HOTEL RESTAURANT'!B512</f>
        <v>R</v>
      </c>
      <c r="G439" s="402"/>
      <c r="H439" s="402"/>
    </row>
    <row r="440" spans="1:8" x14ac:dyDescent="0.25">
      <c r="A440" s="399">
        <f>'SAISIE HOTEL RESTAURANT'!K513</f>
        <v>430</v>
      </c>
      <c r="B440" s="393" t="str">
        <f>'SAISIE HOTEL RESTAURANT'!L513</f>
        <v>Un plan d'action relatif à la démarche qualité est mis en place annuellement.</v>
      </c>
      <c r="C440" s="400">
        <f>'SAISIE HOTEL RESTAURANT'!M513</f>
        <v>1</v>
      </c>
      <c r="D440" s="399" t="str">
        <f>'SAISIE HOTEL RESTAURANT'!N513</f>
        <v>OUI</v>
      </c>
      <c r="E440" s="394" t="str">
        <f>'SAISIE HOTEL RESTAURANT'!O513</f>
        <v/>
      </c>
      <c r="F440" s="400" t="str">
        <f>'SAISIE HOTEL RESTAURANT'!B513</f>
        <v>R</v>
      </c>
      <c r="G440" s="402"/>
      <c r="H440" s="402"/>
    </row>
  </sheetData>
  <autoFilter ref="A3:H66"/>
  <mergeCells count="1">
    <mergeCell ref="A1:H1"/>
  </mergeCells>
  <conditionalFormatting sqref="D2:D1048576">
    <cfRule type="cellIs" dxfId="19" priority="7" operator="equal">
      <formula>"Très Satisfaisant"</formula>
    </cfRule>
    <cfRule type="cellIs" dxfId="18" priority="8" operator="equal">
      <formula>"Satisfaisant"</formula>
    </cfRule>
    <cfRule type="cellIs" dxfId="17" priority="9" operator="equal">
      <formula>"Très Insatisfaisant"</formula>
    </cfRule>
    <cfRule type="cellIs" dxfId="16" priority="10" operator="equal">
      <formula>"Insatisfaisant"</formula>
    </cfRule>
    <cfRule type="cellIs" dxfId="15" priority="11" operator="equal">
      <formula>"OUI"</formula>
    </cfRule>
    <cfRule type="cellIs" dxfId="14" priority="12" operator="equal">
      <formula>"NON"</formula>
    </cfRule>
  </conditionalFormatting>
  <conditionalFormatting sqref="D57:D66">
    <cfRule type="cellIs" dxfId="13" priority="5" operator="equal">
      <formula>"NON"</formula>
    </cfRule>
    <cfRule type="cellIs" dxfId="12" priority="6" operator="equal">
      <formula>"OUI"</formula>
    </cfRule>
  </conditionalFormatting>
  <conditionalFormatting sqref="D57:D66">
    <cfRule type="cellIs" dxfId="11" priority="1" operator="equal">
      <formula>"Très Insatisfaisant"</formula>
    </cfRule>
    <cfRule type="cellIs" dxfId="10" priority="2" operator="equal">
      <formula>"Insatisfaisant"</formula>
    </cfRule>
    <cfRule type="cellIs" dxfId="9" priority="3" operator="equal">
      <formula>"Satisfaisant"</formula>
    </cfRule>
    <cfRule type="cellIs" dxfId="8" priority="4" operator="equal">
      <formula>"Très Satisfaisant"</formula>
    </cfRule>
  </conditionalFormatting>
  <dataValidations count="2">
    <dataValidation type="list" allowBlank="1" showErrorMessage="1" sqref="D62:D63 D65:D66 D58:D60">
      <formula1>$J$136:$J$138</formula1>
    </dataValidation>
    <dataValidation type="list" allowBlank="1" showErrorMessage="1" sqref="D61 D64 D57">
      <formula1>$J$136:$J$137</formula1>
    </dataValidation>
  </dataValidations>
  <printOptions horizontalCentered="1"/>
  <pageMargins left="0.70866141732283472" right="0.70866141732283472" top="0.74803149606299213" bottom="0.74803149606299213" header="0.31496062992125984" footer="0.31496062992125984"/>
  <pageSetup paperSize="9" scale="51"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H439"/>
  <sheetViews>
    <sheetView view="pageBreakPreview" topLeftCell="A163" zoomScale="70" zoomScaleNormal="80" zoomScaleSheetLayoutView="70" workbookViewId="0">
      <selection activeCell="B190" sqref="B190"/>
    </sheetView>
  </sheetViews>
  <sheetFormatPr baseColWidth="10" defaultColWidth="11.42578125" defaultRowHeight="15.75" x14ac:dyDescent="0.25"/>
  <cols>
    <col min="1" max="1" width="5.5703125" style="218" customWidth="1"/>
    <col min="2" max="2" width="81.5703125" style="219" customWidth="1"/>
    <col min="3" max="3" width="4.7109375" style="220" customWidth="1"/>
    <col min="4" max="4" width="20.85546875" style="218" customWidth="1"/>
    <col min="5" max="5" width="57" style="221" customWidth="1"/>
    <col min="6" max="6" width="8.85546875" style="220" customWidth="1"/>
    <col min="7" max="7" width="60.7109375" style="222" customWidth="1"/>
    <col min="8" max="8" width="11.42578125" style="222"/>
    <col min="9" max="16384" width="11.42578125" style="223"/>
  </cols>
  <sheetData>
    <row r="1" spans="1:8" ht="28.5" x14ac:dyDescent="0.25">
      <c r="A1" s="523" t="s">
        <v>805</v>
      </c>
      <c r="B1" s="523"/>
      <c r="C1" s="523"/>
      <c r="D1" s="523"/>
      <c r="E1" s="523"/>
      <c r="F1" s="523"/>
      <c r="G1" s="523"/>
      <c r="H1" s="523"/>
    </row>
    <row r="3" spans="1:8" s="231" customFormat="1" ht="29.25" customHeight="1" x14ac:dyDescent="0.3">
      <c r="A3" s="224"/>
      <c r="B3" s="225" t="str">
        <f>'RESULTAT GLOBAL'!C33</f>
        <v>INFORMATION ET COMMUNICATION</v>
      </c>
      <c r="C3" s="226" t="s">
        <v>31</v>
      </c>
      <c r="D3" s="227" t="s">
        <v>32</v>
      </c>
      <c r="E3" s="228" t="s">
        <v>33</v>
      </c>
      <c r="F3" s="229" t="s">
        <v>806</v>
      </c>
      <c r="G3" s="230" t="s">
        <v>807</v>
      </c>
      <c r="H3" s="230" t="s">
        <v>808</v>
      </c>
    </row>
    <row r="4" spans="1:8" ht="31.5" x14ac:dyDescent="0.25">
      <c r="A4" s="232">
        <f>'SAISIE HOTEL RESTAURANT'!K3</f>
        <v>1</v>
      </c>
      <c r="B4" s="233" t="str">
        <f>'SAISIE HOTEL RESTAURANT'!L3</f>
        <v>Au moins 2 actions de communication ou de promotion sont engagées par l'établissement et accessibles à la clientèle.</v>
      </c>
      <c r="C4" s="234">
        <f>'SAISIE HOTEL RESTAURANT'!M3</f>
        <v>1</v>
      </c>
      <c r="D4" s="232" t="str">
        <f>'SAISIE HOTEL RESTAURANT'!N3</f>
        <v>OUI</v>
      </c>
      <c r="E4" s="235">
        <f>'SAISIE HOTEL RESTAURANT'!O3</f>
        <v>0</v>
      </c>
      <c r="F4" s="236" t="str">
        <f>'SAISIE HOTEL RESTAURANT'!B3</f>
        <v>R</v>
      </c>
      <c r="G4" s="237"/>
      <c r="H4" s="237"/>
    </row>
    <row r="5" spans="1:8" ht="31.5" x14ac:dyDescent="0.25">
      <c r="A5" s="232">
        <f>'SAISIE HOTEL RESTAURANT'!K4</f>
        <v>2</v>
      </c>
      <c r="B5" s="233" t="str">
        <f>'SAISIE HOTEL RESTAURANT'!L4</f>
        <v>Les actions de communication et de promotion de l'établissement sont effectuées à au moins 2 niveaux (local, régional, national, international).</v>
      </c>
      <c r="C5" s="234">
        <f>'SAISIE HOTEL RESTAURANT'!M4</f>
        <v>1</v>
      </c>
      <c r="D5" s="232" t="str">
        <f>'SAISIE HOTEL RESTAURANT'!N4</f>
        <v>OUI</v>
      </c>
      <c r="E5" s="235">
        <f>'SAISIE HOTEL RESTAURANT'!O4</f>
        <v>0</v>
      </c>
      <c r="F5" s="236" t="str">
        <f>'SAISIE HOTEL RESTAURANT'!B4</f>
        <v>R</v>
      </c>
      <c r="G5" s="237"/>
      <c r="H5" s="237"/>
    </row>
    <row r="6" spans="1:8" x14ac:dyDescent="0.25">
      <c r="A6" s="232">
        <f>'SAISIE HOTEL RESTAURANT'!K8</f>
        <v>5</v>
      </c>
      <c r="B6" s="233" t="str">
        <f>'SAISIE HOTEL RESTAURANT'!L8</f>
        <v>L'établissement possède son propre outil de communication.</v>
      </c>
      <c r="C6" s="234">
        <f>'SAISIE HOTEL RESTAURANT'!M8</f>
        <v>3</v>
      </c>
      <c r="D6" s="232" t="str">
        <f>'SAISIE HOTEL RESTAURANT'!N8</f>
        <v>OUI</v>
      </c>
      <c r="E6" s="235">
        <f>'SAISIE HOTEL RESTAURANT'!O8</f>
        <v>0</v>
      </c>
      <c r="F6" s="236" t="str">
        <f>'SAISIE HOTEL RESTAURANT'!B8</f>
        <v>R</v>
      </c>
      <c r="G6" s="237"/>
      <c r="H6" s="237"/>
    </row>
    <row r="7" spans="1:8" x14ac:dyDescent="0.25">
      <c r="A7" s="232">
        <f>'SAISIE HOTEL RESTAURANT'!K9</f>
        <v>6</v>
      </c>
      <c r="B7" s="233" t="str">
        <f>'SAISIE HOTEL RESTAURANT'!L9</f>
        <v>La présentation de l'outil de communication est soignée et attractive.</v>
      </c>
      <c r="C7" s="234">
        <f>'SAISIE HOTEL RESTAURANT'!M9</f>
        <v>3</v>
      </c>
      <c r="D7" s="232" t="str">
        <f>'SAISIE HOTEL RESTAURANT'!N9</f>
        <v>Très Satisfaisant</v>
      </c>
      <c r="E7" s="235">
        <f>'SAISIE HOTEL RESTAURANT'!O9</f>
        <v>0</v>
      </c>
      <c r="F7" s="236" t="str">
        <f>'SAISIE HOTEL RESTAURANT'!B9</f>
        <v>R</v>
      </c>
      <c r="G7" s="237"/>
      <c r="H7" s="237"/>
    </row>
    <row r="8" spans="1:8" x14ac:dyDescent="0.25">
      <c r="A8" s="232">
        <f>'SAISIE HOTEL RESTAURANT'!K10</f>
        <v>7</v>
      </c>
      <c r="B8" s="233" t="str">
        <f>'SAISIE HOTEL RESTAURANT'!L10</f>
        <v xml:space="preserve">L'outil de communication est représentatif de l'offre. </v>
      </c>
      <c r="C8" s="234">
        <f>'SAISIE HOTEL RESTAURANT'!M10</f>
        <v>1</v>
      </c>
      <c r="D8" s="232" t="str">
        <f>'SAISIE HOTEL RESTAURANT'!N10</f>
        <v>OUI</v>
      </c>
      <c r="E8" s="235">
        <f>'SAISIE HOTEL RESTAURANT'!O10</f>
        <v>0</v>
      </c>
      <c r="F8" s="236" t="str">
        <f>'SAISIE HOTEL RESTAURANT'!B10</f>
        <v>R</v>
      </c>
      <c r="G8" s="237"/>
      <c r="H8" s="237"/>
    </row>
    <row r="9" spans="1:8" ht="31.5" x14ac:dyDescent="0.25">
      <c r="A9" s="232">
        <f>'SAISIE HOTEL RESTAURANT'!K11</f>
        <v>8</v>
      </c>
      <c r="B9" s="233" t="str">
        <f>'SAISIE HOTEL RESTAURANT'!L11</f>
        <v>L'outil de communication contient les coordonnées de l'établissement : l'adresse, le site internet, le courriel et le numéro de téléphone.</v>
      </c>
      <c r="C9" s="234">
        <f>'SAISIE HOTEL RESTAURANT'!M11</f>
        <v>1</v>
      </c>
      <c r="D9" s="232" t="str">
        <f>'SAISIE HOTEL RESTAURANT'!N11</f>
        <v>OUI</v>
      </c>
      <c r="E9" s="235">
        <f>'SAISIE HOTEL RESTAURANT'!O11</f>
        <v>0</v>
      </c>
      <c r="F9" s="236" t="str">
        <f>'SAISIE HOTEL RESTAURANT'!B11</f>
        <v>R</v>
      </c>
      <c r="G9" s="237"/>
      <c r="H9" s="237"/>
    </row>
    <row r="10" spans="1:8" ht="63" x14ac:dyDescent="0.25">
      <c r="A10" s="232">
        <f>'SAISIE HOTEL RESTAURANT'!K12</f>
        <v>9</v>
      </c>
      <c r="B10" s="233" t="str">
        <f>'SAISIE HOTEL RESTAURANT'!L12</f>
        <v>L'outil de communication contient les informations suivantes : la catégorie hôtelière, le confort des chambres, le type de restauration, les services de l'hôtel, les tarifs des chambres et les moyens de paiement acceptés, accueil des personnes en situation de handicap.</v>
      </c>
      <c r="C10" s="234">
        <f>'SAISIE HOTEL RESTAURANT'!M12</f>
        <v>1</v>
      </c>
      <c r="D10" s="232" t="str">
        <f>'SAISIE HOTEL RESTAURANT'!N12</f>
        <v>OUI</v>
      </c>
      <c r="E10" s="235">
        <f>'SAISIE HOTEL RESTAURANT'!O12</f>
        <v>0</v>
      </c>
      <c r="F10" s="236" t="str">
        <f>'SAISIE HOTEL RESTAURANT'!B12</f>
        <v>R</v>
      </c>
      <c r="G10" s="237"/>
      <c r="H10" s="237"/>
    </row>
    <row r="11" spans="1:8" x14ac:dyDescent="0.25">
      <c r="A11" s="232">
        <f>'SAISIE HOTEL RESTAURANT'!K13</f>
        <v>10</v>
      </c>
      <c r="B11" s="233" t="str">
        <f>'SAISIE HOTEL RESTAURANT'!L13</f>
        <v>L'outil de communication contient des informations sur l'accès à l'établissement.</v>
      </c>
      <c r="C11" s="234">
        <f>'SAISIE HOTEL RESTAURANT'!M13</f>
        <v>1</v>
      </c>
      <c r="D11" s="232" t="str">
        <f>'SAISIE HOTEL RESTAURANT'!N13</f>
        <v>OUI</v>
      </c>
      <c r="E11" s="235">
        <f>'SAISIE HOTEL RESTAURANT'!O13</f>
        <v>0</v>
      </c>
      <c r="F11" s="236" t="str">
        <f>'SAISIE HOTEL RESTAURANT'!B13</f>
        <v>R</v>
      </c>
      <c r="G11" s="237"/>
      <c r="H11" s="237"/>
    </row>
    <row r="12" spans="1:8" x14ac:dyDescent="0.25">
      <c r="A12" s="232">
        <f>'SAISIE HOTEL RESTAURANT'!K14</f>
        <v>11</v>
      </c>
      <c r="B12" s="233" t="str">
        <f>'SAISIE HOTEL RESTAURANT'!L14</f>
        <v>L'outil de communication est actualisé.</v>
      </c>
      <c r="C12" s="234">
        <f>'SAISIE HOTEL RESTAURANT'!M14</f>
        <v>1</v>
      </c>
      <c r="D12" s="232" t="str">
        <f>'SAISIE HOTEL RESTAURANT'!N14</f>
        <v>OUI</v>
      </c>
      <c r="E12" s="235">
        <f>'SAISIE HOTEL RESTAURANT'!O14</f>
        <v>0</v>
      </c>
      <c r="F12" s="236" t="str">
        <f>'SAISIE HOTEL RESTAURANT'!B14</f>
        <v>R</v>
      </c>
      <c r="G12" s="237"/>
      <c r="H12" s="237"/>
    </row>
    <row r="13" spans="1:8" x14ac:dyDescent="0.25">
      <c r="A13" s="232">
        <f>'SAISIE HOTEL RESTAURANT'!K15</f>
        <v>12</v>
      </c>
      <c r="B13" s="233" t="str">
        <f>'SAISIE HOTEL RESTAURANT'!L15</f>
        <v>L'outil de communication est traduit dans une langue étrangère au moins.</v>
      </c>
      <c r="C13" s="234">
        <f>'SAISIE HOTEL RESTAURANT'!M15</f>
        <v>3</v>
      </c>
      <c r="D13" s="232" t="str">
        <f>'SAISIE HOTEL RESTAURANT'!N15</f>
        <v>OUI</v>
      </c>
      <c r="E13" s="235">
        <f>'SAISIE HOTEL RESTAURANT'!O15</f>
        <v>0</v>
      </c>
      <c r="F13" s="236" t="str">
        <f>'SAISIE HOTEL RESTAURANT'!B15</f>
        <v>R</v>
      </c>
      <c r="G13" s="237"/>
      <c r="H13" s="237"/>
    </row>
    <row r="14" spans="1:8" x14ac:dyDescent="0.25">
      <c r="A14" s="232">
        <f>'SAISIE HOTEL RESTAURANT'!K17</f>
        <v>14</v>
      </c>
      <c r="B14" s="233" t="str">
        <f>'SAISIE HOTEL RESTAURANT'!L17</f>
        <v>Le logo Qualité Tourisme™ est présent sur un outil de communication.</v>
      </c>
      <c r="C14" s="234">
        <f>'SAISIE HOTEL RESTAURANT'!M17</f>
        <v>3</v>
      </c>
      <c r="D14" s="232" t="str">
        <f>'SAISIE HOTEL RESTAURANT'!N17</f>
        <v>OUI</v>
      </c>
      <c r="E14" s="235">
        <f>'SAISIE HOTEL RESTAURANT'!O17</f>
        <v>0</v>
      </c>
      <c r="F14" s="236" t="str">
        <f>'SAISIE HOTEL RESTAURANT'!B17</f>
        <v>R</v>
      </c>
      <c r="G14" s="237"/>
      <c r="H14" s="237"/>
    </row>
    <row r="15" spans="1:8" x14ac:dyDescent="0.25">
      <c r="A15" s="232">
        <f>'SAISIE HOTEL RESTAURANT'!K20</f>
        <v>15</v>
      </c>
      <c r="B15" s="233" t="str">
        <f>'SAISIE HOTEL RESTAURANT'!L20</f>
        <v>L'établissement possède un site internet dédié (site individuel ou site partagé).</v>
      </c>
      <c r="C15" s="234">
        <f>'SAISIE HOTEL RESTAURANT'!M20</f>
        <v>9</v>
      </c>
      <c r="D15" s="232" t="str">
        <f>'SAISIE HOTEL RESTAURANT'!N20</f>
        <v>OUI</v>
      </c>
      <c r="E15" s="235">
        <f>'SAISIE HOTEL RESTAURANT'!O20</f>
        <v>0</v>
      </c>
      <c r="F15" s="236" t="str">
        <f>'SAISIE HOTEL RESTAURANT'!B20</f>
        <v>R</v>
      </c>
      <c r="G15" s="237"/>
      <c r="H15" s="237"/>
    </row>
    <row r="16" spans="1:8" x14ac:dyDescent="0.25">
      <c r="A16" s="232">
        <f>'SAISIE HOTEL RESTAURANT'!K21</f>
        <v>16</v>
      </c>
      <c r="B16" s="233" t="str">
        <f>'SAISIE HOTEL RESTAURANT'!L21</f>
        <v>Le site internet est bien référencé.</v>
      </c>
      <c r="C16" s="234">
        <f>'SAISIE HOTEL RESTAURANT'!M21</f>
        <v>1</v>
      </c>
      <c r="D16" s="232" t="str">
        <f>'SAISIE HOTEL RESTAURANT'!N21</f>
        <v>OUI</v>
      </c>
      <c r="E16" s="235">
        <f>'SAISIE HOTEL RESTAURANT'!O21</f>
        <v>0</v>
      </c>
      <c r="F16" s="236" t="str">
        <f>'SAISIE HOTEL RESTAURANT'!B21</f>
        <v>R</v>
      </c>
      <c r="G16" s="237"/>
      <c r="H16" s="237"/>
    </row>
    <row r="17" spans="1:8" x14ac:dyDescent="0.25">
      <c r="A17" s="232">
        <f>'SAISIE HOTEL RESTAURANT'!K22</f>
        <v>17</v>
      </c>
      <c r="B17" s="233" t="str">
        <f>'SAISIE HOTEL RESTAURANT'!L22</f>
        <v>La présentation du site internet est soignée, attractive et ergonomique.</v>
      </c>
      <c r="C17" s="234">
        <f>'SAISIE HOTEL RESTAURANT'!M22</f>
        <v>3</v>
      </c>
      <c r="D17" s="232" t="str">
        <f>'SAISIE HOTEL RESTAURANT'!N22</f>
        <v>Très Satisfaisant</v>
      </c>
      <c r="E17" s="235">
        <f>'SAISIE HOTEL RESTAURANT'!O22</f>
        <v>0</v>
      </c>
      <c r="F17" s="236" t="str">
        <f>'SAISIE HOTEL RESTAURANT'!B22</f>
        <v>R</v>
      </c>
      <c r="G17" s="237"/>
      <c r="H17" s="237"/>
    </row>
    <row r="18" spans="1:8" ht="31.5" x14ac:dyDescent="0.25">
      <c r="A18" s="232">
        <f>'SAISIE HOTEL RESTAURANT'!K23</f>
        <v>18</v>
      </c>
      <c r="B18" s="233" t="str">
        <f>'SAISIE HOTEL RESTAURANT'!L23</f>
        <v>Le site internet contient les coordonnées de l'établissement : l'adresse, le courriel et le numéro de téléphone.</v>
      </c>
      <c r="C18" s="234">
        <f>'SAISIE HOTEL RESTAURANT'!M23</f>
        <v>1</v>
      </c>
      <c r="D18" s="232" t="str">
        <f>'SAISIE HOTEL RESTAURANT'!N23</f>
        <v>OUI</v>
      </c>
      <c r="E18" s="235">
        <f>'SAISIE HOTEL RESTAURANT'!O23</f>
        <v>0</v>
      </c>
      <c r="F18" s="236" t="str">
        <f>'SAISIE HOTEL RESTAURANT'!B23</f>
        <v>R</v>
      </c>
      <c r="G18" s="237"/>
      <c r="H18" s="237"/>
    </row>
    <row r="19" spans="1:8" ht="63" x14ac:dyDescent="0.25">
      <c r="A19" s="232">
        <f>'SAISIE HOTEL RESTAURANT'!K24</f>
        <v>19</v>
      </c>
      <c r="B19" s="233" t="str">
        <f>'SAISIE HOTEL RESTAURANT'!L24</f>
        <v>Le site internet contient les informations suivantes : la catégorie hôtelière, le confort des chambres, l'accessibilité à l'établissement, le type de restauration, les services de l'hôtel, les tarifs des chambres, les moyens de paiement acceptés et les périodes d'ouverture.</v>
      </c>
      <c r="C19" s="234">
        <f>'SAISIE HOTEL RESTAURANT'!M24</f>
        <v>1</v>
      </c>
      <c r="D19" s="232" t="str">
        <f>'SAISIE HOTEL RESTAURANT'!N24</f>
        <v>OUI</v>
      </c>
      <c r="E19" s="235">
        <f>'SAISIE HOTEL RESTAURANT'!O24</f>
        <v>0</v>
      </c>
      <c r="F19" s="236" t="str">
        <f>'SAISIE HOTEL RESTAURANT'!B24</f>
        <v>R</v>
      </c>
      <c r="G19" s="237"/>
      <c r="H19" s="237"/>
    </row>
    <row r="20" spans="1:8" ht="47.25" x14ac:dyDescent="0.25">
      <c r="A20" s="232">
        <f>'SAISIE HOTEL RESTAURANT'!K25</f>
        <v>20</v>
      </c>
      <c r="B20" s="233" t="str">
        <f>'SAISIE HOTEL RESTAURANT'!L25</f>
        <v>Le site internet contient des informations sur l'accès à l'établissement. Le plan d'accès est téléchargeable et imprimable et/ou des outils de gestion d'itinéraire sont mis à disposition.</v>
      </c>
      <c r="C20" s="234">
        <f>'SAISIE HOTEL RESTAURANT'!M25</f>
        <v>1</v>
      </c>
      <c r="D20" s="232" t="str">
        <f>'SAISIE HOTEL RESTAURANT'!N25</f>
        <v>OUI</v>
      </c>
      <c r="E20" s="235">
        <f>'SAISIE HOTEL RESTAURANT'!O25</f>
        <v>0</v>
      </c>
      <c r="F20" s="236" t="str">
        <f>'SAISIE HOTEL RESTAURANT'!B25</f>
        <v>R</v>
      </c>
      <c r="G20" s="237"/>
      <c r="H20" s="237"/>
    </row>
    <row r="21" spans="1:8" x14ac:dyDescent="0.25">
      <c r="A21" s="232">
        <f>'SAISIE HOTEL RESTAURANT'!K26</f>
        <v>21</v>
      </c>
      <c r="B21" s="233" t="str">
        <f>'SAISIE HOTEL RESTAURANT'!L26</f>
        <v>Les informations du site internet sont actualisées.</v>
      </c>
      <c r="C21" s="234">
        <f>'SAISIE HOTEL RESTAURANT'!M26</f>
        <v>9</v>
      </c>
      <c r="D21" s="232" t="str">
        <f>'SAISIE HOTEL RESTAURANT'!N26</f>
        <v>OUI</v>
      </c>
      <c r="E21" s="235">
        <f>'SAISIE HOTEL RESTAURANT'!O26</f>
        <v>0</v>
      </c>
      <c r="F21" s="236" t="str">
        <f>'SAISIE HOTEL RESTAURANT'!B26</f>
        <v>R</v>
      </c>
      <c r="G21" s="237"/>
      <c r="H21" s="237"/>
    </row>
    <row r="22" spans="1:8" ht="31.5" x14ac:dyDescent="0.25">
      <c r="A22" s="232">
        <f>'SAISIE HOTEL RESTAURANT'!K27</f>
        <v>22</v>
      </c>
      <c r="B22" s="233" t="str">
        <f>'SAISIE HOTEL RESTAURANT'!L27</f>
        <v>Les informations relatives aux modalités de réservation et d'annulation sont facilement accessibles.</v>
      </c>
      <c r="C22" s="234">
        <f>'SAISIE HOTEL RESTAURANT'!M27</f>
        <v>1</v>
      </c>
      <c r="D22" s="232" t="str">
        <f>'SAISIE HOTEL RESTAURANT'!N27</f>
        <v>OUI</v>
      </c>
      <c r="E22" s="235">
        <f>'SAISIE HOTEL RESTAURANT'!O27</f>
        <v>0</v>
      </c>
      <c r="F22" s="236" t="str">
        <f>'SAISIE HOTEL RESTAURANT'!B27</f>
        <v>R</v>
      </c>
      <c r="G22" s="237"/>
      <c r="H22" s="237"/>
    </row>
    <row r="23" spans="1:8" x14ac:dyDescent="0.25">
      <c r="A23" s="232">
        <f>'SAISIE HOTEL RESTAURANT'!K28</f>
        <v>23</v>
      </c>
      <c r="B23" s="233" t="str">
        <f>'SAISIE HOTEL RESTAURANT'!L28</f>
        <v>Le site internet permet une réservation par voie numérique.</v>
      </c>
      <c r="C23" s="234">
        <f>'SAISIE HOTEL RESTAURANT'!M28</f>
        <v>1</v>
      </c>
      <c r="D23" s="232" t="str">
        <f>'SAISIE HOTEL RESTAURANT'!N28</f>
        <v>OUI</v>
      </c>
      <c r="E23" s="235">
        <f>'SAISIE HOTEL RESTAURANT'!O28</f>
        <v>0</v>
      </c>
      <c r="F23" s="236" t="str">
        <f>'SAISIE HOTEL RESTAURANT'!B28</f>
        <v>R</v>
      </c>
      <c r="G23" s="237"/>
      <c r="H23" s="237"/>
    </row>
    <row r="24" spans="1:8" x14ac:dyDescent="0.25">
      <c r="A24" s="232">
        <f>'SAISIE HOTEL RESTAURANT'!K29</f>
        <v>24</v>
      </c>
      <c r="B24" s="233" t="str">
        <f>'SAISIE HOTEL RESTAURANT'!L29</f>
        <v>Le site internet est traduit dans une langue étrangère au moins.</v>
      </c>
      <c r="C24" s="234">
        <f>'SAISIE HOTEL RESTAURANT'!M29</f>
        <v>3</v>
      </c>
      <c r="D24" s="232" t="str">
        <f>'SAISIE HOTEL RESTAURANT'!N29</f>
        <v>OUI</v>
      </c>
      <c r="E24" s="235">
        <f>'SAISIE HOTEL RESTAURANT'!O29</f>
        <v>0</v>
      </c>
      <c r="F24" s="236" t="str">
        <f>'SAISIE HOTEL RESTAURANT'!B29</f>
        <v>R</v>
      </c>
      <c r="G24" s="237"/>
      <c r="H24" s="237"/>
    </row>
    <row r="25" spans="1:8" ht="31.5" x14ac:dyDescent="0.25">
      <c r="A25" s="232">
        <f>'SAISIE HOTEL RESTAURANT'!K32</f>
        <v>27</v>
      </c>
      <c r="B25" s="233" t="str">
        <f>'SAISIE HOTEL RESTAURANT'!L32</f>
        <v>L'établissement informe ses clients par mail ou / et sur son site internet des nouveaux équipements, des nouveaux menus, des repas de fêtes, etc.</v>
      </c>
      <c r="C25" s="234">
        <f>'SAISIE HOTEL RESTAURANT'!M32</f>
        <v>1</v>
      </c>
      <c r="D25" s="232" t="str">
        <f>'SAISIE HOTEL RESTAURANT'!N32</f>
        <v>OUI</v>
      </c>
      <c r="E25" s="235">
        <f>'SAISIE HOTEL RESTAURANT'!O32</f>
        <v>0</v>
      </c>
      <c r="F25" s="236" t="str">
        <f>'SAISIE HOTEL RESTAURANT'!B32</f>
        <v>R</v>
      </c>
      <c r="G25" s="237"/>
      <c r="H25" s="237"/>
    </row>
    <row r="26" spans="1:8" x14ac:dyDescent="0.25">
      <c r="A26" s="232">
        <f>'SAISIE HOTEL RESTAURANT'!K33</f>
        <v>28</v>
      </c>
      <c r="B26" s="233" t="str">
        <f>'SAISIE HOTEL RESTAURANT'!L33</f>
        <v>Le logo Qualité Tourisme™ est présent sur le site internet.</v>
      </c>
      <c r="C26" s="234">
        <f>'SAISIE HOTEL RESTAURANT'!M33</f>
        <v>3</v>
      </c>
      <c r="D26" s="232" t="str">
        <f>'SAISIE HOTEL RESTAURANT'!N33</f>
        <v>OUI</v>
      </c>
      <c r="E26" s="235">
        <f>'SAISIE HOTEL RESTAURANT'!O33</f>
        <v>0</v>
      </c>
      <c r="F26" s="236" t="str">
        <f>'SAISIE HOTEL RESTAURANT'!B33</f>
        <v>R</v>
      </c>
      <c r="G26" s="237"/>
      <c r="H26" s="237"/>
    </row>
    <row r="27" spans="1:8" ht="31.5" x14ac:dyDescent="0.25">
      <c r="A27" s="232">
        <f>'SAISIE HOTEL RESTAURANT'!K34</f>
        <v>29</v>
      </c>
      <c r="B27" s="233" t="str">
        <f>'SAISIE HOTEL RESTAURANT'!L34</f>
        <v xml:space="preserve">La démarche Qualité Tourisme™ est explicitée sur le site internet ou il existe un lien vers le site de Qualité Tourisme™. </v>
      </c>
      <c r="C27" s="234">
        <f>'SAISIE HOTEL RESTAURANT'!M34</f>
        <v>3</v>
      </c>
      <c r="D27" s="232" t="str">
        <f>'SAISIE HOTEL RESTAURANT'!N34</f>
        <v>OUI</v>
      </c>
      <c r="E27" s="235">
        <f>'SAISIE HOTEL RESTAURANT'!O34</f>
        <v>0</v>
      </c>
      <c r="F27" s="236" t="str">
        <f>'SAISIE HOTEL RESTAURANT'!B34</f>
        <v>R</v>
      </c>
      <c r="G27" s="237"/>
      <c r="H27" s="237"/>
    </row>
    <row r="28" spans="1:8" x14ac:dyDescent="0.25">
      <c r="A28" s="232">
        <f>'SAISIE HOTEL RESTAURANT'!K52</f>
        <v>43</v>
      </c>
      <c r="B28" s="233" t="str">
        <f>'SAISIE HOTEL RESTAURANT'!L52</f>
        <v>L'accueil téléphonique est assuré en au moins une langue étrangère.</v>
      </c>
      <c r="C28" s="234">
        <f>'SAISIE HOTEL RESTAURANT'!M52</f>
        <v>3</v>
      </c>
      <c r="D28" s="232" t="str">
        <f>'SAISIE HOTEL RESTAURANT'!N52</f>
        <v>OUI</v>
      </c>
      <c r="E28" s="235">
        <f>'SAISIE HOTEL RESTAURANT'!O52</f>
        <v>0</v>
      </c>
      <c r="F28" s="236" t="str">
        <f>'SAISIE HOTEL RESTAURANT'!$B$52</f>
        <v>NR</v>
      </c>
      <c r="G28" s="237"/>
      <c r="H28" s="237"/>
    </row>
    <row r="29" spans="1:8" ht="31.5" x14ac:dyDescent="0.25">
      <c r="A29" s="232">
        <f>'SAISIE HOTEL RESTAURANT'!K55</f>
        <v>45</v>
      </c>
      <c r="B29" s="233" t="str">
        <f>'SAISIE HOTEL RESTAURANT'!L55</f>
        <v xml:space="preserve">Le message du répondeur annonce le nom de l'établissement et informe des horaires d'ouverture. </v>
      </c>
      <c r="C29" s="234">
        <f>'SAISIE HOTEL RESTAURANT'!M55</f>
        <v>1</v>
      </c>
      <c r="D29" s="232" t="str">
        <f>'SAISIE HOTEL RESTAURANT'!N55</f>
        <v>OUI</v>
      </c>
      <c r="E29" s="235">
        <f>'SAISIE HOTEL RESTAURANT'!O55</f>
        <v>0</v>
      </c>
      <c r="F29" s="236" t="str">
        <f>'SAISIE HOTEL RESTAURANT'!B55</f>
        <v>R</v>
      </c>
      <c r="G29" s="237"/>
      <c r="H29" s="237"/>
    </row>
    <row r="30" spans="1:8" ht="31.5" x14ac:dyDescent="0.25">
      <c r="A30" s="232">
        <f>'SAISIE HOTEL RESTAURANT'!K56</f>
        <v>46</v>
      </c>
      <c r="B30" s="233" t="str">
        <f>'SAISIE HOTEL RESTAURANT'!L56</f>
        <v>Le message du répondeur téléphonique mentionne les horaires d'ouverture en au moins une langue étrangère.</v>
      </c>
      <c r="C30" s="234">
        <f>'SAISIE HOTEL RESTAURANT'!M56</f>
        <v>1</v>
      </c>
      <c r="D30" s="232" t="str">
        <f>'SAISIE HOTEL RESTAURANT'!N56</f>
        <v>OUI</v>
      </c>
      <c r="E30" s="235">
        <f>'SAISIE HOTEL RESTAURANT'!O56</f>
        <v>0</v>
      </c>
      <c r="F30" s="236" t="str">
        <f>'SAISIE HOTEL RESTAURANT'!B56</f>
        <v>R</v>
      </c>
      <c r="G30" s="237"/>
      <c r="H30" s="237"/>
    </row>
    <row r="31" spans="1:8" x14ac:dyDescent="0.25">
      <c r="A31" s="232">
        <f>'SAISIE HOTEL RESTAURANT'!K66</f>
        <v>53</v>
      </c>
      <c r="B31" s="233" t="str">
        <f>'SAISIE HOTEL RESTAURANT'!L66</f>
        <v>Si autorisée, une signalisation d'accès est visible, lisible et uniforme.</v>
      </c>
      <c r="C31" s="234">
        <f>'SAISIE HOTEL RESTAURANT'!M66</f>
        <v>1</v>
      </c>
      <c r="D31" s="232" t="str">
        <f>'SAISIE HOTEL RESTAURANT'!N66</f>
        <v>OUI</v>
      </c>
      <c r="E31" s="235">
        <f>'SAISIE HOTEL RESTAURANT'!O66</f>
        <v>0</v>
      </c>
      <c r="F31" s="236" t="str">
        <f>'SAISIE HOTEL RESTAURANT'!B66</f>
        <v>NR</v>
      </c>
      <c r="G31" s="237"/>
      <c r="H31" s="237"/>
    </row>
    <row r="32" spans="1:8" x14ac:dyDescent="0.25">
      <c r="A32" s="232">
        <f>'SAISIE HOTEL RESTAURANT'!K67</f>
        <v>54</v>
      </c>
      <c r="B32" s="233" t="str">
        <f>'SAISIE HOTEL RESTAURANT'!L67</f>
        <v>L'établissement est facile à trouver.</v>
      </c>
      <c r="C32" s="234">
        <f>'SAISIE HOTEL RESTAURANT'!M67</f>
        <v>3</v>
      </c>
      <c r="D32" s="232" t="str">
        <f>'SAISIE HOTEL RESTAURANT'!N67</f>
        <v>OUI</v>
      </c>
      <c r="E32" s="235">
        <f>'SAISIE HOTEL RESTAURANT'!O67</f>
        <v>0</v>
      </c>
      <c r="F32" s="236" t="str">
        <f>'SAISIE HOTEL RESTAURANT'!B67</f>
        <v>NR</v>
      </c>
      <c r="G32" s="237"/>
      <c r="H32" s="237"/>
    </row>
    <row r="33" spans="1:8" x14ac:dyDescent="0.25">
      <c r="A33" s="232">
        <f>'SAISIE HOTEL RESTAURANT'!K71</f>
        <v>57</v>
      </c>
      <c r="B33" s="233" t="str">
        <f>'SAISIE HOTEL RESTAURANT'!L71</f>
        <v>Une enseigne est présente et on identifie clairement l'entrée de l'établissement.</v>
      </c>
      <c r="C33" s="234">
        <f>'SAISIE HOTEL RESTAURANT'!M71</f>
        <v>1</v>
      </c>
      <c r="D33" s="232" t="str">
        <f>'SAISIE HOTEL RESTAURANT'!N71</f>
        <v>OUI</v>
      </c>
      <c r="E33" s="235">
        <f>'SAISIE HOTEL RESTAURANT'!O71</f>
        <v>0</v>
      </c>
      <c r="F33" s="236" t="str">
        <f>'SAISIE HOTEL RESTAURANT'!$B$71</f>
        <v>R</v>
      </c>
      <c r="G33" s="237"/>
      <c r="H33" s="237"/>
    </row>
    <row r="34" spans="1:8" x14ac:dyDescent="0.25">
      <c r="A34" s="232">
        <f>'SAISIE HOTEL RESTAURANT'!K87</f>
        <v>71</v>
      </c>
      <c r="B34" s="233" t="str">
        <f>'SAISIE HOTEL RESTAURANT'!L87</f>
        <v>La plaque Qualité Tourisme™ est apposée à l'entrée de l'établissement.</v>
      </c>
      <c r="C34" s="234">
        <f>'SAISIE HOTEL RESTAURANT'!M87</f>
        <v>3</v>
      </c>
      <c r="D34" s="232" t="str">
        <f>'SAISIE HOTEL RESTAURANT'!N87</f>
        <v>OUI</v>
      </c>
      <c r="E34" s="235">
        <f>'SAISIE HOTEL RESTAURANT'!O87</f>
        <v>0</v>
      </c>
      <c r="F34" s="236" t="str">
        <f>'SAISIE HOTEL RESTAURANT'!B87</f>
        <v>R</v>
      </c>
      <c r="G34" s="237"/>
      <c r="H34" s="237"/>
    </row>
    <row r="35" spans="1:8" ht="47.25" x14ac:dyDescent="0.25">
      <c r="A35" s="232">
        <f>'SAISIE HOTEL RESTAURANT'!K88</f>
        <v>72</v>
      </c>
      <c r="B35" s="233" t="str">
        <f>'SAISIE HOTEL RESTAURANT'!L88</f>
        <v>A minima, il est affiché le panonceau classement hôtelier, les prix, les horaires et les périodes d'ouverture, l'accessibilité de l'établissement, l'ensemble des moyens de paiement acceptés, les cartes et les menus.</v>
      </c>
      <c r="C35" s="234">
        <f>'SAISIE HOTEL RESTAURANT'!M88</f>
        <v>1</v>
      </c>
      <c r="D35" s="232" t="str">
        <f>'SAISIE HOTEL RESTAURANT'!N88</f>
        <v>OUI</v>
      </c>
      <c r="E35" s="235">
        <f>'SAISIE HOTEL RESTAURANT'!O88</f>
        <v>0</v>
      </c>
      <c r="F35" s="236" t="str">
        <f>'SAISIE HOTEL RESTAURANT'!B88</f>
        <v>R</v>
      </c>
      <c r="G35" s="237"/>
      <c r="H35" s="237"/>
    </row>
    <row r="36" spans="1:8" x14ac:dyDescent="0.25">
      <c r="A36" s="232">
        <f>'SAISIE HOTEL RESTAURANT'!K89</f>
        <v>73</v>
      </c>
      <c r="B36" s="233" t="str">
        <f>'SAISIE HOTEL RESTAURANT'!L89</f>
        <v>Les affichages extérieurs sont soignés et à jour.</v>
      </c>
      <c r="C36" s="234">
        <f>'SAISIE HOTEL RESTAURANT'!M89</f>
        <v>1</v>
      </c>
      <c r="D36" s="232" t="str">
        <f>'SAISIE HOTEL RESTAURANT'!N89</f>
        <v>OUI</v>
      </c>
      <c r="E36" s="235">
        <f>'SAISIE HOTEL RESTAURANT'!O89</f>
        <v>0</v>
      </c>
      <c r="F36" s="236" t="str">
        <f>'SAISIE HOTEL RESTAURANT'!B89</f>
        <v>R</v>
      </c>
      <c r="G36" s="237"/>
      <c r="H36" s="237"/>
    </row>
    <row r="37" spans="1:8" x14ac:dyDescent="0.25">
      <c r="A37" s="232" t="e">
        <f>'SAISIE HOTEL RESTAURANT'!#REF!</f>
        <v>#REF!</v>
      </c>
      <c r="B37" s="233" t="e">
        <f>'SAISIE HOTEL RESTAURANT'!#REF!</f>
        <v>#REF!</v>
      </c>
      <c r="C37" s="234" t="e">
        <f>'SAISIE HOTEL RESTAURANT'!#REF!</f>
        <v>#REF!</v>
      </c>
      <c r="D37" s="232" t="e">
        <f>'SAISIE HOTEL RESTAURANT'!#REF!</f>
        <v>#REF!</v>
      </c>
      <c r="E37" s="235" t="e">
        <f>'SAISIE HOTEL RESTAURANT'!#REF!</f>
        <v>#REF!</v>
      </c>
      <c r="F37" s="236" t="e">
        <f>'SAISIE HOTEL RESTAURANT'!#REF!</f>
        <v>#REF!</v>
      </c>
      <c r="G37" s="237"/>
      <c r="H37" s="237"/>
    </row>
    <row r="38" spans="1:8" ht="47.25" x14ac:dyDescent="0.25">
      <c r="A38" s="232">
        <f>'SAISIE HOTEL RESTAURANT'!K98</f>
        <v>80</v>
      </c>
      <c r="B38" s="233" t="str">
        <f>'SAISIE HOTEL RESTAURANT'!L98</f>
        <v>Le client identifie rapidement les langues parlées par le personnel de l'établissement soit par un affichage extérieur, soit par la mention des langues parlées sur le badge du personnel en contact avec le client.</v>
      </c>
      <c r="C38" s="234">
        <f>'SAISIE HOTEL RESTAURANT'!M98</f>
        <v>1</v>
      </c>
      <c r="D38" s="232" t="str">
        <f>'SAISIE HOTEL RESTAURANT'!N98</f>
        <v>OUI</v>
      </c>
      <c r="E38" s="235">
        <f>'SAISIE HOTEL RESTAURANT'!O98</f>
        <v>0</v>
      </c>
      <c r="F38" s="236" t="str">
        <f>'SAISIE HOTEL RESTAURANT'!B98</f>
        <v>R</v>
      </c>
      <c r="G38" s="237"/>
      <c r="H38" s="237"/>
    </row>
    <row r="39" spans="1:8" ht="31.5" x14ac:dyDescent="0.25">
      <c r="A39" s="232">
        <f>'SAISIE HOTEL RESTAURANT'!K115</f>
        <v>94</v>
      </c>
      <c r="B39" s="233" t="str">
        <f>'SAISIE HOTEL RESTAURANT'!L115</f>
        <v>Dans le hall réception, les informations essentielles sont portées à la connaissance du client.</v>
      </c>
      <c r="C39" s="234">
        <f>'SAISIE HOTEL RESTAURANT'!M115</f>
        <v>1</v>
      </c>
      <c r="D39" s="232" t="str">
        <f>'SAISIE HOTEL RESTAURANT'!N115</f>
        <v>OUI</v>
      </c>
      <c r="E39" s="235">
        <f>'SAISIE HOTEL RESTAURANT'!O115</f>
        <v>0</v>
      </c>
      <c r="F39" s="236" t="str">
        <f>'SAISIE HOTEL RESTAURANT'!$B$115</f>
        <v>R</v>
      </c>
      <c r="G39" s="237"/>
      <c r="H39" s="237"/>
    </row>
    <row r="40" spans="1:8" ht="31.5" x14ac:dyDescent="0.25">
      <c r="A40" s="232">
        <f>'SAISIE HOTEL RESTAURANT'!K117</f>
        <v>96</v>
      </c>
      <c r="B40" s="233" t="str">
        <f>'SAISIE HOTEL RESTAURANT'!L117</f>
        <v>Les services et équipements complémentaires sont portés à la connaissance du client.</v>
      </c>
      <c r="C40" s="234">
        <f>'SAISIE HOTEL RESTAURANT'!M117</f>
        <v>1</v>
      </c>
      <c r="D40" s="232" t="str">
        <f>'SAISIE HOTEL RESTAURANT'!N117</f>
        <v>OUI</v>
      </c>
      <c r="E40" s="235">
        <f>'SAISIE HOTEL RESTAURANT'!O117</f>
        <v>0</v>
      </c>
      <c r="F40" s="236" t="str">
        <f>'SAISIE HOTEL RESTAURANT'!B117</f>
        <v>R</v>
      </c>
      <c r="G40" s="237"/>
      <c r="H40" s="237"/>
    </row>
    <row r="41" spans="1:8" x14ac:dyDescent="0.25">
      <c r="A41" s="232">
        <f>'SAISIE HOTEL RESTAURANT'!K118</f>
        <v>97</v>
      </c>
      <c r="B41" s="233" t="str">
        <f>'SAISIE HOTEL RESTAURANT'!L118</f>
        <v>Si existantes, les activités de loisirs sont portées à la connaissance du client.</v>
      </c>
      <c r="C41" s="234">
        <f>'SAISIE HOTEL RESTAURANT'!M118</f>
        <v>1</v>
      </c>
      <c r="D41" s="232" t="str">
        <f>'SAISIE HOTEL RESTAURANT'!N118</f>
        <v>OUI</v>
      </c>
      <c r="E41" s="235">
        <f>'SAISIE HOTEL RESTAURANT'!O118</f>
        <v>0</v>
      </c>
      <c r="F41" s="236" t="str">
        <f>'SAISIE HOTEL RESTAURANT'!B118</f>
        <v>R</v>
      </c>
      <c r="G41" s="237"/>
      <c r="H41" s="237"/>
    </row>
    <row r="42" spans="1:8" ht="31.5" x14ac:dyDescent="0.25">
      <c r="A42" s="232">
        <f>'SAISIE HOTEL RESTAURANT'!K119</f>
        <v>98</v>
      </c>
      <c r="B42" s="233" t="str">
        <f>'SAISIE HOTEL RESTAURANT'!L119</f>
        <v>Les affichages intérieurs des services et équipements complémentaires sont traduits en au moins une langue étrangère.</v>
      </c>
      <c r="C42" s="234">
        <f>'SAISIE HOTEL RESTAURANT'!M119</f>
        <v>3</v>
      </c>
      <c r="D42" s="232" t="str">
        <f>'SAISIE HOTEL RESTAURANT'!N119</f>
        <v>OUI</v>
      </c>
      <c r="E42" s="235">
        <f>'SAISIE HOTEL RESTAURANT'!O119</f>
        <v>0</v>
      </c>
      <c r="F42" s="236" t="str">
        <f>'SAISIE HOTEL RESTAURANT'!B119</f>
        <v>R</v>
      </c>
      <c r="G42" s="237"/>
      <c r="H42" s="237"/>
    </row>
    <row r="43" spans="1:8" ht="31.5" x14ac:dyDescent="0.25">
      <c r="A43" s="232">
        <f>'SAISIE HOTEL RESTAURANT'!K128</f>
        <v>105</v>
      </c>
      <c r="B43" s="233" t="str">
        <f>'SAISIE HOTEL RESTAURANT'!L128</f>
        <v xml:space="preserve">Une signalétique est présente. Elle est homogène et cohérente avec la charte graphique (si existante). </v>
      </c>
      <c r="C43" s="234">
        <f>'SAISIE HOTEL RESTAURANT'!M128</f>
        <v>1</v>
      </c>
      <c r="D43" s="232" t="str">
        <f>'SAISIE HOTEL RESTAURANT'!N128</f>
        <v>OUI</v>
      </c>
      <c r="E43" s="235">
        <f>'SAISIE HOTEL RESTAURANT'!O128</f>
        <v>0</v>
      </c>
      <c r="F43" s="236" t="str">
        <f>'SAISIE HOTEL RESTAURANT'!$B$128</f>
        <v>NR</v>
      </c>
      <c r="G43" s="237"/>
      <c r="H43" s="237"/>
    </row>
    <row r="44" spans="1:8" ht="31.5" x14ac:dyDescent="0.25">
      <c r="A44" s="232">
        <f>'SAISIE HOTEL RESTAURANT'!K158</f>
        <v>130</v>
      </c>
      <c r="B44" s="233" t="str">
        <f>'SAISIE HOTEL RESTAURANT'!L158</f>
        <v>L'affichage concernant la sécurité relative à l'utilisation des équipements de loisir est visible, lisible, propre et en bon état.</v>
      </c>
      <c r="C44" s="234">
        <f>'SAISIE HOTEL RESTAURANT'!M158</f>
        <v>1</v>
      </c>
      <c r="D44" s="232" t="str">
        <f>'SAISIE HOTEL RESTAURANT'!N158</f>
        <v>OUI</v>
      </c>
      <c r="E44" s="235">
        <f>'SAISIE HOTEL RESTAURANT'!O158</f>
        <v>0</v>
      </c>
      <c r="F44" s="236" t="str">
        <f>'SAISIE HOTEL RESTAURANT'!$B$158</f>
        <v>R</v>
      </c>
      <c r="G44" s="237"/>
      <c r="H44" s="237"/>
    </row>
    <row r="45" spans="1:8" ht="47.25" x14ac:dyDescent="0.25">
      <c r="A45" s="232">
        <f>'SAISIE HOTEL RESTAURANT'!K173</f>
        <v>143</v>
      </c>
      <c r="B45" s="233" t="str">
        <f>'SAISIE HOTEL RESTAURANT'!L173</f>
        <v>L'affichage concernant la responsabilité des parents quant à l'utilisation des jeux par leurs enfants (responsabilité civile), précisant l'âge des enfants pouvant utiliser ces jeux, est parfaitement visible, lisible, propre et en bon état.</v>
      </c>
      <c r="C45" s="234">
        <f>'SAISIE HOTEL RESTAURANT'!M173</f>
        <v>1</v>
      </c>
      <c r="D45" s="232" t="str">
        <f>'SAISIE HOTEL RESTAURANT'!N173</f>
        <v>OUI</v>
      </c>
      <c r="E45" s="235">
        <f>'SAISIE HOTEL RESTAURANT'!O173</f>
        <v>0</v>
      </c>
      <c r="F45" s="236" t="str">
        <f>'SAISIE HOTEL RESTAURANT'!$B$173</f>
        <v>R</v>
      </c>
      <c r="G45" s="237"/>
      <c r="H45" s="237"/>
    </row>
    <row r="46" spans="1:8" x14ac:dyDescent="0.25">
      <c r="A46" s="232">
        <f>'SAISIE HOTEL RESTAURANT'!K217</f>
        <v>180</v>
      </c>
      <c r="B46" s="233" t="str">
        <f>'SAISIE HOTEL RESTAURANT'!L217</f>
        <v>Un livret d'accueil est présent dans la chambre.</v>
      </c>
      <c r="C46" s="234">
        <f>'SAISIE HOTEL RESTAURANT'!M217</f>
        <v>1</v>
      </c>
      <c r="D46" s="232" t="str">
        <f>'SAISIE HOTEL RESTAURANT'!N217</f>
        <v>OUI</v>
      </c>
      <c r="E46" s="235">
        <f>'SAISIE HOTEL RESTAURANT'!O217</f>
        <v>0</v>
      </c>
      <c r="F46" s="236" t="str">
        <f>'SAISIE HOTEL RESTAURANT'!$B$217</f>
        <v>R</v>
      </c>
      <c r="G46" s="237"/>
      <c r="H46" s="237"/>
    </row>
    <row r="47" spans="1:8" x14ac:dyDescent="0.25">
      <c r="A47" s="232">
        <f>'SAISIE HOTEL RESTAURANT'!K327</f>
        <v>276</v>
      </c>
      <c r="B47" s="233" t="str">
        <f>'SAISIE HOTEL RESTAURANT'!L327</f>
        <v>Il existe une carte de bar.</v>
      </c>
      <c r="C47" s="234">
        <f>'SAISIE HOTEL RESTAURANT'!M327</f>
        <v>3</v>
      </c>
      <c r="D47" s="232" t="str">
        <f>'SAISIE HOTEL RESTAURANT'!N327</f>
        <v>OUI</v>
      </c>
      <c r="E47" s="235" t="str">
        <f>'SAISIE HOTEL RESTAURANT'!O327</f>
        <v/>
      </c>
      <c r="F47" s="236" t="str">
        <f>'SAISIE HOTEL RESTAURANT'!B327</f>
        <v>R</v>
      </c>
      <c r="G47" s="237"/>
      <c r="H47" s="237"/>
    </row>
    <row r="48" spans="1:8" x14ac:dyDescent="0.25">
      <c r="A48" s="232">
        <f>'SAISIE HOTEL RESTAURANT'!K328</f>
        <v>277</v>
      </c>
      <c r="B48" s="233" t="str">
        <f>'SAISIE HOTEL RESTAURANT'!L328</f>
        <v>La carte de bar est traduite dans au moins une langue étrangère</v>
      </c>
      <c r="C48" s="234">
        <f>'SAISIE HOTEL RESTAURANT'!M328</f>
        <v>3</v>
      </c>
      <c r="D48" s="232" t="str">
        <f>'SAISIE HOTEL RESTAURANT'!N328</f>
        <v>OUI</v>
      </c>
      <c r="E48" s="235" t="str">
        <f>'SAISIE HOTEL RESTAURANT'!O328</f>
        <v/>
      </c>
      <c r="F48" s="236" t="str">
        <f>'SAISIE HOTEL RESTAURANT'!B328</f>
        <v>R</v>
      </c>
      <c r="G48" s="237"/>
      <c r="H48" s="237"/>
    </row>
    <row r="49" spans="1:8" x14ac:dyDescent="0.25">
      <c r="A49" s="232" t="e">
        <f>'SAISIE HOTEL RESTAURANT'!#REF!</f>
        <v>#REF!</v>
      </c>
      <c r="B49" s="233" t="e">
        <f>'SAISIE HOTEL RESTAURANT'!#REF!</f>
        <v>#REF!</v>
      </c>
      <c r="C49" s="234" t="e">
        <f>'SAISIE HOTEL RESTAURANT'!#REF!</f>
        <v>#REF!</v>
      </c>
      <c r="D49" s="232" t="e">
        <f>'SAISIE HOTEL RESTAURANT'!#REF!</f>
        <v>#REF!</v>
      </c>
      <c r="E49" s="235" t="e">
        <f>'SAISIE HOTEL RESTAURANT'!#REF!</f>
        <v>#REF!</v>
      </c>
      <c r="F49" s="236" t="e">
        <f>'SAISIE HOTEL RESTAURANT'!#REF!</f>
        <v>#REF!</v>
      </c>
      <c r="G49" s="237"/>
      <c r="H49" s="237"/>
    </row>
    <row r="50" spans="1:8" x14ac:dyDescent="0.25">
      <c r="A50" s="232">
        <f>'SAISIE HOTEL RESTAURANT'!K356</f>
        <v>301</v>
      </c>
      <c r="B50" s="233" t="str">
        <f>'SAISIE HOTEL RESTAURANT'!L356</f>
        <v>Les cartes et menus sont soignés, attractifs et complets</v>
      </c>
      <c r="C50" s="234">
        <f>'SAISIE HOTEL RESTAURANT'!M356</f>
        <v>1</v>
      </c>
      <c r="D50" s="232" t="str">
        <f>'SAISIE HOTEL RESTAURANT'!N356</f>
        <v>OUI</v>
      </c>
      <c r="E50" s="235">
        <f>'SAISIE HOTEL RESTAURANT'!O356</f>
        <v>0</v>
      </c>
      <c r="F50" s="236" t="str">
        <f>'SAISIE HOTEL RESTAURANT'!B356</f>
        <v>R</v>
      </c>
      <c r="G50" s="237"/>
      <c r="H50" s="237"/>
    </row>
    <row r="51" spans="1:8" ht="31.5" x14ac:dyDescent="0.25">
      <c r="A51" s="232">
        <f>'SAISIE HOTEL RESTAURANT'!K357</f>
        <v>302</v>
      </c>
      <c r="B51" s="233" t="str">
        <f>'SAISIE HOTEL RESTAURANT'!L357</f>
        <v>Si l'établissement propose des spécialités maison (entrées, plats ou desserts), ils sont valorisés sur la carte.</v>
      </c>
      <c r="C51" s="234">
        <f>'SAISIE HOTEL RESTAURANT'!M357</f>
        <v>1</v>
      </c>
      <c r="D51" s="232" t="str">
        <f>'SAISIE HOTEL RESTAURANT'!N357</f>
        <v>OUI</v>
      </c>
      <c r="E51" s="235">
        <f>'SAISIE HOTEL RESTAURANT'!O357</f>
        <v>0</v>
      </c>
      <c r="F51" s="236" t="str">
        <f>'SAISIE HOTEL RESTAURANT'!B357</f>
        <v>NR</v>
      </c>
      <c r="G51" s="237"/>
      <c r="H51" s="237"/>
    </row>
    <row r="52" spans="1:8" ht="47.25" x14ac:dyDescent="0.25">
      <c r="A52" s="232">
        <f>'SAISIE HOTEL RESTAURANT'!K358</f>
        <v>303</v>
      </c>
      <c r="B52" s="233" t="str">
        <f>'SAISIE HOTEL RESTAURANT'!L358</f>
        <v>Si l'établissement propose des spécialités issues de la gastronomie locale ou élaborés à base de produits locaux (entrées, plats, fromages ou desserts), ils sont valorisés sur la carte.</v>
      </c>
      <c r="C52" s="234">
        <f>'SAISIE HOTEL RESTAURANT'!M358</f>
        <v>1</v>
      </c>
      <c r="D52" s="232" t="str">
        <f>'SAISIE HOTEL RESTAURANT'!N358</f>
        <v>OUI</v>
      </c>
      <c r="E52" s="235">
        <f>'SAISIE HOTEL RESTAURANT'!O358</f>
        <v>0</v>
      </c>
      <c r="F52" s="236" t="str">
        <f>'SAISIE HOTEL RESTAURANT'!B358</f>
        <v>R</v>
      </c>
      <c r="G52" s="237"/>
      <c r="H52" s="237"/>
    </row>
    <row r="53" spans="1:8" x14ac:dyDescent="0.25">
      <c r="A53" s="232">
        <f>'SAISIE HOTEL RESTAURANT'!K362</f>
        <v>307</v>
      </c>
      <c r="B53" s="233" t="str">
        <f>'SAISIE HOTEL RESTAURANT'!L362</f>
        <v>La carte des menus est traduite au moins en une langue étrangère.</v>
      </c>
      <c r="C53" s="234">
        <f>'SAISIE HOTEL RESTAURANT'!M362</f>
        <v>3</v>
      </c>
      <c r="D53" s="232" t="str">
        <f>'SAISIE HOTEL RESTAURANT'!N362</f>
        <v>OUI</v>
      </c>
      <c r="E53" s="235">
        <f>'SAISIE HOTEL RESTAURANT'!O362</f>
        <v>0</v>
      </c>
      <c r="F53" s="236" t="str">
        <f>'SAISIE HOTEL RESTAURANT'!$B$362</f>
        <v>R</v>
      </c>
      <c r="G53" s="237"/>
      <c r="H53" s="237"/>
    </row>
    <row r="54" spans="1:8" x14ac:dyDescent="0.25">
      <c r="A54" s="232">
        <f>'SAISIE HOTEL RESTAURANT'!K497</f>
        <v>415</v>
      </c>
      <c r="B54" s="233" t="str">
        <f>'SAISIE HOTEL RESTAURANT'!L497</f>
        <v>Présence d'un point d'informations touristiques locales</v>
      </c>
      <c r="C54" s="234">
        <f>'SAISIE HOTEL RESTAURANT'!M497</f>
        <v>3</v>
      </c>
      <c r="D54" s="232" t="str">
        <f>'SAISIE HOTEL RESTAURANT'!N497</f>
        <v>OUI</v>
      </c>
      <c r="E54" s="235">
        <f>'SAISIE HOTEL RESTAURANT'!O497</f>
        <v>0</v>
      </c>
      <c r="F54" s="236" t="str">
        <f>'SAISIE HOTEL RESTAURANT'!$B$497</f>
        <v>R</v>
      </c>
      <c r="G54" s="237"/>
      <c r="H54" s="237"/>
    </row>
    <row r="55" spans="1:8" ht="31.5" x14ac:dyDescent="0.25">
      <c r="A55" s="232">
        <f>'SAISIE HOTEL RESTAURANT'!K504</f>
        <v>422</v>
      </c>
      <c r="B55" s="233" t="str">
        <f>'SAISIE HOTEL RESTAURANT'!L504</f>
        <v>Si existant, le site participe à l'alimentation du système d'information touristique local</v>
      </c>
      <c r="C55" s="234">
        <f>'SAISIE HOTEL RESTAURANT'!M504</f>
        <v>1</v>
      </c>
      <c r="D55" s="232" t="str">
        <f>'SAISIE HOTEL RESTAURANT'!N504</f>
        <v>OUI</v>
      </c>
      <c r="E55" s="235">
        <f>'SAISIE HOTEL RESTAURANT'!O504</f>
        <v>0</v>
      </c>
      <c r="F55" s="236" t="str">
        <f>'SAISIE HOTEL RESTAURANT'!$B$504</f>
        <v>R</v>
      </c>
      <c r="G55" s="237"/>
      <c r="H55" s="237"/>
    </row>
    <row r="56" spans="1:8" s="231" customFormat="1" ht="29.25" customHeight="1" x14ac:dyDescent="0.3">
      <c r="A56" s="224"/>
      <c r="B56" s="225" t="str">
        <f>'RESULTAT GLOBAL'!C34</f>
        <v>SAVOIR-FAIRE ET SAVOIR-ETRE</v>
      </c>
      <c r="C56" s="226" t="s">
        <v>31</v>
      </c>
      <c r="D56" s="227" t="s">
        <v>32</v>
      </c>
      <c r="E56" s="228" t="s">
        <v>33</v>
      </c>
      <c r="F56" s="229" t="s">
        <v>806</v>
      </c>
      <c r="G56" s="230" t="s">
        <v>807</v>
      </c>
      <c r="H56" s="230" t="s">
        <v>808</v>
      </c>
    </row>
    <row r="57" spans="1:8" x14ac:dyDescent="0.25">
      <c r="A57" s="202">
        <f>'SAISIE HOTEL RESTAURANT'!K38</f>
        <v>31</v>
      </c>
      <c r="B57" s="203" t="str">
        <f>'SAISIE HOTEL RESTAURANT'!L38</f>
        <v xml:space="preserve">L'appel doit aboutir avant la 5ème sonnerie. </v>
      </c>
      <c r="C57" s="204">
        <f>'SAISIE HOTEL RESTAURANT'!M38</f>
        <v>3</v>
      </c>
      <c r="D57" s="202" t="str">
        <f>'SAISIE HOTEL RESTAURANT'!N38</f>
        <v>OUI</v>
      </c>
      <c r="E57" s="238">
        <f>'SAISIE HOTEL RESTAURANT'!O38</f>
        <v>0</v>
      </c>
      <c r="F57" s="234" t="str">
        <f>'SAISIE HOTEL RESTAURANT'!B38</f>
        <v>NR</v>
      </c>
      <c r="G57" s="237"/>
      <c r="H57" s="237"/>
    </row>
    <row r="58" spans="1:8" x14ac:dyDescent="0.25">
      <c r="A58" s="202">
        <f>'SAISIE HOTEL RESTAURANT'!K39</f>
        <v>32</v>
      </c>
      <c r="B58" s="203" t="str">
        <f>'SAISIE HOTEL RESTAURANT'!L39</f>
        <v>L'interlocuteur annonce le nom de l'établissement.</v>
      </c>
      <c r="C58" s="204">
        <f>'SAISIE HOTEL RESTAURANT'!M39</f>
        <v>3</v>
      </c>
      <c r="D58" s="202" t="str">
        <f>'SAISIE HOTEL RESTAURANT'!N39</f>
        <v>OUI</v>
      </c>
      <c r="E58" s="238">
        <f>'SAISIE HOTEL RESTAURANT'!O39</f>
        <v>0</v>
      </c>
      <c r="F58" s="234" t="str">
        <f>'SAISIE HOTEL RESTAURANT'!B39</f>
        <v>NR</v>
      </c>
      <c r="G58" s="237"/>
      <c r="H58" s="237"/>
    </row>
    <row r="59" spans="1:8" x14ac:dyDescent="0.25">
      <c r="A59" s="202">
        <f>'SAISIE HOTEL RESTAURANT'!K40</f>
        <v>33</v>
      </c>
      <c r="B59" s="203" t="str">
        <f>'SAISIE HOTEL RESTAURANT'!L40</f>
        <v>Si la conversation est mise en attente, celle-ci n'excède pas une minute.</v>
      </c>
      <c r="C59" s="204">
        <f>'SAISIE HOTEL RESTAURANT'!M40</f>
        <v>1</v>
      </c>
      <c r="D59" s="202" t="str">
        <f>'SAISIE HOTEL RESTAURANT'!N40</f>
        <v>OUI</v>
      </c>
      <c r="E59" s="238">
        <f>'SAISIE HOTEL RESTAURANT'!O40</f>
        <v>0</v>
      </c>
      <c r="F59" s="234" t="str">
        <f>'SAISIE HOTEL RESTAURANT'!B40</f>
        <v>NR</v>
      </c>
      <c r="G59" s="237"/>
      <c r="H59" s="237"/>
    </row>
    <row r="60" spans="1:8" x14ac:dyDescent="0.25">
      <c r="A60" s="202">
        <f>'SAISIE HOTEL RESTAURANT'!K42</f>
        <v>34</v>
      </c>
      <c r="B60" s="203" t="str">
        <f>'SAISIE HOTEL RESTAURANT'!L42</f>
        <v>Si l'établissement est complet, une solution est proposée au client.</v>
      </c>
      <c r="C60" s="204">
        <f>'SAISIE HOTEL RESTAURANT'!M42</f>
        <v>1</v>
      </c>
      <c r="D60" s="202" t="str">
        <f>'SAISIE HOTEL RESTAURANT'!N42</f>
        <v>OUI</v>
      </c>
      <c r="E60" s="238">
        <f>'SAISIE HOTEL RESTAURANT'!O42</f>
        <v>0</v>
      </c>
      <c r="F60" s="234" t="str">
        <f>'SAISIE HOTEL RESTAURANT'!B42</f>
        <v>NR</v>
      </c>
      <c r="G60" s="237"/>
      <c r="H60" s="237"/>
    </row>
    <row r="61" spans="1:8" ht="31.5" x14ac:dyDescent="0.25">
      <c r="A61" s="202">
        <f>'SAISIE HOTEL RESTAURANT'!K43</f>
        <v>35</v>
      </c>
      <c r="B61" s="203" t="str">
        <f>'SAISIE HOTEL RESTAURANT'!L43</f>
        <v>Les informations communiquées par l'interlocuteur sont précises et répondent à la demande.</v>
      </c>
      <c r="C61" s="204">
        <f>'SAISIE HOTEL RESTAURANT'!M43</f>
        <v>3</v>
      </c>
      <c r="D61" s="202" t="str">
        <f>'SAISIE HOTEL RESTAURANT'!N43</f>
        <v>OUI</v>
      </c>
      <c r="E61" s="238">
        <f>'SAISIE HOTEL RESTAURANT'!O43</f>
        <v>0</v>
      </c>
      <c r="F61" s="234" t="str">
        <f>'SAISIE HOTEL RESTAURANT'!B43</f>
        <v>NR</v>
      </c>
      <c r="G61" s="237"/>
      <c r="H61" s="237"/>
    </row>
    <row r="62" spans="1:8" x14ac:dyDescent="0.25">
      <c r="A62" s="202">
        <f>'SAISIE HOTEL RESTAURANT'!K44</f>
        <v>36</v>
      </c>
      <c r="B62" s="203" t="str">
        <f>'SAISIE HOTEL RESTAURANT'!L44</f>
        <v>Les éléments essentiels du séjour sont bien précisés avec le client.</v>
      </c>
      <c r="C62" s="204">
        <f>'SAISIE HOTEL RESTAURANT'!M44</f>
        <v>3</v>
      </c>
      <c r="D62" s="202" t="str">
        <f>'SAISIE HOTEL RESTAURANT'!N44</f>
        <v>OUI</v>
      </c>
      <c r="E62" s="238">
        <f>'SAISIE HOTEL RESTAURANT'!O44</f>
        <v>0</v>
      </c>
      <c r="F62" s="234" t="str">
        <f>'SAISIE HOTEL RESTAURANT'!B44</f>
        <v>NR</v>
      </c>
      <c r="G62" s="237"/>
      <c r="H62" s="237"/>
    </row>
    <row r="63" spans="1:8" x14ac:dyDescent="0.25">
      <c r="A63" s="202">
        <f>'SAISIE HOTEL RESTAURANT'!K45</f>
        <v>37</v>
      </c>
      <c r="B63" s="203" t="str">
        <f>'SAISIE HOTEL RESTAURANT'!L45</f>
        <v>L'interlocuteur ne marque pas d'hésitation dans l'enregistrement de la réservation.</v>
      </c>
      <c r="C63" s="204">
        <f>'SAISIE HOTEL RESTAURANT'!M45</f>
        <v>3</v>
      </c>
      <c r="D63" s="202" t="str">
        <f>'SAISIE HOTEL RESTAURANT'!N45</f>
        <v>OUI</v>
      </c>
      <c r="E63" s="238">
        <f>'SAISIE HOTEL RESTAURANT'!O45</f>
        <v>0</v>
      </c>
      <c r="F63" s="234" t="str">
        <f>'SAISIE HOTEL RESTAURANT'!B45</f>
        <v>NR</v>
      </c>
      <c r="G63" s="237"/>
      <c r="H63" s="237"/>
    </row>
    <row r="64" spans="1:8" ht="47.25" x14ac:dyDescent="0.25">
      <c r="A64" s="202">
        <f>'SAISIE HOTEL RESTAURANT'!K46</f>
        <v>38</v>
      </c>
      <c r="B64" s="203" t="str">
        <f>'SAISIE HOTEL RESTAURANT'!L46</f>
        <v>L'interlocuteur est courtois, employant les formules de politesse adaptées. Le cas échéant, la mise en attente et la reprise de ligne s'accompagnent des formules d'usage.</v>
      </c>
      <c r="C64" s="204">
        <f>'SAISIE HOTEL RESTAURANT'!M46</f>
        <v>9</v>
      </c>
      <c r="D64" s="202" t="str">
        <f>'SAISIE HOTEL RESTAURANT'!N46</f>
        <v>OUI</v>
      </c>
      <c r="E64" s="238">
        <f>'SAISIE HOTEL RESTAURANT'!O46</f>
        <v>0</v>
      </c>
      <c r="F64" s="234" t="str">
        <f>'SAISIE HOTEL RESTAURANT'!B46</f>
        <v>NR</v>
      </c>
      <c r="G64" s="237"/>
      <c r="H64" s="237"/>
    </row>
    <row r="65" spans="1:8" x14ac:dyDescent="0.25">
      <c r="A65" s="202">
        <f>'SAISIE HOTEL RESTAURANT'!K48</f>
        <v>39</v>
      </c>
      <c r="B65" s="203" t="str">
        <f>'SAISIE HOTEL RESTAURANT'!L48</f>
        <v>La reformulation orale doit comporter les éléments essentiels de la réservation.</v>
      </c>
      <c r="C65" s="204">
        <f>'SAISIE HOTEL RESTAURANT'!M48</f>
        <v>3</v>
      </c>
      <c r="D65" s="202" t="str">
        <f>'SAISIE HOTEL RESTAURANT'!N48</f>
        <v>OUI</v>
      </c>
      <c r="E65" s="238">
        <f>'SAISIE HOTEL RESTAURANT'!O48</f>
        <v>0</v>
      </c>
      <c r="F65" s="234" t="str">
        <f>'SAISIE HOTEL RESTAURANT'!B48</f>
        <v>NR</v>
      </c>
      <c r="G65" s="237"/>
      <c r="H65" s="237"/>
    </row>
    <row r="66" spans="1:8" ht="31.5" x14ac:dyDescent="0.25">
      <c r="A66" s="202">
        <f>'SAISIE HOTEL RESTAURANT'!K49</f>
        <v>40</v>
      </c>
      <c r="B66" s="203" t="str">
        <f>'SAISIE HOTEL RESTAURANT'!L49</f>
        <v>L'interlocuteur propose spontanément des informations sur l'accès à l'établissement.</v>
      </c>
      <c r="C66" s="204">
        <f>'SAISIE HOTEL RESTAURANT'!M49</f>
        <v>3</v>
      </c>
      <c r="D66" s="202" t="str">
        <f>'SAISIE HOTEL RESTAURANT'!N49</f>
        <v>OUI</v>
      </c>
      <c r="E66" s="238">
        <f>'SAISIE HOTEL RESTAURANT'!O49</f>
        <v>0</v>
      </c>
      <c r="F66" s="234" t="str">
        <f>'SAISIE HOTEL RESTAURANT'!B49</f>
        <v>NR</v>
      </c>
      <c r="G66" s="237"/>
      <c r="H66" s="237"/>
    </row>
    <row r="67" spans="1:8" x14ac:dyDescent="0.25">
      <c r="A67" s="202">
        <f>'SAISIE HOTEL RESTAURANT'!K50</f>
        <v>41</v>
      </c>
      <c r="B67" s="203" t="str">
        <f>'SAISIE HOTEL RESTAURANT'!L50</f>
        <v>L'interlocuteur propose spontanément une confirmation par mail.</v>
      </c>
      <c r="C67" s="204">
        <f>'SAISIE HOTEL RESTAURANT'!M50</f>
        <v>3</v>
      </c>
      <c r="D67" s="202" t="str">
        <f>'SAISIE HOTEL RESTAURANT'!N50</f>
        <v>OUI</v>
      </c>
      <c r="E67" s="238">
        <f>'SAISIE HOTEL RESTAURANT'!O50</f>
        <v>0</v>
      </c>
      <c r="F67" s="234" t="str">
        <f>'SAISIE HOTEL RESTAURANT'!B50</f>
        <v>NR</v>
      </c>
      <c r="G67" s="237"/>
      <c r="H67" s="237"/>
    </row>
    <row r="68" spans="1:8" x14ac:dyDescent="0.25">
      <c r="A68" s="202">
        <f>'SAISIE HOTEL RESTAURANT'!K51</f>
        <v>42</v>
      </c>
      <c r="B68" s="203" t="str">
        <f>'SAISIE HOTEL RESTAURANT'!L51</f>
        <v>La confirmation de la réservation est complète.</v>
      </c>
      <c r="C68" s="204">
        <f>'SAISIE HOTEL RESTAURANT'!M51</f>
        <v>1</v>
      </c>
      <c r="D68" s="202" t="str">
        <f>'SAISIE HOTEL RESTAURANT'!N51</f>
        <v>OUI</v>
      </c>
      <c r="E68" s="238">
        <f>'SAISIE HOTEL RESTAURANT'!O51</f>
        <v>0</v>
      </c>
      <c r="F68" s="234" t="str">
        <f>'SAISIE HOTEL RESTAURANT'!B51</f>
        <v>NR</v>
      </c>
      <c r="G68" s="237"/>
      <c r="H68" s="237"/>
    </row>
    <row r="69" spans="1:8" ht="31.5" x14ac:dyDescent="0.25">
      <c r="A69" s="202">
        <f>'SAISIE HOTEL RESTAURANT'!K54</f>
        <v>44</v>
      </c>
      <c r="B69" s="203" t="str">
        <f>'SAISIE HOTEL RESTAURANT'!L54</f>
        <v>En cas d'absence, un répondeur assure l'accueil téléphonique. Le ton de message est courtois, employant les formules de politesse adaptées.</v>
      </c>
      <c r="C69" s="204">
        <f>'SAISIE HOTEL RESTAURANT'!M54</f>
        <v>1</v>
      </c>
      <c r="D69" s="202" t="str">
        <f>'SAISIE HOTEL RESTAURANT'!N54</f>
        <v>OUI</v>
      </c>
      <c r="E69" s="238">
        <f>'SAISIE HOTEL RESTAURANT'!O54</f>
        <v>0</v>
      </c>
      <c r="F69" s="234" t="str">
        <f>'SAISIE HOTEL RESTAURANT'!$B$54</f>
        <v>R</v>
      </c>
      <c r="G69" s="237"/>
      <c r="H69" s="237"/>
    </row>
    <row r="70" spans="1:8" ht="31.5" x14ac:dyDescent="0.25">
      <c r="A70" s="202">
        <f>'SAISIE HOTEL RESTAURANT'!K60</f>
        <v>49</v>
      </c>
      <c r="B70" s="203" t="str">
        <f>'SAISIE HOTEL RESTAURANT'!L60</f>
        <v>Lors d’une demande d'informations en langue étrangère, la réponse est personnalisée et correspond à la demande.</v>
      </c>
      <c r="C70" s="204">
        <f>'SAISIE HOTEL RESTAURANT'!M60</f>
        <v>3</v>
      </c>
      <c r="D70" s="202" t="str">
        <f>'SAISIE HOTEL RESTAURANT'!N60</f>
        <v>OUI</v>
      </c>
      <c r="E70" s="238">
        <f>'SAISIE HOTEL RESTAURANT'!O60</f>
        <v>0</v>
      </c>
      <c r="F70" s="234" t="str">
        <f>'SAISIE HOTEL RESTAURANT'!B60</f>
        <v>NR</v>
      </c>
      <c r="G70" s="237"/>
      <c r="H70" s="237"/>
    </row>
    <row r="71" spans="1:8" ht="31.5" x14ac:dyDescent="0.25">
      <c r="A71" s="202">
        <f>'SAISIE HOTEL RESTAURANT'!K62</f>
        <v>51</v>
      </c>
      <c r="B71" s="203" t="str">
        <f>'SAISIE HOTEL RESTAURANT'!L62</f>
        <v>Lors d'une demande d'informations, la réponse écrite (mail ou courrier) est reçue sous 48h.</v>
      </c>
      <c r="C71" s="204">
        <f>'SAISIE HOTEL RESTAURANT'!M62</f>
        <v>3</v>
      </c>
      <c r="D71" s="202" t="str">
        <f>'SAISIE HOTEL RESTAURANT'!N62</f>
        <v>OUI</v>
      </c>
      <c r="E71" s="238">
        <f>'SAISIE HOTEL RESTAURANT'!O62</f>
        <v>0</v>
      </c>
      <c r="F71" s="234" t="str">
        <f>'SAISIE HOTEL RESTAURANT'!B62</f>
        <v>NR</v>
      </c>
      <c r="G71" s="237"/>
      <c r="H71" s="237"/>
    </row>
    <row r="72" spans="1:8" ht="31.5" x14ac:dyDescent="0.25">
      <c r="A72" s="202">
        <f>'SAISIE HOTEL RESTAURANT'!K96</f>
        <v>78</v>
      </c>
      <c r="B72" s="203" t="str">
        <f>'SAISIE HOTEL RESTAURANT'!L96</f>
        <v>Le positionnement du personnel ou la tenue vestimentaire permet une identification aisée.</v>
      </c>
      <c r="C72" s="204">
        <f>'SAISIE HOTEL RESTAURANT'!M96</f>
        <v>1</v>
      </c>
      <c r="D72" s="202" t="str">
        <f>'SAISIE HOTEL RESTAURANT'!N96</f>
        <v>OUI</v>
      </c>
      <c r="E72" s="238">
        <f>'SAISIE HOTEL RESTAURANT'!O96</f>
        <v>0</v>
      </c>
      <c r="F72" s="234" t="str">
        <f>'SAISIE HOTEL RESTAURANT'!B96</f>
        <v>NR</v>
      </c>
      <c r="G72" s="237"/>
      <c r="H72" s="237"/>
    </row>
    <row r="73" spans="1:8" ht="31.5" x14ac:dyDescent="0.25">
      <c r="A73" s="202">
        <f>'SAISIE HOTEL RESTAURANT'!K97</f>
        <v>79</v>
      </c>
      <c r="B73" s="203" t="str">
        <f>'SAISIE HOTEL RESTAURANT'!L97</f>
        <v>La tenue corporelle et vestimentaire du personnel de réception est propre et soignée.</v>
      </c>
      <c r="C73" s="204">
        <f>'SAISIE HOTEL RESTAURANT'!M97</f>
        <v>3</v>
      </c>
      <c r="D73" s="202" t="str">
        <f>'SAISIE HOTEL RESTAURANT'!N97</f>
        <v>OUI</v>
      </c>
      <c r="E73" s="238">
        <f>'SAISIE HOTEL RESTAURANT'!O97</f>
        <v>0</v>
      </c>
      <c r="F73" s="234" t="str">
        <f>'SAISIE HOTEL RESTAURANT'!B97</f>
        <v>NR</v>
      </c>
      <c r="G73" s="237"/>
      <c r="H73" s="237"/>
    </row>
    <row r="74" spans="1:8" x14ac:dyDescent="0.25">
      <c r="A74" s="202" t="e">
        <f>'SAISIE HOTEL RESTAURANT'!#REF!</f>
        <v>#REF!</v>
      </c>
      <c r="B74" s="203" t="e">
        <f>'SAISIE HOTEL RESTAURANT'!#REF!</f>
        <v>#REF!</v>
      </c>
      <c r="C74" s="204" t="e">
        <f>'SAISIE HOTEL RESTAURANT'!#REF!</f>
        <v>#REF!</v>
      </c>
      <c r="D74" s="202" t="e">
        <f>'SAISIE HOTEL RESTAURANT'!#REF!</f>
        <v>#REF!</v>
      </c>
      <c r="E74" s="238" t="e">
        <f>'SAISIE HOTEL RESTAURANT'!#REF!</f>
        <v>#REF!</v>
      </c>
      <c r="F74" s="234" t="e">
        <f>'SAISIE HOTEL RESTAURANT'!#REF!</f>
        <v>#REF!</v>
      </c>
      <c r="G74" s="237"/>
      <c r="H74" s="237"/>
    </row>
    <row r="75" spans="1:8" x14ac:dyDescent="0.25">
      <c r="A75" s="202">
        <f>'SAISIE HOTEL RESTAURANT'!K99</f>
        <v>81</v>
      </c>
      <c r="B75" s="203" t="str">
        <f>'SAISIE HOTEL RESTAURANT'!L99</f>
        <v>L'accueil est cordial à l'arrivée du client.</v>
      </c>
      <c r="C75" s="204">
        <f>'SAISIE HOTEL RESTAURANT'!M99</f>
        <v>9</v>
      </c>
      <c r="D75" s="202" t="str">
        <f>'SAISIE HOTEL RESTAURANT'!N99</f>
        <v>Très Satisfaisant</v>
      </c>
      <c r="E75" s="238">
        <f>'SAISIE HOTEL RESTAURANT'!O99</f>
        <v>0</v>
      </c>
      <c r="F75" s="234" t="str">
        <f>'SAISIE HOTEL RESTAURANT'!B99</f>
        <v>NR</v>
      </c>
      <c r="G75" s="237"/>
      <c r="H75" s="237"/>
    </row>
    <row r="76" spans="1:8" ht="47.25" x14ac:dyDescent="0.25">
      <c r="A76" s="202">
        <f>'SAISIE HOTEL RESTAURANT'!K100</f>
        <v>82</v>
      </c>
      <c r="B76" s="239" t="str">
        <f>'SAISIE HOTEL RESTAURANT'!L100</f>
        <v>La prise en charge du client est efficace. Si le réceptionniste est occupé, il fait un signe de reconnaissance. Il donne priorité à l'accueil des clients par rapport aux autres tâches.</v>
      </c>
      <c r="C76" s="204">
        <f>'SAISIE HOTEL RESTAURANT'!M100</f>
        <v>3</v>
      </c>
      <c r="D76" s="202" t="str">
        <f>'SAISIE HOTEL RESTAURANT'!N100</f>
        <v>OUI</v>
      </c>
      <c r="E76" s="238">
        <f>'SAISIE HOTEL RESTAURANT'!O100</f>
        <v>0</v>
      </c>
      <c r="F76" s="234" t="str">
        <f>'SAISIE HOTEL RESTAURANT'!B100</f>
        <v>NR</v>
      </c>
      <c r="G76" s="237"/>
      <c r="H76" s="237"/>
    </row>
    <row r="77" spans="1:8" x14ac:dyDescent="0.25">
      <c r="A77" s="202" t="e">
        <f>'SAISIE HOTEL RESTAURANT'!#REF!</f>
        <v>#REF!</v>
      </c>
      <c r="B77" s="203" t="e">
        <f>'SAISIE HOTEL RESTAURANT'!#REF!</f>
        <v>#REF!</v>
      </c>
      <c r="C77" s="204" t="e">
        <f>'SAISIE HOTEL RESTAURANT'!#REF!</f>
        <v>#REF!</v>
      </c>
      <c r="D77" s="202" t="e">
        <f>'SAISIE HOTEL RESTAURANT'!#REF!</f>
        <v>#REF!</v>
      </c>
      <c r="E77" s="238" t="e">
        <f>'SAISIE HOTEL RESTAURANT'!#REF!</f>
        <v>#REF!</v>
      </c>
      <c r="F77" s="234" t="e">
        <f>'SAISIE HOTEL RESTAURANT'!#REF!</f>
        <v>#REF!</v>
      </c>
      <c r="G77" s="237"/>
      <c r="H77" s="237"/>
    </row>
    <row r="78" spans="1:8" x14ac:dyDescent="0.25">
      <c r="A78" s="202" t="e">
        <f>'SAISIE HOTEL RESTAURANT'!#REF!</f>
        <v>#REF!</v>
      </c>
      <c r="B78" s="203" t="e">
        <f>'SAISIE HOTEL RESTAURANT'!#REF!</f>
        <v>#REF!</v>
      </c>
      <c r="C78" s="204" t="e">
        <f>'SAISIE HOTEL RESTAURANT'!#REF!</f>
        <v>#REF!</v>
      </c>
      <c r="D78" s="202" t="e">
        <f>'SAISIE HOTEL RESTAURANT'!#REF!</f>
        <v>#REF!</v>
      </c>
      <c r="E78" s="238" t="e">
        <f>'SAISIE HOTEL RESTAURANT'!#REF!</f>
        <v>#REF!</v>
      </c>
      <c r="F78" s="234" t="e">
        <f>'SAISIE HOTEL RESTAURANT'!#REF!</f>
        <v>#REF!</v>
      </c>
      <c r="G78" s="237"/>
      <c r="H78" s="237"/>
    </row>
    <row r="79" spans="1:8" ht="31.5" x14ac:dyDescent="0.25">
      <c r="A79" s="202">
        <f>'SAISIE HOTEL RESTAURANT'!K102</f>
        <v>84</v>
      </c>
      <c r="B79" s="203" t="str">
        <f>'SAISIE HOTEL RESTAURANT'!L102</f>
        <v>L'accès et le moyen de se rendre à la chambre sont spontanément indiqués au client. Si besoin, une aide spontanée est proposée au client.</v>
      </c>
      <c r="C79" s="204">
        <f>'SAISIE HOTEL RESTAURANT'!M102</f>
        <v>3</v>
      </c>
      <c r="D79" s="202" t="str">
        <f>'SAISIE HOTEL RESTAURANT'!N102</f>
        <v>OUI</v>
      </c>
      <c r="E79" s="238">
        <f>'SAISIE HOTEL RESTAURANT'!O102</f>
        <v>0</v>
      </c>
      <c r="F79" s="234" t="str">
        <f>'SAISIE HOTEL RESTAURANT'!B102</f>
        <v>NR</v>
      </c>
      <c r="G79" s="237"/>
      <c r="H79" s="237"/>
    </row>
    <row r="80" spans="1:8" ht="31.5" x14ac:dyDescent="0.25">
      <c r="A80" s="202">
        <f>'SAISIE HOTEL RESTAURANT'!K104</f>
        <v>85</v>
      </c>
      <c r="B80" s="203" t="str">
        <f>'SAISIE HOTEL RESTAURANT'!L104</f>
        <v>Le réceptionniste est en capacité de répondre aux demandes du client durant le séjour.</v>
      </c>
      <c r="C80" s="204">
        <f>'SAISIE HOTEL RESTAURANT'!M104</f>
        <v>3</v>
      </c>
      <c r="D80" s="202" t="str">
        <f>'SAISIE HOTEL RESTAURANT'!N104</f>
        <v>OUI</v>
      </c>
      <c r="E80" s="238">
        <f>'SAISIE HOTEL RESTAURANT'!O104</f>
        <v>0</v>
      </c>
      <c r="F80" s="234" t="str">
        <f>'SAISIE HOTEL RESTAURANT'!B104</f>
        <v>NR</v>
      </c>
      <c r="G80" s="237"/>
      <c r="H80" s="237"/>
    </row>
    <row r="81" spans="1:8" x14ac:dyDescent="0.25">
      <c r="A81" s="202" t="e">
        <f>'SAISIE HOTEL RESTAURANT'!#REF!</f>
        <v>#REF!</v>
      </c>
      <c r="B81" s="203" t="e">
        <f>'SAISIE HOTEL RESTAURANT'!#REF!</f>
        <v>#REF!</v>
      </c>
      <c r="C81" s="204" t="e">
        <f>'SAISIE HOTEL RESTAURANT'!#REF!</f>
        <v>#REF!</v>
      </c>
      <c r="D81" s="202" t="e">
        <f>'SAISIE HOTEL RESTAURANT'!#REF!</f>
        <v>#REF!</v>
      </c>
      <c r="E81" s="238" t="e">
        <f>'SAISIE HOTEL RESTAURANT'!#REF!</f>
        <v>#REF!</v>
      </c>
      <c r="F81" s="234" t="e">
        <f>'SAISIE HOTEL RESTAURANT'!#REF!</f>
        <v>#REF!</v>
      </c>
      <c r="G81" s="237"/>
      <c r="H81" s="237"/>
    </row>
    <row r="82" spans="1:8" x14ac:dyDescent="0.25">
      <c r="A82" s="202">
        <f>'SAISIE HOTEL RESTAURANT'!K105</f>
        <v>86</v>
      </c>
      <c r="B82" s="203" t="str">
        <f>'SAISIE HOTEL RESTAURANT'!L105</f>
        <v>En cas de besoin, un réceptionniste est joignable en permanence.</v>
      </c>
      <c r="C82" s="204">
        <f>'SAISIE HOTEL RESTAURANT'!M105</f>
        <v>3</v>
      </c>
      <c r="D82" s="202" t="str">
        <f>'SAISIE HOTEL RESTAURANT'!N105</f>
        <v>OUI</v>
      </c>
      <c r="E82" s="238">
        <f>'SAISIE HOTEL RESTAURANT'!O105</f>
        <v>0</v>
      </c>
      <c r="F82" s="234" t="str">
        <f>'SAISIE HOTEL RESTAURANT'!B105</f>
        <v>NR</v>
      </c>
      <c r="G82" s="237"/>
      <c r="H82" s="237"/>
    </row>
    <row r="83" spans="1:8" x14ac:dyDescent="0.25">
      <c r="A83" s="202">
        <f>'SAISIE HOTEL RESTAURANT'!K107</f>
        <v>87</v>
      </c>
      <c r="B83" s="203" t="str">
        <f>'SAISIE HOTEL RESTAURANT'!L107</f>
        <v>La facture du séjour est obtenue rapidement.</v>
      </c>
      <c r="C83" s="204">
        <f>'SAISIE HOTEL RESTAURANT'!M107</f>
        <v>3</v>
      </c>
      <c r="D83" s="202" t="str">
        <f>'SAISIE HOTEL RESTAURANT'!N107</f>
        <v>OUI</v>
      </c>
      <c r="E83" s="238">
        <f>'SAISIE HOTEL RESTAURANT'!O107</f>
        <v>0</v>
      </c>
      <c r="F83" s="234" t="str">
        <f>'SAISIE HOTEL RESTAURANT'!B107</f>
        <v>NR</v>
      </c>
      <c r="G83" s="237"/>
      <c r="H83" s="237"/>
    </row>
    <row r="84" spans="1:8" x14ac:dyDescent="0.25">
      <c r="A84" s="202">
        <f>'SAISIE HOTEL RESTAURANT'!K108</f>
        <v>88</v>
      </c>
      <c r="B84" s="203" t="str">
        <f>'SAISIE HOTEL RESTAURANT'!L108</f>
        <v>La facture est conforme aux prestations consommées, bien présentée et complète.</v>
      </c>
      <c r="C84" s="204">
        <f>'SAISIE HOTEL RESTAURANT'!M108</f>
        <v>1</v>
      </c>
      <c r="D84" s="202" t="str">
        <f>'SAISIE HOTEL RESTAURANT'!N108</f>
        <v>OUI</v>
      </c>
      <c r="E84" s="238">
        <f>'SAISIE HOTEL RESTAURANT'!O108</f>
        <v>0</v>
      </c>
      <c r="F84" s="234" t="str">
        <f>'SAISIE HOTEL RESTAURANT'!B108</f>
        <v>NR</v>
      </c>
      <c r="G84" s="237"/>
      <c r="H84" s="237"/>
    </row>
    <row r="85" spans="1:8" x14ac:dyDescent="0.25">
      <c r="A85" s="202">
        <f>'SAISIE HOTEL RESTAURANT'!K110</f>
        <v>90</v>
      </c>
      <c r="B85" s="203" t="str">
        <f>'SAISIE HOTEL RESTAURANT'!L110</f>
        <v>Le client est remercié pour son règlement.</v>
      </c>
      <c r="C85" s="204">
        <f>'SAISIE HOTEL RESTAURANT'!M110</f>
        <v>3</v>
      </c>
      <c r="D85" s="202" t="str">
        <f>'SAISIE HOTEL RESTAURANT'!N110</f>
        <v>OUI</v>
      </c>
      <c r="E85" s="238">
        <f>'SAISIE HOTEL RESTAURANT'!O110</f>
        <v>0</v>
      </c>
      <c r="F85" s="234" t="str">
        <f>'SAISIE HOTEL RESTAURANT'!B110</f>
        <v>NR</v>
      </c>
      <c r="G85" s="237"/>
      <c r="H85" s="237"/>
    </row>
    <row r="86" spans="1:8" x14ac:dyDescent="0.25">
      <c r="A86" s="202">
        <f>'SAISIE HOTEL RESTAURANT'!K111</f>
        <v>91</v>
      </c>
      <c r="B86" s="203" t="str">
        <f>'SAISIE HOTEL RESTAURANT'!L111</f>
        <v>Le client est remercié et salué de façon individuelle au moment de son départ.</v>
      </c>
      <c r="C86" s="204">
        <f>'SAISIE HOTEL RESTAURANT'!M111</f>
        <v>9</v>
      </c>
      <c r="D86" s="202" t="str">
        <f>'SAISIE HOTEL RESTAURANT'!N111</f>
        <v>OUI</v>
      </c>
      <c r="E86" s="238">
        <f>'SAISIE HOTEL RESTAURANT'!O111</f>
        <v>0</v>
      </c>
      <c r="F86" s="234" t="str">
        <f>'SAISIE HOTEL RESTAURANT'!B111</f>
        <v>NR</v>
      </c>
      <c r="G86" s="237"/>
      <c r="H86" s="237"/>
    </row>
    <row r="87" spans="1:8" ht="31.5" x14ac:dyDescent="0.25">
      <c r="A87" s="202">
        <f>'SAISIE HOTEL RESTAURANT'!K112</f>
        <v>92</v>
      </c>
      <c r="B87" s="203" t="str">
        <f>'SAISIE HOTEL RESTAURANT'!L112</f>
        <v>L'accueil, la prise en charge et les formalités de départ peuvent être assurés en au moins une langue étrangère.</v>
      </c>
      <c r="C87" s="204">
        <f>'SAISIE HOTEL RESTAURANT'!M112</f>
        <v>3</v>
      </c>
      <c r="D87" s="202" t="str">
        <f>'SAISIE HOTEL RESTAURANT'!N112</f>
        <v>OUI</v>
      </c>
      <c r="E87" s="238">
        <f>'SAISIE HOTEL RESTAURANT'!O112</f>
        <v>0</v>
      </c>
      <c r="F87" s="234" t="str">
        <f>'SAISIE HOTEL RESTAURANT'!B112</f>
        <v>NR</v>
      </c>
      <c r="G87" s="237"/>
      <c r="H87" s="237"/>
    </row>
    <row r="88" spans="1:8" x14ac:dyDescent="0.25">
      <c r="A88" s="202">
        <f>'SAISIE HOTEL RESTAURANT'!K333</f>
        <v>281</v>
      </c>
      <c r="B88" s="203" t="str">
        <f>'SAISIE HOTEL RESTAURANT'!L333</f>
        <v>Le client est spontanément salué par le personnel du bar.</v>
      </c>
      <c r="C88" s="204">
        <f>'SAISIE HOTEL RESTAURANT'!M333</f>
        <v>3</v>
      </c>
      <c r="D88" s="202" t="str">
        <f>'SAISIE HOTEL RESTAURANT'!N333</f>
        <v>OUI</v>
      </c>
      <c r="E88" s="238" t="str">
        <f>'SAISIE HOTEL RESTAURANT'!O333</f>
        <v/>
      </c>
      <c r="F88" s="234" t="str">
        <f>'SAISIE HOTEL RESTAURANT'!B333</f>
        <v>NR</v>
      </c>
      <c r="G88" s="237"/>
      <c r="H88" s="237"/>
    </row>
    <row r="89" spans="1:8" x14ac:dyDescent="0.25">
      <c r="A89" s="202">
        <f>'SAISIE HOTEL RESTAURANT'!K334</f>
        <v>282</v>
      </c>
      <c r="B89" s="203" t="str">
        <f>'SAISIE HOTEL RESTAURANT'!L334</f>
        <v>L'accueil est cordial au bar.</v>
      </c>
      <c r="C89" s="204">
        <f>'SAISIE HOTEL RESTAURANT'!M334</f>
        <v>3</v>
      </c>
      <c r="D89" s="202" t="str">
        <f>'SAISIE HOTEL RESTAURANT'!N334</f>
        <v>Très Satisfaisant</v>
      </c>
      <c r="E89" s="238" t="str">
        <f>'SAISIE HOTEL RESTAURANT'!O334</f>
        <v/>
      </c>
      <c r="F89" s="234" t="str">
        <f>'SAISIE HOTEL RESTAURANT'!B334</f>
        <v>NR</v>
      </c>
      <c r="G89" s="237"/>
      <c r="H89" s="237"/>
    </row>
    <row r="90" spans="1:8" x14ac:dyDescent="0.25">
      <c r="A90" s="202">
        <f>'SAISIE HOTEL RESTAURANT'!K335</f>
        <v>283</v>
      </c>
      <c r="B90" s="203" t="str">
        <f>'SAISIE HOTEL RESTAURANT'!L335</f>
        <v>La prise en charge est rapide au bar.</v>
      </c>
      <c r="C90" s="204">
        <f>'SAISIE HOTEL RESTAURANT'!M335</f>
        <v>3</v>
      </c>
      <c r="D90" s="202" t="str">
        <f>'SAISIE HOTEL RESTAURANT'!N335</f>
        <v>OUI</v>
      </c>
      <c r="E90" s="238" t="str">
        <f>'SAISIE HOTEL RESTAURANT'!O335</f>
        <v/>
      </c>
      <c r="F90" s="234" t="str">
        <f>'SAISIE HOTEL RESTAURANT'!B335</f>
        <v>NR</v>
      </c>
      <c r="G90" s="237"/>
      <c r="H90" s="237"/>
    </row>
    <row r="91" spans="1:8" x14ac:dyDescent="0.25">
      <c r="A91" s="202">
        <f>'SAISIE HOTEL RESTAURANT'!K332</f>
        <v>280</v>
      </c>
      <c r="B91" s="203" t="str">
        <f>'SAISIE HOTEL RESTAURANT'!L332</f>
        <v>La tenue corporelle et vestimentaire du personnel de bar est propre et soignée.</v>
      </c>
      <c r="C91" s="204">
        <f>'SAISIE HOTEL RESTAURANT'!M332</f>
        <v>3</v>
      </c>
      <c r="D91" s="202" t="str">
        <f>'SAISIE HOTEL RESTAURANT'!N332</f>
        <v>OUI</v>
      </c>
      <c r="E91" s="238" t="str">
        <f>'SAISIE HOTEL RESTAURANT'!O332</f>
        <v/>
      </c>
      <c r="F91" s="234" t="str">
        <f>'SAISIE HOTEL RESTAURANT'!B332</f>
        <v>NR</v>
      </c>
      <c r="G91" s="237"/>
      <c r="H91" s="237"/>
    </row>
    <row r="92" spans="1:8" x14ac:dyDescent="0.25">
      <c r="A92" s="202">
        <f>'SAISIE HOTEL RESTAURANT'!K341</f>
        <v>289</v>
      </c>
      <c r="B92" s="203" t="str">
        <f>'SAISIE HOTEL RESTAURANT'!L341</f>
        <v>Le service est assuré avec professionnalisme au bar.</v>
      </c>
      <c r="C92" s="204">
        <f>'SAISIE HOTEL RESTAURANT'!M341</f>
        <v>3</v>
      </c>
      <c r="D92" s="202" t="str">
        <f>'SAISIE HOTEL RESTAURANT'!N341</f>
        <v>OUI</v>
      </c>
      <c r="E92" s="238" t="str">
        <f>'SAISIE HOTEL RESTAURANT'!O341</f>
        <v/>
      </c>
      <c r="F92" s="234" t="str">
        <f>'SAISIE HOTEL RESTAURANT'!B341</f>
        <v>NR</v>
      </c>
      <c r="G92" s="237"/>
      <c r="H92" s="237"/>
    </row>
    <row r="93" spans="1:8" x14ac:dyDescent="0.25">
      <c r="A93" s="202">
        <f>'SAISIE HOTEL RESTAURANT'!K347</f>
        <v>293</v>
      </c>
      <c r="B93" s="203" t="str">
        <f>'SAISIE HOTEL RESTAURANT'!L347</f>
        <v>L'accueil est cordial à l'arrivée du client au restaurant.</v>
      </c>
      <c r="C93" s="204">
        <f>'SAISIE HOTEL RESTAURANT'!M347</f>
        <v>9</v>
      </c>
      <c r="D93" s="202" t="str">
        <f>'SAISIE HOTEL RESTAURANT'!N347</f>
        <v>Très Satisfaisant</v>
      </c>
      <c r="E93" s="238">
        <f>'SAISIE HOTEL RESTAURANT'!O347</f>
        <v>0</v>
      </c>
      <c r="F93" s="234" t="str">
        <f>'SAISIE HOTEL RESTAURANT'!B347</f>
        <v>NR</v>
      </c>
      <c r="G93" s="237"/>
      <c r="H93" s="237"/>
    </row>
    <row r="94" spans="1:8" x14ac:dyDescent="0.25">
      <c r="A94" s="202" t="e">
        <f>'SAISIE HOTEL RESTAURANT'!#REF!</f>
        <v>#REF!</v>
      </c>
      <c r="B94" s="203" t="e">
        <f>'SAISIE HOTEL RESTAURANT'!#REF!</f>
        <v>#REF!</v>
      </c>
      <c r="C94" s="204" t="e">
        <f>'SAISIE HOTEL RESTAURANT'!#REF!</f>
        <v>#REF!</v>
      </c>
      <c r="D94" s="202" t="e">
        <f>'SAISIE HOTEL RESTAURANT'!#REF!</f>
        <v>#REF!</v>
      </c>
      <c r="E94" s="238" t="e">
        <f>'SAISIE HOTEL RESTAURANT'!#REF!</f>
        <v>#REF!</v>
      </c>
      <c r="F94" s="234" t="e">
        <f>'SAISIE HOTEL RESTAURANT'!#REF!</f>
        <v>#REF!</v>
      </c>
      <c r="G94" s="237"/>
      <c r="H94" s="237"/>
    </row>
    <row r="95" spans="1:8" ht="47.25" x14ac:dyDescent="0.25">
      <c r="A95" s="202">
        <f>'SAISIE HOTEL RESTAURANT'!K348</f>
        <v>294</v>
      </c>
      <c r="B95" s="239" t="str">
        <f>'SAISIE HOTEL RESTAURANT'!L348</f>
        <v>La prise en charge du client au restaurant est efficace. Si le serveur est occupé, il fait un signe de reconnaissance. Il donne priorité à l'accueil des clients par rapport aux autres tâches.</v>
      </c>
      <c r="C95" s="204">
        <f>'SAISIE HOTEL RESTAURANT'!M348</f>
        <v>3</v>
      </c>
      <c r="D95" s="202" t="str">
        <f>'SAISIE HOTEL RESTAURANT'!N348</f>
        <v>OUI</v>
      </c>
      <c r="E95" s="238">
        <f>'SAISIE HOTEL RESTAURANT'!O348</f>
        <v>0</v>
      </c>
      <c r="F95" s="234" t="str">
        <f>'SAISIE HOTEL RESTAURANT'!B348</f>
        <v>NR</v>
      </c>
      <c r="G95" s="237"/>
      <c r="H95" s="237"/>
    </row>
    <row r="96" spans="1:8" x14ac:dyDescent="0.25">
      <c r="A96" s="202">
        <f>'SAISIE HOTEL RESTAURANT'!K349</f>
        <v>295</v>
      </c>
      <c r="B96" s="203" t="str">
        <f>'SAISIE HOTEL RESTAURANT'!L349</f>
        <v>La prise en charge est adaptée aux clientèles spécifiques.</v>
      </c>
      <c r="C96" s="204">
        <f>'SAISIE HOTEL RESTAURANT'!M349</f>
        <v>3</v>
      </c>
      <c r="D96" s="202" t="str">
        <f>'SAISIE HOTEL RESTAURANT'!N349</f>
        <v>OUI</v>
      </c>
      <c r="E96" s="238">
        <f>'SAISIE HOTEL RESTAURANT'!O349</f>
        <v>0</v>
      </c>
      <c r="F96" s="234" t="str">
        <f>'SAISIE HOTEL RESTAURANT'!B349</f>
        <v>NR</v>
      </c>
      <c r="G96" s="237"/>
      <c r="H96" s="237"/>
    </row>
    <row r="97" spans="1:8" x14ac:dyDescent="0.25">
      <c r="A97" s="202">
        <f>'SAISIE HOTEL RESTAURANT'!K351</f>
        <v>297</v>
      </c>
      <c r="B97" s="203" t="str">
        <f>'SAISIE HOTEL RESTAURANT'!L351</f>
        <v>Le client est accompagné jusqu'à sa table.</v>
      </c>
      <c r="C97" s="204">
        <f>'SAISIE HOTEL RESTAURANT'!M351</f>
        <v>3</v>
      </c>
      <c r="D97" s="202" t="str">
        <f>'SAISIE HOTEL RESTAURANT'!N351</f>
        <v>OUI</v>
      </c>
      <c r="E97" s="238">
        <f>'SAISIE HOTEL RESTAURANT'!O351</f>
        <v>0</v>
      </c>
      <c r="F97" s="234" t="str">
        <f>'SAISIE HOTEL RESTAURANT'!B351</f>
        <v>NR</v>
      </c>
      <c r="G97" s="237"/>
      <c r="H97" s="237"/>
    </row>
    <row r="98" spans="1:8" x14ac:dyDescent="0.25">
      <c r="A98" s="202" t="e">
        <f>'SAISIE HOTEL RESTAURANT'!#REF!</f>
        <v>#REF!</v>
      </c>
      <c r="B98" s="203" t="e">
        <f>'SAISIE HOTEL RESTAURANT'!#REF!</f>
        <v>#REF!</v>
      </c>
      <c r="C98" s="204" t="e">
        <f>'SAISIE HOTEL RESTAURANT'!#REF!</f>
        <v>#REF!</v>
      </c>
      <c r="D98" s="202" t="e">
        <f>'SAISIE HOTEL RESTAURANT'!#REF!</f>
        <v>#REF!</v>
      </c>
      <c r="E98" s="238" t="e">
        <f>'SAISIE HOTEL RESTAURANT'!#REF!</f>
        <v>#REF!</v>
      </c>
      <c r="F98" s="234" t="e">
        <f>'SAISIE HOTEL RESTAURANT'!#REF!</f>
        <v>#REF!</v>
      </c>
      <c r="G98" s="237"/>
      <c r="H98" s="237"/>
    </row>
    <row r="99" spans="1:8" x14ac:dyDescent="0.25">
      <c r="A99" s="202" t="e">
        <f>'SAISIE HOTEL RESTAURANT'!#REF!</f>
        <v>#REF!</v>
      </c>
      <c r="B99" s="203" t="e">
        <f>'SAISIE HOTEL RESTAURANT'!#REF!</f>
        <v>#REF!</v>
      </c>
      <c r="C99" s="204" t="e">
        <f>'SAISIE HOTEL RESTAURANT'!#REF!</f>
        <v>#REF!</v>
      </c>
      <c r="D99" s="202" t="e">
        <f>'SAISIE HOTEL RESTAURANT'!#REF!</f>
        <v>#REF!</v>
      </c>
      <c r="E99" s="238" t="e">
        <f>'SAISIE HOTEL RESTAURANT'!#REF!</f>
        <v>#REF!</v>
      </c>
      <c r="F99" s="234" t="e">
        <f>'SAISIE HOTEL RESTAURANT'!#REF!</f>
        <v>#REF!</v>
      </c>
      <c r="G99" s="237"/>
      <c r="H99" s="237"/>
    </row>
    <row r="100" spans="1:8" x14ac:dyDescent="0.25">
      <c r="A100" s="202">
        <f>'SAISIE HOTEL RESTAURANT'!K365</f>
        <v>309</v>
      </c>
      <c r="B100" s="203" t="str">
        <f>'SAISIE HOTEL RESTAURANT'!L365</f>
        <v>La prise de commande est rapide et complète.</v>
      </c>
      <c r="C100" s="204">
        <f>'SAISIE HOTEL RESTAURANT'!M365</f>
        <v>3</v>
      </c>
      <c r="D100" s="202" t="str">
        <f>'SAISIE HOTEL RESTAURANT'!N365</f>
        <v>OUI</v>
      </c>
      <c r="E100" s="238">
        <f>'SAISIE HOTEL RESTAURANT'!O365</f>
        <v>0</v>
      </c>
      <c r="F100" s="234" t="str">
        <f>'SAISIE HOTEL RESTAURANT'!B365</f>
        <v>NR</v>
      </c>
      <c r="G100" s="237"/>
      <c r="H100" s="237"/>
    </row>
    <row r="101" spans="1:8" x14ac:dyDescent="0.25">
      <c r="A101" s="202">
        <f>'SAISIE HOTEL RESTAURANT'!K366</f>
        <v>310</v>
      </c>
      <c r="B101" s="203" t="str">
        <f>'SAISIE HOTEL RESTAURANT'!L366</f>
        <v xml:space="preserve">Le serveur doit être en mesure de conseiller le client (choix du vin, du plat…). </v>
      </c>
      <c r="C101" s="204">
        <f>'SAISIE HOTEL RESTAURANT'!M366</f>
        <v>3</v>
      </c>
      <c r="D101" s="202" t="str">
        <f>'SAISIE HOTEL RESTAURANT'!N366</f>
        <v>OUI</v>
      </c>
      <c r="E101" s="238">
        <f>'SAISIE HOTEL RESTAURANT'!O366</f>
        <v>0</v>
      </c>
      <c r="F101" s="234" t="str">
        <f>'SAISIE HOTEL RESTAURANT'!B366</f>
        <v>NR</v>
      </c>
      <c r="G101" s="237"/>
      <c r="H101" s="237"/>
    </row>
    <row r="102" spans="1:8" x14ac:dyDescent="0.25">
      <c r="A102" s="202">
        <f>'SAISIE HOTEL RESTAURANT'!K367</f>
        <v>311</v>
      </c>
      <c r="B102" s="203" t="str">
        <f>'SAISIE HOTEL RESTAURANT'!L367</f>
        <v>Les demandes spécifiques du client sont prises en compte.</v>
      </c>
      <c r="C102" s="204">
        <f>'SAISIE HOTEL RESTAURANT'!M367</f>
        <v>3</v>
      </c>
      <c r="D102" s="202" t="str">
        <f>'SAISIE HOTEL RESTAURANT'!N367</f>
        <v>OUI</v>
      </c>
      <c r="E102" s="238">
        <f>'SAISIE HOTEL RESTAURANT'!O367</f>
        <v>0</v>
      </c>
      <c r="F102" s="234" t="str">
        <f>'SAISIE HOTEL RESTAURANT'!B367</f>
        <v>NR</v>
      </c>
      <c r="G102" s="237"/>
      <c r="H102" s="237"/>
    </row>
    <row r="103" spans="1:8" x14ac:dyDescent="0.25">
      <c r="A103" s="202">
        <f>'SAISIE HOTEL RESTAURANT'!K368</f>
        <v>312</v>
      </c>
      <c r="B103" s="203" t="str">
        <f>'SAISIE HOTEL RESTAURANT'!L368</f>
        <v>Le serveur remercie le client à la fin de la prise de commande.</v>
      </c>
      <c r="C103" s="204">
        <f>'SAISIE HOTEL RESTAURANT'!M368</f>
        <v>3</v>
      </c>
      <c r="D103" s="202" t="str">
        <f>'SAISIE HOTEL RESTAURANT'!N368</f>
        <v>OUI</v>
      </c>
      <c r="E103" s="238">
        <f>'SAISIE HOTEL RESTAURANT'!O368</f>
        <v>0</v>
      </c>
      <c r="F103" s="234" t="str">
        <f>'SAISIE HOTEL RESTAURANT'!B368</f>
        <v>NR</v>
      </c>
      <c r="G103" s="237"/>
      <c r="H103" s="237"/>
    </row>
    <row r="104" spans="1:8" x14ac:dyDescent="0.25">
      <c r="A104" s="202">
        <f>'SAISIE HOTEL RESTAURANT'!K406</f>
        <v>343</v>
      </c>
      <c r="B104" s="203" t="str">
        <f>'SAISIE HOTEL RESTAURANT'!L406</f>
        <v>Le service de l'apéritif intervient rapidement après la prise de commande.</v>
      </c>
      <c r="C104" s="204">
        <f>'SAISIE HOTEL RESTAURANT'!M406</f>
        <v>1</v>
      </c>
      <c r="D104" s="202" t="str">
        <f>'SAISIE HOTEL RESTAURANT'!N406</f>
        <v>OUI</v>
      </c>
      <c r="E104" s="238">
        <f>'SAISIE HOTEL RESTAURANT'!O406</f>
        <v>0</v>
      </c>
      <c r="F104" s="234" t="str">
        <f>'SAISIE HOTEL RESTAURANT'!$B$406</f>
        <v>NR</v>
      </c>
      <c r="G104" s="237"/>
      <c r="H104" s="237"/>
    </row>
    <row r="105" spans="1:8" ht="31.5" x14ac:dyDescent="0.25">
      <c r="A105" s="202">
        <f>'SAISIE HOTEL RESTAURANT'!K371</f>
        <v>313</v>
      </c>
      <c r="B105" s="203" t="str">
        <f>'SAISIE HOTEL RESTAURANT'!L371</f>
        <v>Le serveur au restaurant s'assure de la satisfaction du client au moins une fois durant le repas.</v>
      </c>
      <c r="C105" s="204">
        <f>'SAISIE HOTEL RESTAURANT'!M371</f>
        <v>3</v>
      </c>
      <c r="D105" s="202" t="str">
        <f>'SAISIE HOTEL RESTAURANT'!N371</f>
        <v>OUI</v>
      </c>
      <c r="E105" s="238">
        <f>'SAISIE HOTEL RESTAURANT'!O371</f>
        <v>0</v>
      </c>
      <c r="F105" s="234" t="str">
        <f>'SAISIE HOTEL RESTAURANT'!B371</f>
        <v>NR</v>
      </c>
      <c r="G105" s="237"/>
      <c r="H105" s="237"/>
    </row>
    <row r="106" spans="1:8" x14ac:dyDescent="0.25">
      <c r="A106" s="202">
        <f>'SAISIE HOTEL RESTAURANT'!K372</f>
        <v>314</v>
      </c>
      <c r="B106" s="203" t="str">
        <f>'SAISIE HOTEL RESTAURANT'!L372</f>
        <v xml:space="preserve">Le serveur au restaurant est attentif au bon déroulement du repas </v>
      </c>
      <c r="C106" s="204">
        <f>'SAISIE HOTEL RESTAURANT'!M372</f>
        <v>9</v>
      </c>
      <c r="D106" s="202" t="str">
        <f>'SAISIE HOTEL RESTAURANT'!N372</f>
        <v>OUI</v>
      </c>
      <c r="E106" s="238">
        <f>'SAISIE HOTEL RESTAURANT'!O372</f>
        <v>0</v>
      </c>
      <c r="F106" s="234" t="str">
        <f>'SAISIE HOTEL RESTAURANT'!B372</f>
        <v>NR</v>
      </c>
      <c r="G106" s="237"/>
      <c r="H106" s="237"/>
    </row>
    <row r="107" spans="1:8" x14ac:dyDescent="0.25">
      <c r="A107" s="202">
        <f>'SAISIE HOTEL RESTAURANT'!K373</f>
        <v>315</v>
      </c>
      <c r="B107" s="203" t="str">
        <f>'SAISIE HOTEL RESTAURANT'!L373</f>
        <v>Le serveur souhaite un "bon appétit" ou une "bonne dégustation" au client.</v>
      </c>
      <c r="C107" s="204">
        <f>'SAISIE HOTEL RESTAURANT'!M373</f>
        <v>3</v>
      </c>
      <c r="D107" s="202" t="str">
        <f>'SAISIE HOTEL RESTAURANT'!N373</f>
        <v>OUI</v>
      </c>
      <c r="E107" s="238">
        <f>'SAISIE HOTEL RESTAURANT'!O373</f>
        <v>0</v>
      </c>
      <c r="F107" s="234" t="str">
        <f>'SAISIE HOTEL RESTAURANT'!B373</f>
        <v>NR</v>
      </c>
      <c r="G107" s="237"/>
      <c r="H107" s="237"/>
    </row>
    <row r="108" spans="1:8" x14ac:dyDescent="0.25">
      <c r="A108" s="202">
        <f>'SAISIE HOTEL RESTAURANT'!K374</f>
        <v>316</v>
      </c>
      <c r="B108" s="203" t="str">
        <f>'SAISIE HOTEL RESTAURANT'!L374</f>
        <v>L'attente entre les plats est gérée.</v>
      </c>
      <c r="C108" s="204">
        <f>'SAISIE HOTEL RESTAURANT'!M374</f>
        <v>3</v>
      </c>
      <c r="D108" s="202" t="str">
        <f>'SAISIE HOTEL RESTAURANT'!N374</f>
        <v>OUI</v>
      </c>
      <c r="E108" s="238">
        <f>'SAISIE HOTEL RESTAURANT'!O374</f>
        <v>0</v>
      </c>
      <c r="F108" s="234" t="str">
        <f>'SAISIE HOTEL RESTAURANT'!B374</f>
        <v>NR</v>
      </c>
      <c r="G108" s="237"/>
      <c r="H108" s="237"/>
    </row>
    <row r="109" spans="1:8" x14ac:dyDescent="0.25">
      <c r="A109" s="202">
        <f>'SAISIE HOTEL RESTAURANT'!K375</f>
        <v>317</v>
      </c>
      <c r="B109" s="203" t="str">
        <f>'SAISIE HOTEL RESTAURANT'!L375</f>
        <v>Le service de la boisson au restaurant est adapté.</v>
      </c>
      <c r="C109" s="204">
        <f>'SAISIE HOTEL RESTAURANT'!M375</f>
        <v>3</v>
      </c>
      <c r="D109" s="202" t="str">
        <f>'SAISIE HOTEL RESTAURANT'!N375</f>
        <v>OUI</v>
      </c>
      <c r="E109" s="238">
        <f>'SAISIE HOTEL RESTAURANT'!O375</f>
        <v>0</v>
      </c>
      <c r="F109" s="234" t="str">
        <f>'SAISIE HOTEL RESTAURANT'!B375</f>
        <v>NR</v>
      </c>
      <c r="G109" s="237"/>
      <c r="H109" s="237"/>
    </row>
    <row r="110" spans="1:8" x14ac:dyDescent="0.25">
      <c r="A110" s="202">
        <f>'SAISIE HOTEL RESTAURANT'!K376</f>
        <v>318</v>
      </c>
      <c r="B110" s="203" t="str">
        <f>'SAISIE HOTEL RESTAURANT'!L376</f>
        <v>Le service des différents convives d'une même table est quasi simultané.</v>
      </c>
      <c r="C110" s="204">
        <f>'SAISIE HOTEL RESTAURANT'!M376</f>
        <v>1</v>
      </c>
      <c r="D110" s="202" t="str">
        <f>'SAISIE HOTEL RESTAURANT'!N376</f>
        <v>OUI</v>
      </c>
      <c r="E110" s="238">
        <f>'SAISIE HOTEL RESTAURANT'!O376</f>
        <v>0</v>
      </c>
      <c r="F110" s="234" t="str">
        <f>'SAISIE HOTEL RESTAURANT'!B376</f>
        <v>NR</v>
      </c>
      <c r="G110" s="237"/>
      <c r="H110" s="237"/>
    </row>
    <row r="111" spans="1:8" x14ac:dyDescent="0.25">
      <c r="A111" s="202">
        <f>'SAISIE HOTEL RESTAURANT'!K377</f>
        <v>319</v>
      </c>
      <c r="B111" s="203" t="str">
        <f>'SAISIE HOTEL RESTAURANT'!L377</f>
        <v>Le personnel de cuisine comprend au moins une personne qualifiée.</v>
      </c>
      <c r="C111" s="204">
        <f>'SAISIE HOTEL RESTAURANT'!M377</f>
        <v>1</v>
      </c>
      <c r="D111" s="202" t="str">
        <f>'SAISIE HOTEL RESTAURANT'!N377</f>
        <v>OUI</v>
      </c>
      <c r="E111" s="238">
        <f>'SAISIE HOTEL RESTAURANT'!O377</f>
        <v>0</v>
      </c>
      <c r="F111" s="234" t="str">
        <f>'SAISIE HOTEL RESTAURANT'!B377</f>
        <v>NR</v>
      </c>
      <c r="G111" s="237"/>
      <c r="H111" s="237"/>
    </row>
    <row r="112" spans="1:8" x14ac:dyDescent="0.25">
      <c r="A112" s="202">
        <f>'SAISIE HOTEL RESTAURANT'!K378</f>
        <v>320</v>
      </c>
      <c r="B112" s="203" t="str">
        <f>'SAISIE HOTEL RESTAURANT'!L378</f>
        <v>Le personnel de salle est constitué d'au moins une personne qualifiée.</v>
      </c>
      <c r="C112" s="204">
        <f>'SAISIE HOTEL RESTAURANT'!M378</f>
        <v>1</v>
      </c>
      <c r="D112" s="202" t="str">
        <f>'SAISIE HOTEL RESTAURANT'!N378</f>
        <v>OUI</v>
      </c>
      <c r="E112" s="238">
        <f>'SAISIE HOTEL RESTAURANT'!O378</f>
        <v>0</v>
      </c>
      <c r="F112" s="234" t="str">
        <f>'SAISIE HOTEL RESTAURANT'!B378</f>
        <v>NR</v>
      </c>
      <c r="G112" s="237"/>
      <c r="H112" s="237"/>
    </row>
    <row r="113" spans="1:8" x14ac:dyDescent="0.25">
      <c r="A113" s="202" t="e">
        <f>'SAISIE HOTEL RESTAURANT'!#REF!</f>
        <v>#REF!</v>
      </c>
      <c r="B113" s="203" t="e">
        <f>'SAISIE HOTEL RESTAURANT'!#REF!</f>
        <v>#REF!</v>
      </c>
      <c r="C113" s="204" t="e">
        <f>'SAISIE HOTEL RESTAURANT'!#REF!</f>
        <v>#REF!</v>
      </c>
      <c r="D113" s="202" t="e">
        <f>'SAISIE HOTEL RESTAURANT'!#REF!</f>
        <v>#REF!</v>
      </c>
      <c r="E113" s="238" t="e">
        <f>'SAISIE HOTEL RESTAURANT'!#REF!</f>
        <v>#REF!</v>
      </c>
      <c r="F113" s="234" t="e">
        <f>'SAISIE HOTEL RESTAURANT'!#REF!</f>
        <v>#REF!</v>
      </c>
      <c r="G113" s="237"/>
      <c r="H113" s="237"/>
    </row>
    <row r="114" spans="1:8" x14ac:dyDescent="0.25">
      <c r="A114" s="202" t="e">
        <f>'SAISIE HOTEL RESTAURANT'!#REF!</f>
        <v>#REF!</v>
      </c>
      <c r="B114" s="203" t="e">
        <f>'SAISIE HOTEL RESTAURANT'!#REF!</f>
        <v>#REF!</v>
      </c>
      <c r="C114" s="204" t="e">
        <f>'SAISIE HOTEL RESTAURANT'!#REF!</f>
        <v>#REF!</v>
      </c>
      <c r="D114" s="202" t="e">
        <f>'SAISIE HOTEL RESTAURANT'!#REF!</f>
        <v>#REF!</v>
      </c>
      <c r="E114" s="238" t="e">
        <f>'SAISIE HOTEL RESTAURANT'!#REF!</f>
        <v>#REF!</v>
      </c>
      <c r="F114" s="234" t="e">
        <f>'SAISIE HOTEL RESTAURANT'!#REF!</f>
        <v>#REF!</v>
      </c>
      <c r="G114" s="237"/>
      <c r="H114" s="237"/>
    </row>
    <row r="115" spans="1:8" x14ac:dyDescent="0.25">
      <c r="A115" s="202">
        <f>'SAISIE HOTEL RESTAURANT'!K446</f>
        <v>375</v>
      </c>
      <c r="B115" s="203" t="str">
        <f>'SAISIE HOTEL RESTAURANT'!L446</f>
        <v>L'accueil est cordial au petit déjeuner.</v>
      </c>
      <c r="C115" s="204">
        <f>'SAISIE HOTEL RESTAURANT'!M446</f>
        <v>9</v>
      </c>
      <c r="D115" s="202" t="str">
        <f>'SAISIE HOTEL RESTAURANT'!N446</f>
        <v>Très Satisfaisant</v>
      </c>
      <c r="E115" s="238">
        <f>'SAISIE HOTEL RESTAURANT'!O446</f>
        <v>0</v>
      </c>
      <c r="F115" s="234" t="str">
        <f>'SAISIE HOTEL RESTAURANT'!B446</f>
        <v>NR</v>
      </c>
      <c r="G115" s="237"/>
      <c r="H115" s="237"/>
    </row>
    <row r="116" spans="1:8" x14ac:dyDescent="0.25">
      <c r="A116" s="202">
        <f>'SAISIE HOTEL RESTAURANT'!K447</f>
        <v>376</v>
      </c>
      <c r="B116" s="203" t="str">
        <f>'SAISIE HOTEL RESTAURANT'!L447</f>
        <v>Le personnel au petit déjeuner est attentif aux besoins de la clientèle.</v>
      </c>
      <c r="C116" s="204">
        <f>'SAISIE HOTEL RESTAURANT'!M447</f>
        <v>3</v>
      </c>
      <c r="D116" s="202" t="str">
        <f>'SAISIE HOTEL RESTAURANT'!N447</f>
        <v>OUI</v>
      </c>
      <c r="E116" s="238">
        <f>'SAISIE HOTEL RESTAURANT'!O447</f>
        <v>0</v>
      </c>
      <c r="F116" s="234" t="str">
        <f>'SAISIE HOTEL RESTAURANT'!B447</f>
        <v>NR</v>
      </c>
      <c r="G116" s="237"/>
      <c r="H116" s="237"/>
    </row>
    <row r="117" spans="1:8" ht="31.5" x14ac:dyDescent="0.25">
      <c r="A117" s="202">
        <f>'SAISIE HOTEL RESTAURANT'!K448</f>
        <v>377</v>
      </c>
      <c r="B117" s="203" t="str">
        <f>'SAISIE HOTEL RESTAURANT'!L448</f>
        <v>Si présence d'un buffet au petit déjeuner, le personnel est attentif au bon réapprovisionnement du buffet.</v>
      </c>
      <c r="C117" s="204">
        <f>'SAISIE HOTEL RESTAURANT'!M448</f>
        <v>3</v>
      </c>
      <c r="D117" s="202" t="str">
        <f>'SAISIE HOTEL RESTAURANT'!N448</f>
        <v>OUI</v>
      </c>
      <c r="E117" s="238">
        <f>'SAISIE HOTEL RESTAURANT'!O448</f>
        <v>0</v>
      </c>
      <c r="F117" s="234" t="str">
        <f>'SAISIE HOTEL RESTAURANT'!B448</f>
        <v>NR</v>
      </c>
      <c r="G117" s="237"/>
      <c r="H117" s="237"/>
    </row>
    <row r="118" spans="1:8" x14ac:dyDescent="0.25">
      <c r="A118" s="202">
        <f>'SAISIE HOTEL RESTAURANT'!K449</f>
        <v>378</v>
      </c>
      <c r="B118" s="203" t="str">
        <f>'SAISIE HOTEL RESTAURANT'!L449</f>
        <v>Le personnel du petit déjeuner est attentif au débarrassage des tables.</v>
      </c>
      <c r="C118" s="204">
        <f>'SAISIE HOTEL RESTAURANT'!M449</f>
        <v>3</v>
      </c>
      <c r="D118" s="202" t="str">
        <f>'SAISIE HOTEL RESTAURANT'!N449</f>
        <v>OUI</v>
      </c>
      <c r="E118" s="238">
        <f>'SAISIE HOTEL RESTAURANT'!O449</f>
        <v>0</v>
      </c>
      <c r="F118" s="234" t="str">
        <f>'SAISIE HOTEL RESTAURANT'!B449</f>
        <v>NR</v>
      </c>
      <c r="G118" s="237"/>
      <c r="H118" s="237"/>
    </row>
    <row r="119" spans="1:8" x14ac:dyDescent="0.25">
      <c r="A119" s="202" t="e">
        <f>'SAISIE HOTEL RESTAURANT'!#REF!</f>
        <v>#REF!</v>
      </c>
      <c r="B119" s="203" t="e">
        <f>'SAISIE HOTEL RESTAURANT'!#REF!</f>
        <v>#REF!</v>
      </c>
      <c r="C119" s="204" t="e">
        <f>'SAISIE HOTEL RESTAURANT'!#REF!</f>
        <v>#REF!</v>
      </c>
      <c r="D119" s="202" t="e">
        <f>'SAISIE HOTEL RESTAURANT'!#REF!</f>
        <v>#REF!</v>
      </c>
      <c r="E119" s="238" t="e">
        <f>'SAISIE HOTEL RESTAURANT'!#REF!</f>
        <v>#REF!</v>
      </c>
      <c r="F119" s="234" t="e">
        <f>'SAISIE HOTEL RESTAURANT'!#REF!</f>
        <v>#REF!</v>
      </c>
      <c r="G119" s="237"/>
      <c r="H119" s="237"/>
    </row>
    <row r="120" spans="1:8" ht="31.5" x14ac:dyDescent="0.25">
      <c r="A120" s="202">
        <f>'SAISIE HOTEL RESTAURANT'!K450</f>
        <v>379</v>
      </c>
      <c r="B120" s="203" t="str">
        <f>'SAISIE HOTEL RESTAURANT'!L450</f>
        <v>Le client est remercié et salué au moment de son départ de la salle de petit déjeuner.</v>
      </c>
      <c r="C120" s="204">
        <f>'SAISIE HOTEL RESTAURANT'!M450</f>
        <v>3</v>
      </c>
      <c r="D120" s="202" t="str">
        <f>'SAISIE HOTEL RESTAURANT'!N450</f>
        <v>OUI</v>
      </c>
      <c r="E120" s="238">
        <f>'SAISIE HOTEL RESTAURANT'!O450</f>
        <v>0</v>
      </c>
      <c r="F120" s="234" t="str">
        <f>'SAISIE HOTEL RESTAURANT'!B450</f>
        <v>NR</v>
      </c>
      <c r="G120" s="237"/>
      <c r="H120" s="237"/>
    </row>
    <row r="121" spans="1:8" x14ac:dyDescent="0.25">
      <c r="A121" s="202" t="e">
        <f>'SAISIE HOTEL RESTAURANT'!#REF!</f>
        <v>#REF!</v>
      </c>
      <c r="B121" s="203" t="e">
        <f>'SAISIE HOTEL RESTAURANT'!#REF!</f>
        <v>#REF!</v>
      </c>
      <c r="C121" s="204" t="e">
        <f>'SAISIE HOTEL RESTAURANT'!#REF!</f>
        <v>#REF!</v>
      </c>
      <c r="D121" s="202" t="e">
        <f>'SAISIE HOTEL RESTAURANT'!#REF!</f>
        <v>#REF!</v>
      </c>
      <c r="E121" s="238" t="e">
        <f>'SAISIE HOTEL RESTAURANT'!#REF!</f>
        <v>#REF!</v>
      </c>
      <c r="F121" s="234" t="e">
        <f>'SAISIE HOTEL RESTAURANT'!#REF!</f>
        <v>#REF!</v>
      </c>
      <c r="G121" s="237"/>
      <c r="H121" s="237"/>
    </row>
    <row r="122" spans="1:8" s="231" customFormat="1" ht="29.25" customHeight="1" x14ac:dyDescent="0.3">
      <c r="A122" s="224"/>
      <c r="B122" s="225" t="str">
        <f>'RESULTAT GLOBAL'!C35</f>
        <v>CONFORT ET PROPRETE</v>
      </c>
      <c r="C122" s="226" t="s">
        <v>31</v>
      </c>
      <c r="D122" s="227" t="s">
        <v>32</v>
      </c>
      <c r="E122" s="228" t="s">
        <v>33</v>
      </c>
      <c r="F122" s="229" t="s">
        <v>806</v>
      </c>
      <c r="G122" s="230" t="s">
        <v>807</v>
      </c>
      <c r="H122" s="230" t="s">
        <v>808</v>
      </c>
    </row>
    <row r="123" spans="1:8" x14ac:dyDescent="0.25">
      <c r="A123" s="232"/>
      <c r="B123" s="240" t="str">
        <f>'RESULTAT GLOBAL'!C36</f>
        <v>▪ Propreté</v>
      </c>
      <c r="C123" s="234"/>
      <c r="D123" s="232"/>
      <c r="E123" s="241"/>
      <c r="F123" s="234"/>
      <c r="G123" s="237"/>
      <c r="H123" s="237"/>
    </row>
    <row r="124" spans="1:8" x14ac:dyDescent="0.25">
      <c r="A124" s="202">
        <f>'SAISIE HOTEL RESTAURANT'!K79</f>
        <v>64</v>
      </c>
      <c r="B124" s="203" t="str">
        <f>'SAISIE HOTEL RESTAURANT'!L79</f>
        <v xml:space="preserve">Les extérieurs privatifs de l'établissement sont propres. </v>
      </c>
      <c r="C124" s="204">
        <f>'SAISIE HOTEL RESTAURANT'!M79</f>
        <v>3</v>
      </c>
      <c r="D124" s="202" t="str">
        <f>'SAISIE HOTEL RESTAURANT'!N79</f>
        <v>Très Satisfaisant</v>
      </c>
      <c r="E124" s="238">
        <f>'SAISIE HOTEL RESTAURANT'!O79</f>
        <v>0</v>
      </c>
      <c r="F124" s="236" t="str">
        <f>'SAISIE HOTEL RESTAURANT'!$B$79</f>
        <v>NR</v>
      </c>
      <c r="G124" s="237"/>
      <c r="H124" s="237"/>
    </row>
    <row r="125" spans="1:8" x14ac:dyDescent="0.25">
      <c r="A125" s="202">
        <f>'SAISIE HOTEL RESTAURANT'!K69</f>
        <v>55</v>
      </c>
      <c r="B125" s="203" t="str">
        <f>'SAISIE HOTEL RESTAURANT'!L69</f>
        <v xml:space="preserve">Les abords privatifs de l'établissement sont propres. </v>
      </c>
      <c r="C125" s="204">
        <f>'SAISIE HOTEL RESTAURANT'!M69</f>
        <v>3</v>
      </c>
      <c r="D125" s="202" t="str">
        <f>'SAISIE HOTEL RESTAURANT'!N69</f>
        <v>Très Satisfaisant</v>
      </c>
      <c r="E125" s="238">
        <f>'SAISIE HOTEL RESTAURANT'!O69</f>
        <v>0</v>
      </c>
      <c r="F125" s="236" t="str">
        <f>'SAISIE HOTEL RESTAURANT'!$B$69</f>
        <v>NR</v>
      </c>
      <c r="G125" s="237"/>
      <c r="H125" s="237"/>
    </row>
    <row r="126" spans="1:8" x14ac:dyDescent="0.25">
      <c r="A126" s="202">
        <f>'SAISIE HOTEL RESTAURANT'!K72</f>
        <v>58</v>
      </c>
      <c r="B126" s="203" t="str">
        <f>'SAISIE HOTEL RESTAURANT'!L72</f>
        <v>Les enseignes et la signalétique privée (si existante) sont propres.</v>
      </c>
      <c r="C126" s="204">
        <f>'SAISIE HOTEL RESTAURANT'!M72</f>
        <v>3</v>
      </c>
      <c r="D126" s="202" t="str">
        <f>'SAISIE HOTEL RESTAURANT'!N72</f>
        <v>Très Satisfaisant</v>
      </c>
      <c r="E126" s="238">
        <f>'SAISIE HOTEL RESTAURANT'!O72</f>
        <v>0</v>
      </c>
      <c r="F126" s="236" t="str">
        <f>'SAISIE HOTEL RESTAURANT'!$B$72</f>
        <v>NR</v>
      </c>
      <c r="G126" s="237"/>
      <c r="H126" s="237"/>
    </row>
    <row r="127" spans="1:8" ht="31.5" x14ac:dyDescent="0.25">
      <c r="A127" s="202">
        <f>'SAISIE HOTEL RESTAURANT'!K82</f>
        <v>67</v>
      </c>
      <c r="B127" s="203" t="str">
        <f>'SAISIE HOTEL RESTAURANT'!L82</f>
        <v>Les extérieurs privatifs et l'entrée sont dotés de poubelles et de cendriers, vidés régulièrement.</v>
      </c>
      <c r="C127" s="204">
        <f>'SAISIE HOTEL RESTAURANT'!M82</f>
        <v>1</v>
      </c>
      <c r="D127" s="202" t="str">
        <f>'SAISIE HOTEL RESTAURANT'!N82</f>
        <v>OUI</v>
      </c>
      <c r="E127" s="238">
        <f>'SAISIE HOTEL RESTAURANT'!O82</f>
        <v>0</v>
      </c>
      <c r="F127" s="236" t="str">
        <f>'SAISIE HOTEL RESTAURANT'!$B$82</f>
        <v>NR</v>
      </c>
      <c r="G127" s="237"/>
      <c r="H127" s="237"/>
    </row>
    <row r="128" spans="1:8" x14ac:dyDescent="0.25">
      <c r="A128" s="202">
        <f>'SAISIE HOTEL RESTAURANT'!K90</f>
        <v>74</v>
      </c>
      <c r="B128" s="203" t="str">
        <f>'SAISIE HOTEL RESTAURANT'!L90</f>
        <v>Le support extérieur est propre.</v>
      </c>
      <c r="C128" s="204">
        <f>'SAISIE HOTEL RESTAURANT'!M90</f>
        <v>3</v>
      </c>
      <c r="D128" s="202" t="str">
        <f>'SAISIE HOTEL RESTAURANT'!N90</f>
        <v>Très Satisfaisant</v>
      </c>
      <c r="E128" s="238">
        <f>'SAISIE HOTEL RESTAURANT'!O90</f>
        <v>0</v>
      </c>
      <c r="F128" s="236" t="str">
        <f>'SAISIE HOTEL RESTAURANT'!$B$90</f>
        <v>NR</v>
      </c>
      <c r="G128" s="237"/>
      <c r="H128" s="237"/>
    </row>
    <row r="129" spans="1:8" x14ac:dyDescent="0.25">
      <c r="A129" s="202">
        <f>'SAISIE HOTEL RESTAURANT'!K83</f>
        <v>68</v>
      </c>
      <c r="B129" s="203" t="str">
        <f>'SAISIE HOTEL RESTAURANT'!L83</f>
        <v>Si existante, les revêtements et le mobilier de la terrasse sont propres.</v>
      </c>
      <c r="C129" s="204">
        <f>'SAISIE HOTEL RESTAURANT'!M83</f>
        <v>3</v>
      </c>
      <c r="D129" s="202" t="str">
        <f>'SAISIE HOTEL RESTAURANT'!N83</f>
        <v>Très Satisfaisant</v>
      </c>
      <c r="E129" s="238">
        <f>'SAISIE HOTEL RESTAURANT'!O83</f>
        <v>0</v>
      </c>
      <c r="F129" s="236" t="str">
        <f>'SAISIE HOTEL RESTAURANT'!$B$83</f>
        <v>NR</v>
      </c>
      <c r="G129" s="237"/>
      <c r="H129" s="237"/>
    </row>
    <row r="130" spans="1:8" x14ac:dyDescent="0.25">
      <c r="A130" s="202">
        <f>'SAISIE HOTEL RESTAURANT'!K126</f>
        <v>103</v>
      </c>
      <c r="B130" s="203" t="str">
        <f>'SAISIE HOTEL RESTAURANT'!L126</f>
        <v>Le hall réception est propre.</v>
      </c>
      <c r="C130" s="204">
        <f>'SAISIE HOTEL RESTAURANT'!M126</f>
        <v>3</v>
      </c>
      <c r="D130" s="202" t="str">
        <f>'SAISIE HOTEL RESTAURANT'!N126</f>
        <v>Très Satisfaisant</v>
      </c>
      <c r="E130" s="238">
        <f>'SAISIE HOTEL RESTAURANT'!O126</f>
        <v>0</v>
      </c>
      <c r="F130" s="236" t="str">
        <f>'SAISIE HOTEL RESTAURANT'!$B$126</f>
        <v>NR</v>
      </c>
      <c r="G130" s="237"/>
      <c r="H130" s="237"/>
    </row>
    <row r="131" spans="1:8" x14ac:dyDescent="0.25">
      <c r="A131" s="202">
        <f>'SAISIE HOTEL RESTAURANT'!K129</f>
        <v>106</v>
      </c>
      <c r="B131" s="203" t="str">
        <f>'SAISIE HOTEL RESTAURANT'!L129</f>
        <v>La signalétique interne est propre.</v>
      </c>
      <c r="C131" s="204">
        <f>'SAISIE HOTEL RESTAURANT'!M129</f>
        <v>3</v>
      </c>
      <c r="D131" s="202" t="str">
        <f>'SAISIE HOTEL RESTAURANT'!N129</f>
        <v>Très Satisfaisant</v>
      </c>
      <c r="E131" s="238">
        <f>'SAISIE HOTEL RESTAURANT'!O129</f>
        <v>0</v>
      </c>
      <c r="F131" s="236" t="str">
        <f>'SAISIE HOTEL RESTAURANT'!$B$129</f>
        <v>NR</v>
      </c>
      <c r="G131" s="237"/>
      <c r="H131" s="237"/>
    </row>
    <row r="132" spans="1:8" x14ac:dyDescent="0.25">
      <c r="A132" s="202">
        <f>'SAISIE HOTEL RESTAURANT'!K134</f>
        <v>110</v>
      </c>
      <c r="B132" s="203" t="str">
        <f>'SAISIE HOTEL RESTAURANT'!L134</f>
        <v xml:space="preserve">Les parties communes sont propres. </v>
      </c>
      <c r="C132" s="204">
        <f>'SAISIE HOTEL RESTAURANT'!M134</f>
        <v>3</v>
      </c>
      <c r="D132" s="202" t="str">
        <f>'SAISIE HOTEL RESTAURANT'!N134</f>
        <v>Très Satisfaisant</v>
      </c>
      <c r="E132" s="238">
        <f>'SAISIE HOTEL RESTAURANT'!O134</f>
        <v>0</v>
      </c>
      <c r="F132" s="236" t="str">
        <f>'SAISIE HOTEL RESTAURANT'!$B$134</f>
        <v>NR</v>
      </c>
      <c r="G132" s="237"/>
      <c r="H132" s="237"/>
    </row>
    <row r="133" spans="1:8" x14ac:dyDescent="0.25">
      <c r="A133" s="202">
        <f>'SAISIE HOTEL RESTAURANT'!K136</f>
        <v>112</v>
      </c>
      <c r="B133" s="203" t="str">
        <f>'SAISIE HOTEL RESTAURANT'!L136</f>
        <v>Les parties communes ne sont pas encombrées.</v>
      </c>
      <c r="C133" s="204">
        <f>'SAISIE HOTEL RESTAURANT'!M136</f>
        <v>1</v>
      </c>
      <c r="D133" s="202" t="str">
        <f>'SAISIE HOTEL RESTAURANT'!N136</f>
        <v>OUI</v>
      </c>
      <c r="E133" s="238">
        <f>'SAISIE HOTEL RESTAURANT'!O136</f>
        <v>0</v>
      </c>
      <c r="F133" s="236" t="str">
        <f>'SAISIE HOTEL RESTAURANT'!$B$136</f>
        <v>NR</v>
      </c>
      <c r="G133" s="237"/>
      <c r="H133" s="237"/>
    </row>
    <row r="134" spans="1:8" x14ac:dyDescent="0.25">
      <c r="A134" s="202">
        <f>'SAISIE HOTEL RESTAURANT'!K138</f>
        <v>114</v>
      </c>
      <c r="B134" s="203" t="str">
        <f>'SAISIE HOTEL RESTAURANT'!L138</f>
        <v>Si existants, les ascenseurs sont propres.</v>
      </c>
      <c r="C134" s="204">
        <f>'SAISIE HOTEL RESTAURANT'!M138</f>
        <v>3</v>
      </c>
      <c r="D134" s="202" t="str">
        <f>'SAISIE HOTEL RESTAURANT'!N138</f>
        <v>Très Satisfaisant</v>
      </c>
      <c r="E134" s="238">
        <f>'SAISIE HOTEL RESTAURANT'!O138</f>
        <v>0</v>
      </c>
      <c r="F134" s="236" t="str">
        <f>'SAISIE HOTEL RESTAURANT'!$B$138</f>
        <v>NR</v>
      </c>
      <c r="G134" s="237"/>
      <c r="H134" s="237"/>
    </row>
    <row r="135" spans="1:8" x14ac:dyDescent="0.25">
      <c r="A135" s="202">
        <f>'SAISIE HOTEL RESTAURANT'!K142</f>
        <v>117</v>
      </c>
      <c r="B135" s="203" t="str">
        <f>'SAISIE HOTEL RESTAURANT'!L142</f>
        <v>Le mobilier du salon est propre.</v>
      </c>
      <c r="C135" s="204">
        <f>'SAISIE HOTEL RESTAURANT'!M142</f>
        <v>3</v>
      </c>
      <c r="D135" s="202" t="str">
        <f>'SAISIE HOTEL RESTAURANT'!N142</f>
        <v>Très Satisfaisant</v>
      </c>
      <c r="E135" s="238">
        <f>'SAISIE HOTEL RESTAURANT'!O142</f>
        <v>0</v>
      </c>
      <c r="F135" s="236" t="str">
        <f>'SAISIE HOTEL RESTAURANT'!$B$142</f>
        <v>NR</v>
      </c>
      <c r="G135" s="237"/>
      <c r="H135" s="237"/>
    </row>
    <row r="136" spans="1:8" x14ac:dyDescent="0.25">
      <c r="A136" s="202">
        <f>'SAISIE HOTEL RESTAURANT'!K147</f>
        <v>121</v>
      </c>
      <c r="B136" s="203" t="str">
        <f>'SAISIE HOTEL RESTAURANT'!L147</f>
        <v>Les équipements des sanitaires sont propres.</v>
      </c>
      <c r="C136" s="204">
        <f>'SAISIE HOTEL RESTAURANT'!M147</f>
        <v>3</v>
      </c>
      <c r="D136" s="202" t="str">
        <f>'SAISIE HOTEL RESTAURANT'!N147</f>
        <v>Très Satisfaisant</v>
      </c>
      <c r="E136" s="238">
        <f>'SAISIE HOTEL RESTAURANT'!O147</f>
        <v>0</v>
      </c>
      <c r="F136" s="236" t="str">
        <f>'SAISIE HOTEL RESTAURANT'!$B$147</f>
        <v>NR</v>
      </c>
      <c r="G136" s="237"/>
      <c r="H136" s="237"/>
    </row>
    <row r="137" spans="1:8" x14ac:dyDescent="0.25">
      <c r="A137" s="202">
        <f>'SAISIE HOTEL RESTAURANT'!K149</f>
        <v>123</v>
      </c>
      <c r="B137" s="203" t="str">
        <f>'SAISIE HOTEL RESTAURANT'!L149</f>
        <v>Les revêtements muraux, les sols et les plafonds des sanitaires sont propres.</v>
      </c>
      <c r="C137" s="204">
        <f>'SAISIE HOTEL RESTAURANT'!M149</f>
        <v>3</v>
      </c>
      <c r="D137" s="202" t="str">
        <f>'SAISIE HOTEL RESTAURANT'!N149</f>
        <v>Très Satisfaisant</v>
      </c>
      <c r="E137" s="238">
        <f>'SAISIE HOTEL RESTAURANT'!O149</f>
        <v>0</v>
      </c>
      <c r="F137" s="236" t="str">
        <f>'SAISIE HOTEL RESTAURANT'!$B$149</f>
        <v>NR</v>
      </c>
      <c r="G137" s="237"/>
      <c r="H137" s="237"/>
    </row>
    <row r="138" spans="1:8" x14ac:dyDescent="0.25">
      <c r="A138" s="202">
        <f>'SAISIE HOTEL RESTAURANT'!K152</f>
        <v>126</v>
      </c>
      <c r="B138" s="203" t="str">
        <f>'SAISIE HOTEL RESTAURANT'!L152</f>
        <v>Les sanitaires ne présentent pas d'odeur désagréable.</v>
      </c>
      <c r="C138" s="204">
        <f>'SAISIE HOTEL RESTAURANT'!M152</f>
        <v>3</v>
      </c>
      <c r="D138" s="202" t="str">
        <f>'SAISIE HOTEL RESTAURANT'!N152</f>
        <v>OUI</v>
      </c>
      <c r="E138" s="238">
        <f>'SAISIE HOTEL RESTAURANT'!O152</f>
        <v>0</v>
      </c>
      <c r="F138" s="236" t="str">
        <f>'SAISIE HOTEL RESTAURANT'!$B$152</f>
        <v>NR</v>
      </c>
      <c r="G138" s="237"/>
      <c r="H138" s="237"/>
    </row>
    <row r="139" spans="1:8" x14ac:dyDescent="0.25">
      <c r="A139" s="202">
        <f>'SAISIE HOTEL RESTAURANT'!K156</f>
        <v>128</v>
      </c>
      <c r="B139" s="203" t="str">
        <f>'SAISIE HOTEL RESTAURANT'!L156</f>
        <v>Si existants, les équipements de loisir sont propres.</v>
      </c>
      <c r="C139" s="204">
        <f>'SAISIE HOTEL RESTAURANT'!M156</f>
        <v>3</v>
      </c>
      <c r="D139" s="202" t="str">
        <f>'SAISIE HOTEL RESTAURANT'!N156</f>
        <v>Très Satisfaisant</v>
      </c>
      <c r="E139" s="238">
        <f>'SAISIE HOTEL RESTAURANT'!O156</f>
        <v>0</v>
      </c>
      <c r="F139" s="236" t="str">
        <f>'SAISIE HOTEL RESTAURANT'!$B$156</f>
        <v>NR</v>
      </c>
      <c r="G139" s="237"/>
      <c r="H139" s="237"/>
    </row>
    <row r="140" spans="1:8" ht="31.5" x14ac:dyDescent="0.25">
      <c r="A140" s="202">
        <f>'SAISIE HOTEL RESTAURANT'!K171</f>
        <v>141</v>
      </c>
      <c r="B140" s="203" t="str">
        <f>'SAISIE HOTEL RESTAURANT'!L171</f>
        <v>Si existants, les espaces et/ou les équipements à destination des enfants sont propres.</v>
      </c>
      <c r="C140" s="204">
        <f>'SAISIE HOTEL RESTAURANT'!M171</f>
        <v>3</v>
      </c>
      <c r="D140" s="202" t="str">
        <f>'SAISIE HOTEL RESTAURANT'!N171</f>
        <v>Très Satisfaisant</v>
      </c>
      <c r="E140" s="238">
        <f>'SAISIE HOTEL RESTAURANT'!O171</f>
        <v>0</v>
      </c>
      <c r="F140" s="236" t="str">
        <f>'SAISIE HOTEL RESTAURANT'!$B$171</f>
        <v>NR</v>
      </c>
      <c r="G140" s="237"/>
      <c r="H140" s="237"/>
    </row>
    <row r="141" spans="1:8" x14ac:dyDescent="0.25">
      <c r="A141" s="202">
        <f>'SAISIE HOTEL RESTAURANT'!K181</f>
        <v>149</v>
      </c>
      <c r="B141" s="203" t="str">
        <f>'SAISIE HOTEL RESTAURANT'!L181</f>
        <v>La chambre n'a pas d'odeurs désagréables.</v>
      </c>
      <c r="C141" s="204">
        <f>'SAISIE HOTEL RESTAURANT'!M181</f>
        <v>3</v>
      </c>
      <c r="D141" s="202" t="str">
        <f>'SAISIE HOTEL RESTAURANT'!N181</f>
        <v>OUI</v>
      </c>
      <c r="E141" s="238">
        <f>'SAISIE HOTEL RESTAURANT'!O181</f>
        <v>0</v>
      </c>
      <c r="F141" s="236" t="str">
        <f>'SAISIE HOTEL RESTAURANT'!$B$181</f>
        <v>NR</v>
      </c>
      <c r="G141" s="237"/>
      <c r="H141" s="237"/>
    </row>
    <row r="142" spans="1:8" x14ac:dyDescent="0.25">
      <c r="A142" s="202">
        <f>'SAISIE HOTEL RESTAURANT'!K184</f>
        <v>152</v>
      </c>
      <c r="B142" s="203" t="str">
        <f>'SAISIE HOTEL RESTAURANT'!L184</f>
        <v>Les sols de la chambre sont propres.</v>
      </c>
      <c r="C142" s="204">
        <f>'SAISIE HOTEL RESTAURANT'!M184</f>
        <v>9</v>
      </c>
      <c r="D142" s="202" t="str">
        <f>'SAISIE HOTEL RESTAURANT'!N184</f>
        <v>Très Satisfaisant</v>
      </c>
      <c r="E142" s="238">
        <f>'SAISIE HOTEL RESTAURANT'!O184</f>
        <v>0</v>
      </c>
      <c r="F142" s="236" t="str">
        <f>'SAISIE HOTEL RESTAURANT'!$B$184</f>
        <v>NR</v>
      </c>
      <c r="G142" s="237"/>
      <c r="H142" s="237"/>
    </row>
    <row r="143" spans="1:8" x14ac:dyDescent="0.25">
      <c r="A143" s="202">
        <f>'SAISIE HOTEL RESTAURANT'!K186</f>
        <v>154</v>
      </c>
      <c r="B143" s="203" t="str">
        <f>'SAISIE HOTEL RESTAURANT'!L186</f>
        <v>Les revêtements muraux et les plafonds de la chambre sont propres.</v>
      </c>
      <c r="C143" s="204">
        <f>'SAISIE HOTEL RESTAURANT'!M186</f>
        <v>3</v>
      </c>
      <c r="D143" s="202" t="str">
        <f>'SAISIE HOTEL RESTAURANT'!N186</f>
        <v>Très Satisfaisant</v>
      </c>
      <c r="E143" s="238">
        <f>'SAISIE HOTEL RESTAURANT'!O186</f>
        <v>0</v>
      </c>
      <c r="F143" s="236" t="str">
        <f>'SAISIE HOTEL RESTAURANT'!$B$186</f>
        <v>NR</v>
      </c>
      <c r="G143" s="237"/>
      <c r="H143" s="237"/>
    </row>
    <row r="144" spans="1:8" x14ac:dyDescent="0.25">
      <c r="A144" s="202">
        <f>'SAISIE HOTEL RESTAURANT'!K188</f>
        <v>156</v>
      </c>
      <c r="B144" s="203" t="str">
        <f>'SAISIE HOTEL RESTAURANT'!L188</f>
        <v>Les portes, les fenêtres, les vitres et les rideaux de la chambre sont propres.</v>
      </c>
      <c r="C144" s="204">
        <f>'SAISIE HOTEL RESTAURANT'!M188</f>
        <v>3</v>
      </c>
      <c r="D144" s="202" t="str">
        <f>'SAISIE HOTEL RESTAURANT'!N188</f>
        <v>Très Satisfaisant</v>
      </c>
      <c r="E144" s="238">
        <f>'SAISIE HOTEL RESTAURANT'!O188</f>
        <v>0</v>
      </c>
      <c r="F144" s="236" t="str">
        <f>'SAISIE HOTEL RESTAURANT'!$B$188</f>
        <v>NR</v>
      </c>
      <c r="G144" s="237"/>
      <c r="H144" s="237"/>
    </row>
    <row r="145" spans="1:8" x14ac:dyDescent="0.25">
      <c r="A145" s="202">
        <f>'SAISIE HOTEL RESTAURANT'!K194</f>
        <v>161</v>
      </c>
      <c r="B145" s="203" t="str">
        <f>'SAISIE HOTEL RESTAURANT'!L194</f>
        <v>Les draps, les taies d'oreiller, la couverture (ou la couette) sont propres.</v>
      </c>
      <c r="C145" s="204">
        <f>'SAISIE HOTEL RESTAURANT'!M194</f>
        <v>9</v>
      </c>
      <c r="D145" s="202" t="str">
        <f>'SAISIE HOTEL RESTAURANT'!N194</f>
        <v>Très Satisfaisant</v>
      </c>
      <c r="E145" s="238">
        <f>'SAISIE HOTEL RESTAURANT'!O194</f>
        <v>0</v>
      </c>
      <c r="F145" s="236" t="str">
        <f>'SAISIE HOTEL RESTAURANT'!$B$194</f>
        <v>NR</v>
      </c>
      <c r="G145" s="237"/>
      <c r="H145" s="237"/>
    </row>
    <row r="146" spans="1:8" x14ac:dyDescent="0.25">
      <c r="A146" s="202">
        <f>'SAISIE HOTEL RESTAURANT'!K197</f>
        <v>164</v>
      </c>
      <c r="B146" s="203" t="str">
        <f>'SAISIE HOTEL RESTAURANT'!L197</f>
        <v>Les autres éléments du lit sont propres.</v>
      </c>
      <c r="C146" s="204">
        <f>'SAISIE HOTEL RESTAURANT'!M197</f>
        <v>3</v>
      </c>
      <c r="D146" s="202" t="str">
        <f>'SAISIE HOTEL RESTAURANT'!N197</f>
        <v>Très Satisfaisant</v>
      </c>
      <c r="E146" s="238">
        <f>'SAISIE HOTEL RESTAURANT'!O197</f>
        <v>0</v>
      </c>
      <c r="F146" s="236" t="str">
        <f>'SAISIE HOTEL RESTAURANT'!$B$197</f>
        <v>NR</v>
      </c>
      <c r="G146" s="237"/>
      <c r="H146" s="237"/>
    </row>
    <row r="147" spans="1:8" x14ac:dyDescent="0.25">
      <c r="A147" s="202">
        <f>'SAISIE HOTEL RESTAURANT'!K201</f>
        <v>167</v>
      </c>
      <c r="B147" s="203" t="str">
        <f>'SAISIE HOTEL RESTAURANT'!L201</f>
        <v>L'ensemble du mobilier de la chambre est propre.</v>
      </c>
      <c r="C147" s="204">
        <f>'SAISIE HOTEL RESTAURANT'!M201</f>
        <v>3</v>
      </c>
      <c r="D147" s="202" t="str">
        <f>'SAISIE HOTEL RESTAURANT'!N201</f>
        <v>Très Satisfaisant</v>
      </c>
      <c r="E147" s="238">
        <f>'SAISIE HOTEL RESTAURANT'!O201</f>
        <v>0</v>
      </c>
      <c r="F147" s="236" t="str">
        <f>'SAISIE HOTEL RESTAURANT'!$B$201</f>
        <v>NR</v>
      </c>
      <c r="G147" s="237"/>
      <c r="H147" s="237"/>
    </row>
    <row r="148" spans="1:8" x14ac:dyDescent="0.25">
      <c r="A148" s="202">
        <f>'SAISIE HOTEL RESTAURANT'!K212</f>
        <v>176</v>
      </c>
      <c r="B148" s="203" t="str">
        <f>'SAISIE HOTEL RESTAURANT'!L212</f>
        <v>L'ensemble des équipements de la chambre est propre.</v>
      </c>
      <c r="C148" s="204">
        <f>'SAISIE HOTEL RESTAURANT'!M212</f>
        <v>3</v>
      </c>
      <c r="D148" s="202" t="str">
        <f>'SAISIE HOTEL RESTAURANT'!N212</f>
        <v>Très Satisfaisant</v>
      </c>
      <c r="E148" s="238">
        <f>'SAISIE HOTEL RESTAURANT'!O212</f>
        <v>0</v>
      </c>
      <c r="F148" s="236" t="str">
        <f>'SAISIE HOTEL RESTAURANT'!$B$212</f>
        <v>NR</v>
      </c>
      <c r="G148" s="237"/>
      <c r="H148" s="237"/>
    </row>
    <row r="149" spans="1:8" x14ac:dyDescent="0.25">
      <c r="A149" s="202">
        <f>'SAISIE HOTEL RESTAURANT'!K229</f>
        <v>190</v>
      </c>
      <c r="B149" s="203" t="str">
        <f>'SAISIE HOTEL RESTAURANT'!L229</f>
        <v>Les revêtements de la salle de bains sont propres.</v>
      </c>
      <c r="C149" s="204">
        <f>'SAISIE HOTEL RESTAURANT'!M229</f>
        <v>9</v>
      </c>
      <c r="D149" s="202" t="str">
        <f>'SAISIE HOTEL RESTAURANT'!N229</f>
        <v>Très Satisfaisant</v>
      </c>
      <c r="E149" s="238">
        <f>'SAISIE HOTEL RESTAURANT'!O229</f>
        <v>0</v>
      </c>
      <c r="F149" s="236" t="str">
        <f>'SAISIE HOTEL RESTAURANT'!$B$229</f>
        <v>NR</v>
      </c>
      <c r="G149" s="237"/>
      <c r="H149" s="237"/>
    </row>
    <row r="150" spans="1:8" x14ac:dyDescent="0.25">
      <c r="A150" s="202">
        <f>'SAISIE HOTEL RESTAURANT'!K242</f>
        <v>202</v>
      </c>
      <c r="B150" s="203" t="str">
        <f>'SAISIE HOTEL RESTAURANT'!L242</f>
        <v>Le mobilier et les équipements de la salle de bains sont propres.</v>
      </c>
      <c r="C150" s="204">
        <f>'SAISIE HOTEL RESTAURANT'!M242</f>
        <v>9</v>
      </c>
      <c r="D150" s="202" t="str">
        <f>'SAISIE HOTEL RESTAURANT'!N242</f>
        <v>Très Satisfaisant</v>
      </c>
      <c r="E150" s="238">
        <f>'SAISIE HOTEL RESTAURANT'!O242</f>
        <v>0</v>
      </c>
      <c r="F150" s="236" t="str">
        <f>'SAISIE HOTEL RESTAURANT'!$B$242</f>
        <v>NR</v>
      </c>
      <c r="G150" s="237"/>
      <c r="H150" s="237"/>
    </row>
    <row r="151" spans="1:8" x14ac:dyDescent="0.25">
      <c r="A151" s="202">
        <f>'SAISIE HOTEL RESTAURANT'!K245</f>
        <v>204</v>
      </c>
      <c r="B151" s="203" t="str">
        <f>'SAISIE HOTEL RESTAURANT'!L245</f>
        <v>Le linge de toilette est propre.</v>
      </c>
      <c r="C151" s="204">
        <f>'SAISIE HOTEL RESTAURANT'!M245</f>
        <v>3</v>
      </c>
      <c r="D151" s="202" t="str">
        <f>'SAISIE HOTEL RESTAURANT'!N245</f>
        <v>Très Satisfaisant</v>
      </c>
      <c r="E151" s="238">
        <f>'SAISIE HOTEL RESTAURANT'!O245</f>
        <v>0</v>
      </c>
      <c r="F151" s="236" t="str">
        <f>'SAISIE HOTEL RESTAURANT'!$B$245</f>
        <v>NR</v>
      </c>
      <c r="G151" s="237"/>
      <c r="H151" s="237"/>
    </row>
    <row r="152" spans="1:8" x14ac:dyDescent="0.25">
      <c r="A152" s="202">
        <f>'SAISIE HOTEL RESTAURANT'!K251</f>
        <v>208</v>
      </c>
      <c r="B152" s="203" t="str">
        <f>'SAISIE HOTEL RESTAURANT'!L251</f>
        <v>Les revêtements de la chambre supplémentaire sont propres.</v>
      </c>
      <c r="C152" s="204">
        <f>'SAISIE HOTEL RESTAURANT'!M251</f>
        <v>3</v>
      </c>
      <c r="D152" s="202" t="str">
        <f>'SAISIE HOTEL RESTAURANT'!N251</f>
        <v>Très Satisfaisant</v>
      </c>
      <c r="E152" s="238">
        <f>'SAISIE HOTEL RESTAURANT'!O251</f>
        <v>0</v>
      </c>
      <c r="F152" s="236" t="str">
        <f>'SAISIE HOTEL RESTAURANT'!$B$251</f>
        <v>NR</v>
      </c>
      <c r="G152" s="237"/>
      <c r="H152" s="237"/>
    </row>
    <row r="153" spans="1:8" x14ac:dyDescent="0.25">
      <c r="A153" s="202">
        <f>'SAISIE HOTEL RESTAURANT'!K253</f>
        <v>210</v>
      </c>
      <c r="B153" s="203" t="str">
        <f>'SAISIE HOTEL RESTAURANT'!L253</f>
        <v>Le mobilier et les équipements de la chambre supplémentaire sont propres.</v>
      </c>
      <c r="C153" s="204">
        <f>'SAISIE HOTEL RESTAURANT'!M253</f>
        <v>3</v>
      </c>
      <c r="D153" s="202" t="str">
        <f>'SAISIE HOTEL RESTAURANT'!N253</f>
        <v>Très Satisfaisant</v>
      </c>
      <c r="E153" s="238">
        <f>'SAISIE HOTEL RESTAURANT'!O253</f>
        <v>0</v>
      </c>
      <c r="F153" s="236" t="str">
        <f>'SAISIE HOTEL RESTAURANT'!$B$253</f>
        <v>NR</v>
      </c>
      <c r="G153" s="237"/>
      <c r="H153" s="237"/>
    </row>
    <row r="154" spans="1:8" x14ac:dyDescent="0.25">
      <c r="A154" s="202">
        <f>'SAISIE HOTEL RESTAURANT'!K255</f>
        <v>212</v>
      </c>
      <c r="B154" s="203" t="str">
        <f>'SAISIE HOTEL RESTAURANT'!L255</f>
        <v>Les revêtements de la salle de bains de la chambre supplémentaire sont propres.</v>
      </c>
      <c r="C154" s="242">
        <f>'SAISIE HOTEL RESTAURANT'!M255</f>
        <v>3</v>
      </c>
      <c r="D154" s="202" t="str">
        <f>'SAISIE HOTEL RESTAURANT'!N255</f>
        <v>Très Satisfaisant</v>
      </c>
      <c r="E154" s="238">
        <f>'SAISIE HOTEL RESTAURANT'!O255</f>
        <v>0</v>
      </c>
      <c r="F154" s="236" t="str">
        <f>'SAISIE HOTEL RESTAURANT'!$B$255</f>
        <v>NR</v>
      </c>
      <c r="G154" s="237"/>
      <c r="H154" s="237"/>
    </row>
    <row r="155" spans="1:8" ht="31.5" x14ac:dyDescent="0.25">
      <c r="A155" s="202">
        <f>'SAISIE HOTEL RESTAURANT'!K257</f>
        <v>214</v>
      </c>
      <c r="B155" s="203" t="str">
        <f>'SAISIE HOTEL RESTAURANT'!L257</f>
        <v>Le mobilier et les équipements de la salle de bains de la chambre supplémentaire sont propres.</v>
      </c>
      <c r="C155" s="242">
        <f>'SAISIE HOTEL RESTAURANT'!M257</f>
        <v>3</v>
      </c>
      <c r="D155" s="202" t="str">
        <f>'SAISIE HOTEL RESTAURANT'!N257</f>
        <v>Très Satisfaisant</v>
      </c>
      <c r="E155" s="238">
        <f>'SAISIE HOTEL RESTAURANT'!O257</f>
        <v>0</v>
      </c>
      <c r="F155" s="236" t="str">
        <f>'SAISIE HOTEL RESTAURANT'!$B$257</f>
        <v>NR</v>
      </c>
      <c r="G155" s="237"/>
      <c r="H155" s="237"/>
    </row>
    <row r="156" spans="1:8" x14ac:dyDescent="0.25">
      <c r="A156" s="202">
        <f>'SAISIE HOTEL RESTAURANT'!K259</f>
        <v>216</v>
      </c>
      <c r="B156" s="203" t="str">
        <f>'SAISIE HOTEL RESTAURANT'!L259</f>
        <v>Le linge de toilette de la chambre supplémentaire est propre.</v>
      </c>
      <c r="C156" s="242">
        <f>'SAISIE HOTEL RESTAURANT'!M259</f>
        <v>3</v>
      </c>
      <c r="D156" s="202" t="str">
        <f>'SAISIE HOTEL RESTAURANT'!N259</f>
        <v>Très Satisfaisant</v>
      </c>
      <c r="E156" s="238">
        <f>'SAISIE HOTEL RESTAURANT'!O259</f>
        <v>0</v>
      </c>
      <c r="F156" s="236" t="str">
        <f>'SAISIE HOTEL RESTAURANT'!$B$259</f>
        <v>NR</v>
      </c>
      <c r="G156" s="237"/>
      <c r="H156" s="237"/>
    </row>
    <row r="157" spans="1:8" x14ac:dyDescent="0.25">
      <c r="A157" s="202">
        <f>'SAISIE HOTEL RESTAURANT'!K264</f>
        <v>220</v>
      </c>
      <c r="B157" s="203" t="str">
        <f>'SAISIE HOTEL RESTAURANT'!L264</f>
        <v>Les revêtements de la chambre supplémentaire sont propres.</v>
      </c>
      <c r="C157" s="204">
        <f>'SAISIE HOTEL RESTAURANT'!M264</f>
        <v>3</v>
      </c>
      <c r="D157" s="202" t="str">
        <f>'SAISIE HOTEL RESTAURANT'!N264</f>
        <v>Très Satisfaisant</v>
      </c>
      <c r="E157" s="238">
        <f>'SAISIE HOTEL RESTAURANT'!O264</f>
        <v>0</v>
      </c>
      <c r="F157" s="236" t="str">
        <f>'SAISIE HOTEL RESTAURANT'!$B$264</f>
        <v>NR</v>
      </c>
      <c r="G157" s="237"/>
      <c r="H157" s="237"/>
    </row>
    <row r="158" spans="1:8" x14ac:dyDescent="0.25">
      <c r="A158" s="202">
        <f>'SAISIE HOTEL RESTAURANT'!K266</f>
        <v>222</v>
      </c>
      <c r="B158" s="203" t="str">
        <f>'SAISIE HOTEL RESTAURANT'!L266</f>
        <v>Le mobilier et les équipements de la chambre supplémentaire sont propres.</v>
      </c>
      <c r="C158" s="204">
        <f>'SAISIE HOTEL RESTAURANT'!M266</f>
        <v>3</v>
      </c>
      <c r="D158" s="202" t="str">
        <f>'SAISIE HOTEL RESTAURANT'!N266</f>
        <v>Très Satisfaisant</v>
      </c>
      <c r="E158" s="238">
        <f>'SAISIE HOTEL RESTAURANT'!O266</f>
        <v>0</v>
      </c>
      <c r="F158" s="236" t="str">
        <f>'SAISIE HOTEL RESTAURANT'!$B$266</f>
        <v>NR</v>
      </c>
      <c r="G158" s="237"/>
      <c r="H158" s="237"/>
    </row>
    <row r="159" spans="1:8" x14ac:dyDescent="0.25">
      <c r="A159" s="202">
        <f>'SAISIE HOTEL RESTAURANT'!K268</f>
        <v>224</v>
      </c>
      <c r="B159" s="203" t="str">
        <f>'SAISIE HOTEL RESTAURANT'!L268</f>
        <v>Les revêtements de la salle de bains de la chambre supplémentaire sont propres.</v>
      </c>
      <c r="C159" s="204">
        <f>'SAISIE HOTEL RESTAURANT'!M268</f>
        <v>3</v>
      </c>
      <c r="D159" s="202" t="str">
        <f>'SAISIE HOTEL RESTAURANT'!N268</f>
        <v>Très Satisfaisant</v>
      </c>
      <c r="E159" s="238">
        <f>'SAISIE HOTEL RESTAURANT'!O268</f>
        <v>0</v>
      </c>
      <c r="F159" s="236" t="str">
        <f>'SAISIE HOTEL RESTAURANT'!$B$268</f>
        <v>NR</v>
      </c>
      <c r="G159" s="237"/>
      <c r="H159" s="237"/>
    </row>
    <row r="160" spans="1:8" ht="31.5" x14ac:dyDescent="0.25">
      <c r="A160" s="202">
        <f>'SAISIE HOTEL RESTAURANT'!K270</f>
        <v>226</v>
      </c>
      <c r="B160" s="203" t="str">
        <f>'SAISIE HOTEL RESTAURANT'!L270</f>
        <v>Le mobilier et les équipements de la salle de bains de la chambre supplémentaire sont propres.</v>
      </c>
      <c r="C160" s="204">
        <f>'SAISIE HOTEL RESTAURANT'!M270</f>
        <v>3</v>
      </c>
      <c r="D160" s="202" t="str">
        <f>'SAISIE HOTEL RESTAURANT'!N270</f>
        <v>Très Satisfaisant</v>
      </c>
      <c r="E160" s="238">
        <f>'SAISIE HOTEL RESTAURANT'!O270</f>
        <v>0</v>
      </c>
      <c r="F160" s="236" t="str">
        <f>'SAISIE HOTEL RESTAURANT'!$B$270</f>
        <v>NR</v>
      </c>
      <c r="G160" s="237"/>
      <c r="H160" s="237"/>
    </row>
    <row r="161" spans="1:8" x14ac:dyDescent="0.25">
      <c r="A161" s="202">
        <f>'SAISIE HOTEL RESTAURANT'!K272</f>
        <v>228</v>
      </c>
      <c r="B161" s="203" t="str">
        <f>'SAISIE HOTEL RESTAURANT'!L272</f>
        <v>Le linge de toilette de la chambre supplémentaire est propre.</v>
      </c>
      <c r="C161" s="204">
        <f>'SAISIE HOTEL RESTAURANT'!M272</f>
        <v>3</v>
      </c>
      <c r="D161" s="202" t="str">
        <f>'SAISIE HOTEL RESTAURANT'!N272</f>
        <v>Très Satisfaisant</v>
      </c>
      <c r="E161" s="238">
        <f>'SAISIE HOTEL RESTAURANT'!O272</f>
        <v>0</v>
      </c>
      <c r="F161" s="236" t="str">
        <f>'SAISIE HOTEL RESTAURANT'!$B$272</f>
        <v>NR</v>
      </c>
      <c r="G161" s="237"/>
      <c r="H161" s="237"/>
    </row>
    <row r="162" spans="1:8" x14ac:dyDescent="0.25">
      <c r="A162" s="202">
        <f>'SAISIE HOTEL RESTAURANT'!K277</f>
        <v>232</v>
      </c>
      <c r="B162" s="203" t="str">
        <f>'SAISIE HOTEL RESTAURANT'!L277</f>
        <v>Les revêtements de la chambre supplémentaire sont propres.</v>
      </c>
      <c r="C162" s="204">
        <f>'SAISIE HOTEL RESTAURANT'!M277</f>
        <v>3</v>
      </c>
      <c r="D162" s="202" t="str">
        <f>'SAISIE HOTEL RESTAURANT'!N277</f>
        <v>Très Satisfaisant</v>
      </c>
      <c r="E162" s="238">
        <f>'SAISIE HOTEL RESTAURANT'!O277</f>
        <v>0</v>
      </c>
      <c r="F162" s="236" t="str">
        <f>'SAISIE HOTEL RESTAURANT'!$B$277</f>
        <v>NR</v>
      </c>
      <c r="G162" s="237"/>
      <c r="H162" s="237"/>
    </row>
    <row r="163" spans="1:8" x14ac:dyDescent="0.25">
      <c r="A163" s="202">
        <f>'SAISIE HOTEL RESTAURANT'!K279</f>
        <v>234</v>
      </c>
      <c r="B163" s="203" t="str">
        <f>'SAISIE HOTEL RESTAURANT'!L279</f>
        <v>Le mobilier et les équipements de la chambre supplémentaire sont propres.</v>
      </c>
      <c r="C163" s="204">
        <f>'SAISIE HOTEL RESTAURANT'!M279</f>
        <v>3</v>
      </c>
      <c r="D163" s="202" t="str">
        <f>'SAISIE HOTEL RESTAURANT'!N279</f>
        <v>Très Satisfaisant</v>
      </c>
      <c r="E163" s="238">
        <f>'SAISIE HOTEL RESTAURANT'!O279</f>
        <v>0</v>
      </c>
      <c r="F163" s="236" t="str">
        <f>'SAISIE HOTEL RESTAURANT'!$B$279</f>
        <v>NR</v>
      </c>
      <c r="G163" s="237"/>
      <c r="H163" s="237"/>
    </row>
    <row r="164" spans="1:8" x14ac:dyDescent="0.25">
      <c r="A164" s="202">
        <f>'SAISIE HOTEL RESTAURANT'!K281</f>
        <v>236</v>
      </c>
      <c r="B164" s="203" t="str">
        <f>'SAISIE HOTEL RESTAURANT'!L281</f>
        <v>Les revêtements de la salle de bains de la chambre supplémentaire sont propres.</v>
      </c>
      <c r="C164" s="204">
        <f>'SAISIE HOTEL RESTAURANT'!M281</f>
        <v>3</v>
      </c>
      <c r="D164" s="202" t="str">
        <f>'SAISIE HOTEL RESTAURANT'!N281</f>
        <v>Très Satisfaisant</v>
      </c>
      <c r="E164" s="238">
        <f>'SAISIE HOTEL RESTAURANT'!O281</f>
        <v>0</v>
      </c>
      <c r="F164" s="236" t="str">
        <f>'SAISIE HOTEL RESTAURANT'!$B$281</f>
        <v>NR</v>
      </c>
      <c r="G164" s="237"/>
      <c r="H164" s="237"/>
    </row>
    <row r="165" spans="1:8" ht="31.5" x14ac:dyDescent="0.25">
      <c r="A165" s="202">
        <f>'SAISIE HOTEL RESTAURANT'!K283</f>
        <v>238</v>
      </c>
      <c r="B165" s="203" t="str">
        <f>'SAISIE HOTEL RESTAURANT'!L283</f>
        <v>Le mobilier et les équipements de la salle de bains de la chambre supplémentaire sont propres.</v>
      </c>
      <c r="C165" s="204">
        <f>'SAISIE HOTEL RESTAURANT'!M283</f>
        <v>3</v>
      </c>
      <c r="D165" s="202" t="str">
        <f>'SAISIE HOTEL RESTAURANT'!N283</f>
        <v>Très Satisfaisant</v>
      </c>
      <c r="E165" s="238">
        <f>'SAISIE HOTEL RESTAURANT'!O283</f>
        <v>0</v>
      </c>
      <c r="F165" s="236" t="str">
        <f>'SAISIE HOTEL RESTAURANT'!$B$283</f>
        <v>NR</v>
      </c>
      <c r="G165" s="237"/>
      <c r="H165" s="237"/>
    </row>
    <row r="166" spans="1:8" x14ac:dyDescent="0.25">
      <c r="A166" s="202">
        <f>'SAISIE HOTEL RESTAURANT'!K285</f>
        <v>240</v>
      </c>
      <c r="B166" s="203" t="str">
        <f>'SAISIE HOTEL RESTAURANT'!L285</f>
        <v>Le linge de toilette de la chambre supplémentaire est propre.</v>
      </c>
      <c r="C166" s="204">
        <f>'SAISIE HOTEL RESTAURANT'!M285</f>
        <v>3</v>
      </c>
      <c r="D166" s="202" t="str">
        <f>'SAISIE HOTEL RESTAURANT'!N285</f>
        <v>Très Satisfaisant</v>
      </c>
      <c r="E166" s="238">
        <f>'SAISIE HOTEL RESTAURANT'!O285</f>
        <v>0</v>
      </c>
      <c r="F166" s="236" t="str">
        <f>'SAISIE HOTEL RESTAURANT'!$B$285</f>
        <v>NR</v>
      </c>
      <c r="G166" s="237"/>
      <c r="H166" s="237"/>
    </row>
    <row r="167" spans="1:8" x14ac:dyDescent="0.25">
      <c r="A167" s="202">
        <f>'SAISIE HOTEL RESTAURANT'!K291</f>
        <v>244</v>
      </c>
      <c r="B167" s="203" t="str">
        <f>'SAISIE HOTEL RESTAURANT'!L291</f>
        <v>Les revêtements de la chambre supplémentaire sont propres.</v>
      </c>
      <c r="C167" s="204">
        <f>'SAISIE HOTEL RESTAURANT'!M291</f>
        <v>3</v>
      </c>
      <c r="D167" s="202" t="str">
        <f>'SAISIE HOTEL RESTAURANT'!N291</f>
        <v>Très Satisfaisant</v>
      </c>
      <c r="E167" s="238">
        <f>'SAISIE HOTEL RESTAURANT'!O291</f>
        <v>0</v>
      </c>
      <c r="F167" s="236" t="str">
        <f>'SAISIE HOTEL RESTAURANT'!$B$291</f>
        <v>NR</v>
      </c>
      <c r="G167" s="237"/>
      <c r="H167" s="237"/>
    </row>
    <row r="168" spans="1:8" x14ac:dyDescent="0.25">
      <c r="A168" s="202">
        <f>'SAISIE HOTEL RESTAURANT'!K293</f>
        <v>246</v>
      </c>
      <c r="B168" s="203" t="str">
        <f>'SAISIE HOTEL RESTAURANT'!L293</f>
        <v>Le mobilier et les équipements de la chambre supplémentaire sont propres.</v>
      </c>
      <c r="C168" s="204">
        <f>'SAISIE HOTEL RESTAURANT'!M293</f>
        <v>3</v>
      </c>
      <c r="D168" s="202" t="str">
        <f>'SAISIE HOTEL RESTAURANT'!N293</f>
        <v>Très Satisfaisant</v>
      </c>
      <c r="E168" s="238">
        <f>'SAISIE HOTEL RESTAURANT'!O293</f>
        <v>0</v>
      </c>
      <c r="F168" s="236" t="str">
        <f>'SAISIE HOTEL RESTAURANT'!$B$293</f>
        <v>NR</v>
      </c>
      <c r="G168" s="237"/>
      <c r="H168" s="237"/>
    </row>
    <row r="169" spans="1:8" x14ac:dyDescent="0.25">
      <c r="A169" s="202">
        <f>'SAISIE HOTEL RESTAURANT'!K295</f>
        <v>248</v>
      </c>
      <c r="B169" s="203" t="str">
        <f>'SAISIE HOTEL RESTAURANT'!L295</f>
        <v>Les revêtements de la salle de bains de la chambre supplémentaire sont propres.</v>
      </c>
      <c r="C169" s="204">
        <f>'SAISIE HOTEL RESTAURANT'!M295</f>
        <v>3</v>
      </c>
      <c r="D169" s="202" t="str">
        <f>'SAISIE HOTEL RESTAURANT'!N295</f>
        <v>Très Satisfaisant</v>
      </c>
      <c r="E169" s="238">
        <f>'SAISIE HOTEL RESTAURANT'!O295</f>
        <v>0</v>
      </c>
      <c r="F169" s="236" t="str">
        <f>'SAISIE HOTEL RESTAURANT'!$B$295</f>
        <v>NR</v>
      </c>
      <c r="G169" s="237"/>
      <c r="H169" s="237"/>
    </row>
    <row r="170" spans="1:8" ht="31.5" x14ac:dyDescent="0.25">
      <c r="A170" s="202">
        <f>'SAISIE HOTEL RESTAURANT'!K297</f>
        <v>250</v>
      </c>
      <c r="B170" s="203" t="str">
        <f>'SAISIE HOTEL RESTAURANT'!L297</f>
        <v>Le mobilier et les équipements de la salle de bains de la chambre supplémentaire sont propres.</v>
      </c>
      <c r="C170" s="204">
        <f>'SAISIE HOTEL RESTAURANT'!M297</f>
        <v>3</v>
      </c>
      <c r="D170" s="202" t="str">
        <f>'SAISIE HOTEL RESTAURANT'!N297</f>
        <v>Très Satisfaisant</v>
      </c>
      <c r="E170" s="238">
        <f>'SAISIE HOTEL RESTAURANT'!O297</f>
        <v>0</v>
      </c>
      <c r="F170" s="236" t="str">
        <f>'SAISIE HOTEL RESTAURANT'!$B$297</f>
        <v>NR</v>
      </c>
      <c r="G170" s="237"/>
      <c r="H170" s="237"/>
    </row>
    <row r="171" spans="1:8" x14ac:dyDescent="0.25">
      <c r="A171" s="202">
        <f>'SAISIE HOTEL RESTAURANT'!K299</f>
        <v>252</v>
      </c>
      <c r="B171" s="203" t="str">
        <f>'SAISIE HOTEL RESTAURANT'!L299</f>
        <v>Le linge de toilette de la chambre supplémentaire est propre.</v>
      </c>
      <c r="C171" s="204">
        <f>'SAISIE HOTEL RESTAURANT'!M299</f>
        <v>3</v>
      </c>
      <c r="D171" s="202" t="str">
        <f>'SAISIE HOTEL RESTAURANT'!N299</f>
        <v>Très Satisfaisant</v>
      </c>
      <c r="E171" s="238">
        <f>'SAISIE HOTEL RESTAURANT'!O299</f>
        <v>0</v>
      </c>
      <c r="F171" s="236" t="str">
        <f>'SAISIE HOTEL RESTAURANT'!$B$299</f>
        <v>NR</v>
      </c>
      <c r="G171" s="237"/>
      <c r="H171" s="237"/>
    </row>
    <row r="172" spans="1:8" x14ac:dyDescent="0.25">
      <c r="A172" s="202">
        <f>'SAISIE HOTEL RESTAURANT'!K304</f>
        <v>256</v>
      </c>
      <c r="B172" s="203" t="str">
        <f>'SAISIE HOTEL RESTAURANT'!L304</f>
        <v>Les revêtements de la chambre supplémentaire sont propres.</v>
      </c>
      <c r="C172" s="204">
        <f>'SAISIE HOTEL RESTAURANT'!M304</f>
        <v>3</v>
      </c>
      <c r="D172" s="202" t="str">
        <f>'SAISIE HOTEL RESTAURANT'!N304</f>
        <v>Très Satisfaisant</v>
      </c>
      <c r="E172" s="238">
        <f>'SAISIE HOTEL RESTAURANT'!O304</f>
        <v>0</v>
      </c>
      <c r="F172" s="236" t="str">
        <f>'SAISIE HOTEL RESTAURANT'!$B$304</f>
        <v>NR</v>
      </c>
      <c r="G172" s="237"/>
      <c r="H172" s="237"/>
    </row>
    <row r="173" spans="1:8" x14ac:dyDescent="0.25">
      <c r="A173" s="202">
        <f>'SAISIE HOTEL RESTAURANT'!K306</f>
        <v>258</v>
      </c>
      <c r="B173" s="203" t="str">
        <f>'SAISIE HOTEL RESTAURANT'!L306</f>
        <v>Le mobilier et les équipements de la chambre supplémentaire sont propres.</v>
      </c>
      <c r="C173" s="204">
        <f>'SAISIE HOTEL RESTAURANT'!M306</f>
        <v>3</v>
      </c>
      <c r="D173" s="202" t="str">
        <f>'SAISIE HOTEL RESTAURANT'!N306</f>
        <v>Très Satisfaisant</v>
      </c>
      <c r="E173" s="238">
        <f>'SAISIE HOTEL RESTAURANT'!O306</f>
        <v>0</v>
      </c>
      <c r="F173" s="236" t="str">
        <f>'SAISIE HOTEL RESTAURANT'!$B$306</f>
        <v>NR</v>
      </c>
      <c r="G173" s="237"/>
      <c r="H173" s="237"/>
    </row>
    <row r="174" spans="1:8" x14ac:dyDescent="0.25">
      <c r="A174" s="202">
        <f>'SAISIE HOTEL RESTAURANT'!K308</f>
        <v>260</v>
      </c>
      <c r="B174" s="203" t="str">
        <f>'SAISIE HOTEL RESTAURANT'!L308</f>
        <v>Les revêtements de la salle de bains de la chambre supplémentaire sont propres.</v>
      </c>
      <c r="C174" s="204">
        <f>'SAISIE HOTEL RESTAURANT'!M308</f>
        <v>3</v>
      </c>
      <c r="D174" s="202" t="str">
        <f>'SAISIE HOTEL RESTAURANT'!N308</f>
        <v>Très Satisfaisant</v>
      </c>
      <c r="E174" s="238">
        <f>'SAISIE HOTEL RESTAURANT'!O308</f>
        <v>0</v>
      </c>
      <c r="F174" s="236" t="str">
        <f>'SAISIE HOTEL RESTAURANT'!$B$308</f>
        <v>NR</v>
      </c>
      <c r="G174" s="237"/>
      <c r="H174" s="237"/>
    </row>
    <row r="175" spans="1:8" ht="31.5" x14ac:dyDescent="0.25">
      <c r="A175" s="202">
        <f>'SAISIE HOTEL RESTAURANT'!K310</f>
        <v>262</v>
      </c>
      <c r="B175" s="203" t="str">
        <f>'SAISIE HOTEL RESTAURANT'!L310</f>
        <v>Le mobilier et les équipements de la salle de bains de la chambre supplémentaire sont propres.</v>
      </c>
      <c r="C175" s="204">
        <f>'SAISIE HOTEL RESTAURANT'!M310</f>
        <v>3</v>
      </c>
      <c r="D175" s="202" t="str">
        <f>'SAISIE HOTEL RESTAURANT'!N310</f>
        <v>Très Satisfaisant</v>
      </c>
      <c r="E175" s="238">
        <f>'SAISIE HOTEL RESTAURANT'!O310</f>
        <v>0</v>
      </c>
      <c r="F175" s="236" t="str">
        <f>'SAISIE HOTEL RESTAURANT'!$B$310</f>
        <v>NR</v>
      </c>
      <c r="G175" s="237"/>
      <c r="H175" s="237"/>
    </row>
    <row r="176" spans="1:8" x14ac:dyDescent="0.25">
      <c r="A176" s="202">
        <f>'SAISIE HOTEL RESTAURANT'!K312</f>
        <v>264</v>
      </c>
      <c r="B176" s="203" t="str">
        <f>'SAISIE HOTEL RESTAURANT'!L312</f>
        <v>Le linge de toilette de la chambre supplémentaire est propre.</v>
      </c>
      <c r="C176" s="204">
        <f>'SAISIE HOTEL RESTAURANT'!M312</f>
        <v>3</v>
      </c>
      <c r="D176" s="202" t="str">
        <f>'SAISIE HOTEL RESTAURANT'!N312</f>
        <v>Très Satisfaisant</v>
      </c>
      <c r="E176" s="238">
        <f>'SAISIE HOTEL RESTAURANT'!O312</f>
        <v>0</v>
      </c>
      <c r="F176" s="236" t="str">
        <f>'SAISIE HOTEL RESTAURANT'!$B$312</f>
        <v>NR</v>
      </c>
      <c r="G176" s="237"/>
      <c r="H176" s="237"/>
    </row>
    <row r="177" spans="1:8" x14ac:dyDescent="0.25">
      <c r="A177" s="202">
        <f>'SAISIE HOTEL RESTAURANT'!K320</f>
        <v>270</v>
      </c>
      <c r="B177" s="203" t="str">
        <f>'SAISIE HOTEL RESTAURANT'!L320</f>
        <v>Les revêtements et les équipements du bar sont propres.</v>
      </c>
      <c r="C177" s="204">
        <f>'SAISIE HOTEL RESTAURANT'!M320</f>
        <v>3</v>
      </c>
      <c r="D177" s="202" t="str">
        <f>'SAISIE HOTEL RESTAURANT'!N320</f>
        <v>Très Satisfaisant</v>
      </c>
      <c r="E177" s="238" t="str">
        <f>'SAISIE HOTEL RESTAURANT'!O320</f>
        <v/>
      </c>
      <c r="F177" s="236" t="str">
        <f>'SAISIE HOTEL RESTAURANT'!$B$320</f>
        <v>NR</v>
      </c>
      <c r="G177" s="237"/>
      <c r="H177" s="237"/>
    </row>
    <row r="178" spans="1:8" x14ac:dyDescent="0.25">
      <c r="A178" s="202">
        <f>'SAISIE HOTEL RESTAURANT'!K322</f>
        <v>272</v>
      </c>
      <c r="B178" s="203" t="str">
        <f>'SAISIE HOTEL RESTAURANT'!L322</f>
        <v>Le mobilier du bar est propre.</v>
      </c>
      <c r="C178" s="204">
        <f>'SAISIE HOTEL RESTAURANT'!M322</f>
        <v>3</v>
      </c>
      <c r="D178" s="202" t="str">
        <f>'SAISIE HOTEL RESTAURANT'!N322</f>
        <v>Très Satisfaisant</v>
      </c>
      <c r="E178" s="238" t="str">
        <f>'SAISIE HOTEL RESTAURANT'!O322</f>
        <v/>
      </c>
      <c r="F178" s="236" t="str">
        <f>'SAISIE HOTEL RESTAURANT'!$B$322</f>
        <v>NR</v>
      </c>
      <c r="G178" s="237"/>
      <c r="H178" s="237"/>
    </row>
    <row r="179" spans="1:8" x14ac:dyDescent="0.25">
      <c r="A179" s="202">
        <f>'SAISIE HOTEL RESTAURANT'!K324</f>
        <v>274</v>
      </c>
      <c r="B179" s="203" t="str">
        <f>'SAISIE HOTEL RESTAURANT'!L324</f>
        <v xml:space="preserve">Le comptoir et l'arrière du bar sont propres et ordonnés. </v>
      </c>
      <c r="C179" s="204">
        <f>'SAISIE HOTEL RESTAURANT'!M324</f>
        <v>3</v>
      </c>
      <c r="D179" s="202" t="str">
        <f>'SAISIE HOTEL RESTAURANT'!N324</f>
        <v>Très Satisfaisant</v>
      </c>
      <c r="E179" s="238" t="str">
        <f>'SAISIE HOTEL RESTAURANT'!O324</f>
        <v/>
      </c>
      <c r="F179" s="236" t="str">
        <f>'SAISIE HOTEL RESTAURANT'!$B$324</f>
        <v>NR</v>
      </c>
      <c r="G179" s="237"/>
      <c r="H179" s="237"/>
    </row>
    <row r="180" spans="1:8" x14ac:dyDescent="0.25">
      <c r="A180" s="202">
        <f>'SAISIE HOTEL RESTAURANT'!K337</f>
        <v>285</v>
      </c>
      <c r="B180" s="203" t="str">
        <f>'SAISIE HOTEL RESTAURANT'!L337</f>
        <v>La vaisselle du bar est propre.</v>
      </c>
      <c r="C180" s="204">
        <f>'SAISIE HOTEL RESTAURANT'!M337</f>
        <v>3</v>
      </c>
      <c r="D180" s="202" t="str">
        <f>'SAISIE HOTEL RESTAURANT'!N337</f>
        <v>Très Satisfaisant</v>
      </c>
      <c r="E180" s="238" t="str">
        <f>'SAISIE HOTEL RESTAURANT'!O337</f>
        <v/>
      </c>
      <c r="F180" s="236" t="str">
        <f>'SAISIE HOTEL RESTAURANT'!$B$337</f>
        <v>NR</v>
      </c>
      <c r="G180" s="237"/>
      <c r="H180" s="237"/>
    </row>
    <row r="181" spans="1:8" x14ac:dyDescent="0.25">
      <c r="A181" s="202">
        <f>'SAISIE HOTEL RESTAURANT'!K390</f>
        <v>330</v>
      </c>
      <c r="B181" s="203" t="str">
        <f>'SAISIE HOTEL RESTAURANT'!L390</f>
        <v>Les revêtements et les équipements de la salle de restaurant sont propres.</v>
      </c>
      <c r="C181" s="204">
        <f>'SAISIE HOTEL RESTAURANT'!M390</f>
        <v>3</v>
      </c>
      <c r="D181" s="202" t="str">
        <f>'SAISIE HOTEL RESTAURANT'!N390</f>
        <v>Très Satisfaisant</v>
      </c>
      <c r="E181" s="238">
        <f>'SAISIE HOTEL RESTAURANT'!O390</f>
        <v>0</v>
      </c>
      <c r="F181" s="236" t="str">
        <f>'SAISIE HOTEL RESTAURANT'!$B$390</f>
        <v>NR</v>
      </c>
      <c r="G181" s="237"/>
      <c r="H181" s="237"/>
    </row>
    <row r="182" spans="1:8" x14ac:dyDescent="0.25">
      <c r="A182" s="202">
        <f>'SAISIE HOTEL RESTAURANT'!K392</f>
        <v>332</v>
      </c>
      <c r="B182" s="203" t="str">
        <f>'SAISIE HOTEL RESTAURANT'!L392</f>
        <v>Le mobilier de la salle de restaurant est propre.</v>
      </c>
      <c r="C182" s="204">
        <f>'SAISIE HOTEL RESTAURANT'!M392</f>
        <v>3</v>
      </c>
      <c r="D182" s="202" t="str">
        <f>'SAISIE HOTEL RESTAURANT'!N392</f>
        <v>Très Satisfaisant</v>
      </c>
      <c r="E182" s="238">
        <f>'SAISIE HOTEL RESTAURANT'!O392</f>
        <v>0</v>
      </c>
      <c r="F182" s="236" t="str">
        <f>'SAISIE HOTEL RESTAURANT'!$B$392</f>
        <v>NR</v>
      </c>
      <c r="G182" s="237"/>
      <c r="H182" s="237"/>
    </row>
    <row r="183" spans="1:8" x14ac:dyDescent="0.25">
      <c r="A183" s="202">
        <f>'SAISIE HOTEL RESTAURANT'!K398</f>
        <v>337</v>
      </c>
      <c r="B183" s="203" t="str">
        <f>'SAISIE HOTEL RESTAURANT'!L398</f>
        <v>Le nappage et les serviettes sont propres.</v>
      </c>
      <c r="C183" s="204">
        <f>'SAISIE HOTEL RESTAURANT'!M398</f>
        <v>3</v>
      </c>
      <c r="D183" s="202" t="str">
        <f>'SAISIE HOTEL RESTAURANT'!N398</f>
        <v>Très Satisfaisant</v>
      </c>
      <c r="E183" s="238">
        <f>'SAISIE HOTEL RESTAURANT'!O398</f>
        <v>0</v>
      </c>
      <c r="F183" s="236" t="str">
        <f>'SAISIE HOTEL RESTAURANT'!$B$398</f>
        <v>NR</v>
      </c>
      <c r="G183" s="237"/>
      <c r="H183" s="237"/>
    </row>
    <row r="184" spans="1:8" x14ac:dyDescent="0.25">
      <c r="A184" s="202">
        <f>'SAISIE HOTEL RESTAURANT'!K400</f>
        <v>339</v>
      </c>
      <c r="B184" s="203" t="str">
        <f>'SAISIE HOTEL RESTAURANT'!L400</f>
        <v>La mise en place de la table est constituée d'éléments propres.</v>
      </c>
      <c r="C184" s="204">
        <f>'SAISIE HOTEL RESTAURANT'!M400</f>
        <v>3</v>
      </c>
      <c r="D184" s="202" t="str">
        <f>'SAISIE HOTEL RESTAURANT'!N400</f>
        <v>Très Satisfaisant</v>
      </c>
      <c r="E184" s="238">
        <f>'SAISIE HOTEL RESTAURANT'!O400</f>
        <v>0</v>
      </c>
      <c r="F184" s="236" t="str">
        <f>'SAISIE HOTEL RESTAURANT'!$B$400</f>
        <v>NR</v>
      </c>
      <c r="G184" s="237"/>
      <c r="H184" s="237"/>
    </row>
    <row r="185" spans="1:8" x14ac:dyDescent="0.25">
      <c r="A185" s="202">
        <f>'SAISIE HOTEL RESTAURANT'!K434</f>
        <v>364</v>
      </c>
      <c r="B185" s="203" t="str">
        <f>'SAISIE HOTEL RESTAURANT'!L434</f>
        <v>Les revêtements et les équipements de la salle de petit-déjeuner sont propres.</v>
      </c>
      <c r="C185" s="204">
        <f>'SAISIE HOTEL RESTAURANT'!M434</f>
        <v>3</v>
      </c>
      <c r="D185" s="202" t="str">
        <f>'SAISIE HOTEL RESTAURANT'!N434</f>
        <v>Très Satisfaisant</v>
      </c>
      <c r="E185" s="238" t="str">
        <f>'SAISIE HOTEL RESTAURANT'!O434</f>
        <v/>
      </c>
      <c r="F185" s="236" t="str">
        <f>'SAISIE HOTEL RESTAURANT'!$B$434</f>
        <v>NR</v>
      </c>
      <c r="G185" s="237"/>
      <c r="H185" s="237"/>
    </row>
    <row r="186" spans="1:8" x14ac:dyDescent="0.25">
      <c r="A186" s="202">
        <f>'SAISIE HOTEL RESTAURANT'!K436</f>
        <v>366</v>
      </c>
      <c r="B186" s="203" t="str">
        <f>'SAISIE HOTEL RESTAURANT'!L436</f>
        <v>Le mobilier de la salle de petit déjeuner est propre.</v>
      </c>
      <c r="C186" s="204">
        <f>'SAISIE HOTEL RESTAURANT'!M436</f>
        <v>3</v>
      </c>
      <c r="D186" s="202" t="str">
        <f>'SAISIE HOTEL RESTAURANT'!N436</f>
        <v>Très Satisfaisant</v>
      </c>
      <c r="E186" s="238" t="str">
        <f>'SAISIE HOTEL RESTAURANT'!O436</f>
        <v/>
      </c>
      <c r="F186" s="236" t="str">
        <f>'SAISIE HOTEL RESTAURANT'!$B$436</f>
        <v>NR</v>
      </c>
      <c r="G186" s="237"/>
      <c r="H186" s="237"/>
    </row>
    <row r="187" spans="1:8" x14ac:dyDescent="0.25">
      <c r="A187" s="202">
        <f>'SAISIE HOTEL RESTAURANT'!K439</f>
        <v>369</v>
      </c>
      <c r="B187" s="203" t="str">
        <f>'SAISIE HOTEL RESTAURANT'!L439</f>
        <v>La vaisselle et les couverts du petit déjeuner sont propres.</v>
      </c>
      <c r="C187" s="204">
        <f>'SAISIE HOTEL RESTAURANT'!M439</f>
        <v>3</v>
      </c>
      <c r="D187" s="202" t="str">
        <f>'SAISIE HOTEL RESTAURANT'!N439</f>
        <v>Très Satisfaisant</v>
      </c>
      <c r="E187" s="238" t="str">
        <f>'SAISIE HOTEL RESTAURANT'!O439</f>
        <v/>
      </c>
      <c r="F187" s="236" t="str">
        <f>'SAISIE HOTEL RESTAURANT'!$B$439</f>
        <v>NR</v>
      </c>
      <c r="G187" s="237"/>
      <c r="H187" s="237"/>
    </row>
    <row r="188" spans="1:8" x14ac:dyDescent="0.25">
      <c r="A188" s="232"/>
      <c r="B188" s="240" t="str">
        <f>'RESULTAT GLOBAL'!C37</f>
        <v>▪ Etat</v>
      </c>
      <c r="C188" s="234"/>
      <c r="D188" s="232"/>
      <c r="E188" s="241"/>
      <c r="F188" s="234"/>
      <c r="G188" s="237"/>
      <c r="H188" s="237"/>
    </row>
    <row r="189" spans="1:8" x14ac:dyDescent="0.25">
      <c r="A189" s="202">
        <f>'SAISIE HOTEL RESTAURANT'!K80</f>
        <v>65</v>
      </c>
      <c r="B189" s="203" t="str">
        <f>'SAISIE HOTEL RESTAURANT'!L80</f>
        <v xml:space="preserve">Les extérieurs privatifs de l'établissement sont en bon état. </v>
      </c>
      <c r="C189" s="204">
        <f>'SAISIE HOTEL RESTAURANT'!M80</f>
        <v>3</v>
      </c>
      <c r="D189" s="202" t="str">
        <f>'SAISIE HOTEL RESTAURANT'!N80</f>
        <v>Très Satisfaisant</v>
      </c>
      <c r="E189" s="238">
        <f>'SAISIE HOTEL RESTAURANT'!O80</f>
        <v>0</v>
      </c>
      <c r="F189" s="236" t="str">
        <f>'SAISIE HOTEL RESTAURANT'!$B$80</f>
        <v>R</v>
      </c>
      <c r="G189" s="237"/>
      <c r="H189" s="237"/>
    </row>
    <row r="190" spans="1:8" x14ac:dyDescent="0.25">
      <c r="A190" s="202" t="e">
        <f>'SAISIE HOTEL RESTAURANT'!#REF!</f>
        <v>#REF!</v>
      </c>
      <c r="B190" s="203" t="e">
        <f>'SAISIE HOTEL RESTAURANT'!#REF!</f>
        <v>#REF!</v>
      </c>
      <c r="C190" s="204" t="e">
        <f>'SAISIE HOTEL RESTAURANT'!#REF!</f>
        <v>#REF!</v>
      </c>
      <c r="D190" s="202" t="e">
        <f>'SAISIE HOTEL RESTAURANT'!#REF!</f>
        <v>#REF!</v>
      </c>
      <c r="E190" s="238" t="e">
        <f>'SAISIE HOTEL RESTAURANT'!#REF!</f>
        <v>#REF!</v>
      </c>
      <c r="F190" s="236" t="e">
        <f>'SAISIE HOTEL RESTAURANT'!#REF!</f>
        <v>#REF!</v>
      </c>
      <c r="G190" s="237"/>
      <c r="H190" s="237"/>
    </row>
    <row r="191" spans="1:8" x14ac:dyDescent="0.25">
      <c r="A191" s="202">
        <f>'SAISIE HOTEL RESTAURANT'!K70</f>
        <v>56</v>
      </c>
      <c r="B191" s="203" t="str">
        <f>'SAISIE HOTEL RESTAURANT'!L70</f>
        <v xml:space="preserve">Les abords privatifs de l'établissement sont en bon état. </v>
      </c>
      <c r="C191" s="204">
        <f>'SAISIE HOTEL RESTAURANT'!M70</f>
        <v>3</v>
      </c>
      <c r="D191" s="202" t="str">
        <f>'SAISIE HOTEL RESTAURANT'!N70</f>
        <v>Très Satisfaisant</v>
      </c>
      <c r="E191" s="238">
        <f>'SAISIE HOTEL RESTAURANT'!O70</f>
        <v>0</v>
      </c>
      <c r="F191" s="236" t="str">
        <f>'SAISIE HOTEL RESTAURANT'!$B$70</f>
        <v>R</v>
      </c>
      <c r="G191" s="237"/>
      <c r="H191" s="237"/>
    </row>
    <row r="192" spans="1:8" x14ac:dyDescent="0.25">
      <c r="A192" s="202">
        <f>'SAISIE HOTEL RESTAURANT'!K73</f>
        <v>59</v>
      </c>
      <c r="B192" s="203" t="str">
        <f>'SAISIE HOTEL RESTAURANT'!L73</f>
        <v xml:space="preserve">Les enseignes et la signalétique privée (si existante) sont en bon état. </v>
      </c>
      <c r="C192" s="204">
        <f>'SAISIE HOTEL RESTAURANT'!M73</f>
        <v>3</v>
      </c>
      <c r="D192" s="202" t="str">
        <f>'SAISIE HOTEL RESTAURANT'!N73</f>
        <v>Très Satisfaisant</v>
      </c>
      <c r="E192" s="238">
        <f>'SAISIE HOTEL RESTAURANT'!O73</f>
        <v>0</v>
      </c>
      <c r="F192" s="236" t="str">
        <f>'SAISIE HOTEL RESTAURANT'!$B$73</f>
        <v>R</v>
      </c>
      <c r="G192" s="237"/>
      <c r="H192" s="237"/>
    </row>
    <row r="193" spans="1:8" x14ac:dyDescent="0.25">
      <c r="A193" s="202">
        <f>'SAISIE HOTEL RESTAURANT'!K91</f>
        <v>75</v>
      </c>
      <c r="B193" s="203" t="str">
        <f>'SAISIE HOTEL RESTAURANT'!L91</f>
        <v>Le support extérieur est en bon état.</v>
      </c>
      <c r="C193" s="204">
        <f>'SAISIE HOTEL RESTAURANT'!M91</f>
        <v>3</v>
      </c>
      <c r="D193" s="202" t="str">
        <f>'SAISIE HOTEL RESTAURANT'!N91</f>
        <v>Très Satisfaisant</v>
      </c>
      <c r="E193" s="238">
        <f>'SAISIE HOTEL RESTAURANT'!O91</f>
        <v>0</v>
      </c>
      <c r="F193" s="236" t="str">
        <f>'SAISIE HOTEL RESTAURANT'!$B$91</f>
        <v>R</v>
      </c>
      <c r="G193" s="237"/>
      <c r="H193" s="237"/>
    </row>
    <row r="194" spans="1:8" x14ac:dyDescent="0.25">
      <c r="A194" s="202">
        <f>'SAISIE HOTEL RESTAURANT'!K84</f>
        <v>69</v>
      </c>
      <c r="B194" s="203" t="str">
        <f>'SAISIE HOTEL RESTAURANT'!L84</f>
        <v>Si existante, les revêtements et le mobilier de la terrasse sont en bon état.</v>
      </c>
      <c r="C194" s="204">
        <f>'SAISIE HOTEL RESTAURANT'!M84</f>
        <v>3</v>
      </c>
      <c r="D194" s="202" t="str">
        <f>'SAISIE HOTEL RESTAURANT'!N84</f>
        <v>Très Satisfaisant</v>
      </c>
      <c r="E194" s="238">
        <f>'SAISIE HOTEL RESTAURANT'!O84</f>
        <v>0</v>
      </c>
      <c r="F194" s="236" t="str">
        <f>'SAISIE HOTEL RESTAURANT'!$B$84</f>
        <v>R</v>
      </c>
      <c r="G194" s="237"/>
      <c r="H194" s="237"/>
    </row>
    <row r="195" spans="1:8" x14ac:dyDescent="0.25">
      <c r="A195" s="202">
        <f>'SAISIE HOTEL RESTAURANT'!K127</f>
        <v>104</v>
      </c>
      <c r="B195" s="203" t="str">
        <f>'SAISIE HOTEL RESTAURANT'!L127</f>
        <v>Le hall réception est en bon état.</v>
      </c>
      <c r="C195" s="204">
        <f>'SAISIE HOTEL RESTAURANT'!M127</f>
        <v>3</v>
      </c>
      <c r="D195" s="202" t="str">
        <f>'SAISIE HOTEL RESTAURANT'!N127</f>
        <v>Très Satisfaisant</v>
      </c>
      <c r="E195" s="238">
        <f>'SAISIE HOTEL RESTAURANT'!O127</f>
        <v>0</v>
      </c>
      <c r="F195" s="236" t="str">
        <f>'SAISIE HOTEL RESTAURANT'!$B$127</f>
        <v>R</v>
      </c>
      <c r="G195" s="237"/>
      <c r="H195" s="237"/>
    </row>
    <row r="196" spans="1:8" x14ac:dyDescent="0.25">
      <c r="A196" s="202">
        <f>'SAISIE HOTEL RESTAURANT'!K130</f>
        <v>107</v>
      </c>
      <c r="B196" s="203" t="str">
        <f>'SAISIE HOTEL RESTAURANT'!L130</f>
        <v>La signalétique interne est en bon état.</v>
      </c>
      <c r="C196" s="204">
        <f>'SAISIE HOTEL RESTAURANT'!M130</f>
        <v>3</v>
      </c>
      <c r="D196" s="202" t="str">
        <f>'SAISIE HOTEL RESTAURANT'!N130</f>
        <v>Très Satisfaisant</v>
      </c>
      <c r="E196" s="238">
        <f>'SAISIE HOTEL RESTAURANT'!O130</f>
        <v>0</v>
      </c>
      <c r="F196" s="236" t="str">
        <f>'SAISIE HOTEL RESTAURANT'!$B$130</f>
        <v>R</v>
      </c>
      <c r="G196" s="237"/>
      <c r="H196" s="237"/>
    </row>
    <row r="197" spans="1:8" ht="31.5" x14ac:dyDescent="0.25">
      <c r="A197" s="202">
        <f>'SAISIE HOTEL RESTAURANT'!K135</f>
        <v>111</v>
      </c>
      <c r="B197" s="203" t="str">
        <f>'SAISIE HOTEL RESTAURANT'!L135</f>
        <v>Les parties communes sont en bon état. Si existants, les ascenseurs sont en bon état et fonctionnent correctement.</v>
      </c>
      <c r="C197" s="204">
        <f>'SAISIE HOTEL RESTAURANT'!M135</f>
        <v>3</v>
      </c>
      <c r="D197" s="202" t="str">
        <f>'SAISIE HOTEL RESTAURANT'!N135</f>
        <v>Très Satisfaisant</v>
      </c>
      <c r="E197" s="238">
        <f>'SAISIE HOTEL RESTAURANT'!O135</f>
        <v>0</v>
      </c>
      <c r="F197" s="236" t="str">
        <f>'SAISIE HOTEL RESTAURANT'!$B$135</f>
        <v>R</v>
      </c>
      <c r="G197" s="237"/>
      <c r="H197" s="237"/>
    </row>
    <row r="198" spans="1:8" x14ac:dyDescent="0.25">
      <c r="A198" s="202">
        <f>'SAISIE HOTEL RESTAURANT'!K137</f>
        <v>113</v>
      </c>
      <c r="B198" s="203" t="str">
        <f>'SAISIE HOTEL RESTAURANT'!L137</f>
        <v>Si existants, les ascenseurs sont en bon état et fonctionnent correctement.</v>
      </c>
      <c r="C198" s="204">
        <f>'SAISIE HOTEL RESTAURANT'!M137</f>
        <v>3</v>
      </c>
      <c r="D198" s="202" t="str">
        <f>'SAISIE HOTEL RESTAURANT'!N137</f>
        <v>Très Satisfaisant</v>
      </c>
      <c r="E198" s="238">
        <f>'SAISIE HOTEL RESTAURANT'!O137</f>
        <v>0</v>
      </c>
      <c r="F198" s="236" t="str">
        <f>'SAISIE HOTEL RESTAURANT'!$B$137</f>
        <v>R</v>
      </c>
      <c r="G198" s="237"/>
      <c r="H198" s="237"/>
    </row>
    <row r="199" spans="1:8" x14ac:dyDescent="0.25">
      <c r="A199" s="202">
        <f>'SAISIE HOTEL RESTAURANT'!K143</f>
        <v>118</v>
      </c>
      <c r="B199" s="203" t="str">
        <f>'SAISIE HOTEL RESTAURANT'!L143</f>
        <v>Le mobilier du salon est en bon état.</v>
      </c>
      <c r="C199" s="204">
        <f>'SAISIE HOTEL RESTAURANT'!M143</f>
        <v>3</v>
      </c>
      <c r="D199" s="202" t="str">
        <f>'SAISIE HOTEL RESTAURANT'!N143</f>
        <v>Très Satisfaisant</v>
      </c>
      <c r="E199" s="238">
        <f>'SAISIE HOTEL RESTAURANT'!O143</f>
        <v>0</v>
      </c>
      <c r="F199" s="236" t="str">
        <f>'SAISIE HOTEL RESTAURANT'!$B$143</f>
        <v>R</v>
      </c>
      <c r="G199" s="237"/>
      <c r="H199" s="237"/>
    </row>
    <row r="200" spans="1:8" x14ac:dyDescent="0.25">
      <c r="A200" s="202">
        <f>'SAISIE HOTEL RESTAURANT'!K148</f>
        <v>122</v>
      </c>
      <c r="B200" s="203" t="str">
        <f>'SAISIE HOTEL RESTAURANT'!L148</f>
        <v>Les équipements des sanitaires sont en bon état.</v>
      </c>
      <c r="C200" s="204">
        <f>'SAISIE HOTEL RESTAURANT'!M148</f>
        <v>3</v>
      </c>
      <c r="D200" s="202" t="str">
        <f>'SAISIE HOTEL RESTAURANT'!N148</f>
        <v>Très Satisfaisant</v>
      </c>
      <c r="E200" s="238">
        <f>'SAISIE HOTEL RESTAURANT'!O148</f>
        <v>0</v>
      </c>
      <c r="F200" s="236" t="str">
        <f>'SAISIE HOTEL RESTAURANT'!$B$148</f>
        <v>R</v>
      </c>
      <c r="G200" s="237"/>
      <c r="H200" s="237"/>
    </row>
    <row r="201" spans="1:8" x14ac:dyDescent="0.25">
      <c r="A201" s="202">
        <f>'SAISIE HOTEL RESTAURANT'!K150</f>
        <v>124</v>
      </c>
      <c r="B201" s="203" t="str">
        <f>'SAISIE HOTEL RESTAURANT'!L150</f>
        <v>Les revêtements muraux, les sols et les plafonds des sanitaires sont en bon état.</v>
      </c>
      <c r="C201" s="204">
        <f>'SAISIE HOTEL RESTAURANT'!M150</f>
        <v>3</v>
      </c>
      <c r="D201" s="202" t="str">
        <f>'SAISIE HOTEL RESTAURANT'!N150</f>
        <v>Très Satisfaisant</v>
      </c>
      <c r="E201" s="238">
        <f>'SAISIE HOTEL RESTAURANT'!O150</f>
        <v>0</v>
      </c>
      <c r="F201" s="236" t="str">
        <f>'SAISIE HOTEL RESTAURANT'!B150</f>
        <v>R</v>
      </c>
      <c r="G201" s="237"/>
      <c r="H201" s="237"/>
    </row>
    <row r="202" spans="1:8" x14ac:dyDescent="0.25">
      <c r="A202" s="202">
        <f>'SAISIE HOTEL RESTAURANT'!K151</f>
        <v>125</v>
      </c>
      <c r="B202" s="203" t="str">
        <f>'SAISIE HOTEL RESTAURANT'!L151</f>
        <v>L'ensemble des équipements des sanitaires fonctionne bien.</v>
      </c>
      <c r="C202" s="204">
        <f>'SAISIE HOTEL RESTAURANT'!M151</f>
        <v>3</v>
      </c>
      <c r="D202" s="202" t="str">
        <f>'SAISIE HOTEL RESTAURANT'!N151</f>
        <v>OUI</v>
      </c>
      <c r="E202" s="238">
        <f>'SAISIE HOTEL RESTAURANT'!O151</f>
        <v>0</v>
      </c>
      <c r="F202" s="236" t="str">
        <f>'SAISIE HOTEL RESTAURANT'!B151</f>
        <v>R</v>
      </c>
      <c r="G202" s="237"/>
      <c r="H202" s="237"/>
    </row>
    <row r="203" spans="1:8" x14ac:dyDescent="0.25">
      <c r="A203" s="202">
        <f>'SAISIE HOTEL RESTAURANT'!K157</f>
        <v>129</v>
      </c>
      <c r="B203" s="203" t="str">
        <f>'SAISIE HOTEL RESTAURANT'!L157</f>
        <v>Si existants, les équipements de loisir sont en bon état.</v>
      </c>
      <c r="C203" s="204">
        <f>'SAISIE HOTEL RESTAURANT'!M157</f>
        <v>3</v>
      </c>
      <c r="D203" s="202" t="str">
        <f>'SAISIE HOTEL RESTAURANT'!N157</f>
        <v>Très Satisfaisant</v>
      </c>
      <c r="E203" s="238">
        <f>'SAISIE HOTEL RESTAURANT'!O157</f>
        <v>0</v>
      </c>
      <c r="F203" s="236" t="str">
        <f>'SAISIE HOTEL RESTAURANT'!$B$157</f>
        <v>R</v>
      </c>
      <c r="G203" s="237"/>
      <c r="H203" s="237"/>
    </row>
    <row r="204" spans="1:8" ht="31.5" x14ac:dyDescent="0.25">
      <c r="A204" s="202">
        <f>'SAISIE HOTEL RESTAURANT'!K172</f>
        <v>142</v>
      </c>
      <c r="B204" s="203" t="str">
        <f>'SAISIE HOTEL RESTAURANT'!L172</f>
        <v>Si existants, les espaces et/ou les équipements à destination des enfants sont en bon état.</v>
      </c>
      <c r="C204" s="204">
        <f>'SAISIE HOTEL RESTAURANT'!M172</f>
        <v>3</v>
      </c>
      <c r="D204" s="202" t="str">
        <f>'SAISIE HOTEL RESTAURANT'!N172</f>
        <v>Très Satisfaisant</v>
      </c>
      <c r="E204" s="238">
        <f>'SAISIE HOTEL RESTAURANT'!O172</f>
        <v>0</v>
      </c>
      <c r="F204" s="236" t="str">
        <f>'SAISIE HOTEL RESTAURANT'!$B$172</f>
        <v>R</v>
      </c>
      <c r="G204" s="237"/>
      <c r="H204" s="237"/>
    </row>
    <row r="205" spans="1:8" x14ac:dyDescent="0.25">
      <c r="A205" s="202">
        <f>'SAISIE HOTEL RESTAURANT'!K185</f>
        <v>153</v>
      </c>
      <c r="B205" s="203" t="str">
        <f>'SAISIE HOTEL RESTAURANT'!L185</f>
        <v>Les sols de la chambre sont en bon état.</v>
      </c>
      <c r="C205" s="204">
        <f>'SAISIE HOTEL RESTAURANT'!M185</f>
        <v>9</v>
      </c>
      <c r="D205" s="202" t="str">
        <f>'SAISIE HOTEL RESTAURANT'!N185</f>
        <v>Très Satisfaisant</v>
      </c>
      <c r="E205" s="238">
        <f>'SAISIE HOTEL RESTAURANT'!O185</f>
        <v>0</v>
      </c>
      <c r="F205" s="236" t="str">
        <f>'SAISIE HOTEL RESTAURANT'!$B$185</f>
        <v>R</v>
      </c>
      <c r="G205" s="237"/>
      <c r="H205" s="237"/>
    </row>
    <row r="206" spans="1:8" x14ac:dyDescent="0.25">
      <c r="A206" s="202">
        <f>'SAISIE HOTEL RESTAURANT'!K187</f>
        <v>155</v>
      </c>
      <c r="B206" s="203" t="str">
        <f>'SAISIE HOTEL RESTAURANT'!L187</f>
        <v>Les revêtements muraux et les plafonds de la chambre sont en bon état.</v>
      </c>
      <c r="C206" s="204">
        <f>'SAISIE HOTEL RESTAURANT'!M187</f>
        <v>3</v>
      </c>
      <c r="D206" s="202" t="str">
        <f>'SAISIE HOTEL RESTAURANT'!N187</f>
        <v>Très Satisfaisant</v>
      </c>
      <c r="E206" s="238">
        <f>'SAISIE HOTEL RESTAURANT'!O187</f>
        <v>0</v>
      </c>
      <c r="F206" s="236" t="str">
        <f>'SAISIE HOTEL RESTAURANT'!$B$187</f>
        <v>R</v>
      </c>
      <c r="G206" s="237"/>
      <c r="H206" s="237"/>
    </row>
    <row r="207" spans="1:8" x14ac:dyDescent="0.25">
      <c r="A207" s="202">
        <f>'SAISIE HOTEL RESTAURANT'!K189</f>
        <v>157</v>
      </c>
      <c r="B207" s="203" t="str">
        <f>'SAISIE HOTEL RESTAURANT'!L189</f>
        <v>Les portes, les fenêtres, les vitres et les rideaux de la chambre sont en bon état.</v>
      </c>
      <c r="C207" s="204">
        <f>'SAISIE HOTEL RESTAURANT'!M189</f>
        <v>3</v>
      </c>
      <c r="D207" s="202" t="str">
        <f>'SAISIE HOTEL RESTAURANT'!N189</f>
        <v>Très Satisfaisant</v>
      </c>
      <c r="E207" s="238">
        <f>'SAISIE HOTEL RESTAURANT'!O189</f>
        <v>0</v>
      </c>
      <c r="F207" s="236" t="str">
        <f>'SAISIE HOTEL RESTAURANT'!$B$189</f>
        <v>R</v>
      </c>
      <c r="G207" s="237"/>
      <c r="H207" s="237"/>
    </row>
    <row r="208" spans="1:8" x14ac:dyDescent="0.25">
      <c r="A208" s="202">
        <f>'SAISIE HOTEL RESTAURANT'!K195</f>
        <v>162</v>
      </c>
      <c r="B208" s="203" t="str">
        <f>'SAISIE HOTEL RESTAURANT'!L195</f>
        <v>Les draps, les taies d'oreiller, la couverture (ou la couette) sont en bon état.</v>
      </c>
      <c r="C208" s="204">
        <f>'SAISIE HOTEL RESTAURANT'!M195</f>
        <v>3</v>
      </c>
      <c r="D208" s="202" t="str">
        <f>'SAISIE HOTEL RESTAURANT'!N195</f>
        <v>Très Satisfaisant</v>
      </c>
      <c r="E208" s="238">
        <f>'SAISIE HOTEL RESTAURANT'!O195</f>
        <v>0</v>
      </c>
      <c r="F208" s="236" t="str">
        <f>'SAISIE HOTEL RESTAURANT'!$B$195</f>
        <v>R</v>
      </c>
      <c r="G208" s="237"/>
      <c r="H208" s="237"/>
    </row>
    <row r="209" spans="1:8" x14ac:dyDescent="0.25">
      <c r="A209" s="202">
        <f>'SAISIE HOTEL RESTAURANT'!K198</f>
        <v>165</v>
      </c>
      <c r="B209" s="203" t="str">
        <f>'SAISIE HOTEL RESTAURANT'!L198</f>
        <v>Les autres éléments du lit sont en bon état.</v>
      </c>
      <c r="C209" s="204">
        <f>'SAISIE HOTEL RESTAURANT'!M198</f>
        <v>3</v>
      </c>
      <c r="D209" s="202" t="str">
        <f>'SAISIE HOTEL RESTAURANT'!N198</f>
        <v>Très Satisfaisant</v>
      </c>
      <c r="E209" s="238">
        <f>'SAISIE HOTEL RESTAURANT'!O198</f>
        <v>0</v>
      </c>
      <c r="F209" s="236" t="str">
        <f>'SAISIE HOTEL RESTAURANT'!$B$198</f>
        <v>R</v>
      </c>
      <c r="G209" s="237"/>
      <c r="H209" s="237"/>
    </row>
    <row r="210" spans="1:8" x14ac:dyDescent="0.25">
      <c r="A210" s="202">
        <f>'SAISIE HOTEL RESTAURANT'!K202</f>
        <v>168</v>
      </c>
      <c r="B210" s="203" t="str">
        <f>'SAISIE HOTEL RESTAURANT'!L202</f>
        <v>L'ensemble du mobilier de la chambre est en bon état.</v>
      </c>
      <c r="C210" s="204">
        <f>'SAISIE HOTEL RESTAURANT'!M202</f>
        <v>3</v>
      </c>
      <c r="D210" s="202" t="str">
        <f>'SAISIE HOTEL RESTAURANT'!N202</f>
        <v>Très Satisfaisant</v>
      </c>
      <c r="E210" s="238">
        <f>'SAISIE HOTEL RESTAURANT'!O202</f>
        <v>0</v>
      </c>
      <c r="F210" s="236" t="str">
        <f>'SAISIE HOTEL RESTAURANT'!$B$202</f>
        <v>R</v>
      </c>
      <c r="G210" s="237"/>
      <c r="H210" s="237"/>
    </row>
    <row r="211" spans="1:8" x14ac:dyDescent="0.25">
      <c r="A211" s="202">
        <f>'SAISIE HOTEL RESTAURANT'!K213</f>
        <v>177</v>
      </c>
      <c r="B211" s="203" t="str">
        <f>'SAISIE HOTEL RESTAURANT'!L213</f>
        <v>L'ensemble des équipements de la chambre est en bon état.</v>
      </c>
      <c r="C211" s="204">
        <f>'SAISIE HOTEL RESTAURANT'!M213</f>
        <v>3</v>
      </c>
      <c r="D211" s="202" t="str">
        <f>'SAISIE HOTEL RESTAURANT'!N213</f>
        <v>Très Satisfaisant</v>
      </c>
      <c r="E211" s="238">
        <f>'SAISIE HOTEL RESTAURANT'!O213</f>
        <v>0</v>
      </c>
      <c r="F211" s="236" t="str">
        <f>'SAISIE HOTEL RESTAURANT'!B213</f>
        <v>R</v>
      </c>
      <c r="G211" s="237"/>
      <c r="H211" s="237"/>
    </row>
    <row r="212" spans="1:8" ht="31.5" x14ac:dyDescent="0.25">
      <c r="A212" s="202">
        <f>'SAISIE HOTEL RESTAURANT'!K214</f>
        <v>178</v>
      </c>
      <c r="B212" s="203" t="str">
        <f>'SAISIE HOTEL RESTAURANT'!L214</f>
        <v>L'ensemble des équipements est facile d'utilisation et en bon état de fonctionnement.</v>
      </c>
      <c r="C212" s="204">
        <f>'SAISIE HOTEL RESTAURANT'!M214</f>
        <v>3</v>
      </c>
      <c r="D212" s="202" t="str">
        <f>'SAISIE HOTEL RESTAURANT'!N214</f>
        <v>Très Satisfaisant</v>
      </c>
      <c r="E212" s="238">
        <f>'SAISIE HOTEL RESTAURANT'!O214</f>
        <v>0</v>
      </c>
      <c r="F212" s="236" t="str">
        <f>'SAISIE HOTEL RESTAURANT'!B214</f>
        <v>R</v>
      </c>
      <c r="G212" s="237"/>
      <c r="H212" s="237"/>
    </row>
    <row r="213" spans="1:8" x14ac:dyDescent="0.25">
      <c r="A213" s="202">
        <f>'SAISIE HOTEL RESTAURANT'!K230</f>
        <v>191</v>
      </c>
      <c r="B213" s="203" t="str">
        <f>'SAISIE HOTEL RESTAURANT'!L230</f>
        <v>Les revêtements de la salle de bains sont en bon état.</v>
      </c>
      <c r="C213" s="204">
        <f>'SAISIE HOTEL RESTAURANT'!M230</f>
        <v>3</v>
      </c>
      <c r="D213" s="202" t="str">
        <f>'SAISIE HOTEL RESTAURANT'!N230</f>
        <v>Très Satisfaisant</v>
      </c>
      <c r="E213" s="238">
        <f>'SAISIE HOTEL RESTAURANT'!O230</f>
        <v>0</v>
      </c>
      <c r="F213" s="236" t="str">
        <f>'SAISIE HOTEL RESTAURANT'!$B$230</f>
        <v>R</v>
      </c>
      <c r="G213" s="237"/>
      <c r="H213" s="237"/>
    </row>
    <row r="214" spans="1:8" x14ac:dyDescent="0.25">
      <c r="A214" s="202">
        <f>'SAISIE HOTEL RESTAURANT'!K243</f>
        <v>203</v>
      </c>
      <c r="B214" s="203" t="str">
        <f>'SAISIE HOTEL RESTAURANT'!L243</f>
        <v>Le mobilier et les équipements de la salle de bains sont en bon état.</v>
      </c>
      <c r="C214" s="204">
        <f>'SAISIE HOTEL RESTAURANT'!M243</f>
        <v>3</v>
      </c>
      <c r="D214" s="202" t="str">
        <f>'SAISIE HOTEL RESTAURANT'!N243</f>
        <v>Très Satisfaisant</v>
      </c>
      <c r="E214" s="238">
        <f>'SAISIE HOTEL RESTAURANT'!O243</f>
        <v>0</v>
      </c>
      <c r="F214" s="236" t="str">
        <f>'SAISIE HOTEL RESTAURANT'!$B$243</f>
        <v>R</v>
      </c>
      <c r="G214" s="237"/>
      <c r="H214" s="237"/>
    </row>
    <row r="215" spans="1:8" x14ac:dyDescent="0.25">
      <c r="A215" s="202">
        <f>'SAISIE HOTEL RESTAURANT'!K246</f>
        <v>205</v>
      </c>
      <c r="B215" s="203" t="str">
        <f>'SAISIE HOTEL RESTAURANT'!L246</f>
        <v>Le linge de toilette est en bon état.</v>
      </c>
      <c r="C215" s="204">
        <f>'SAISIE HOTEL RESTAURANT'!M246</f>
        <v>3</v>
      </c>
      <c r="D215" s="202" t="str">
        <f>'SAISIE HOTEL RESTAURANT'!N246</f>
        <v>Très Satisfaisant</v>
      </c>
      <c r="E215" s="238">
        <f>'SAISIE HOTEL RESTAURANT'!O246</f>
        <v>0</v>
      </c>
      <c r="F215" s="236" t="str">
        <f>'SAISIE HOTEL RESTAURANT'!$B$246</f>
        <v>R</v>
      </c>
      <c r="G215" s="237"/>
      <c r="H215" s="237"/>
    </row>
    <row r="216" spans="1:8" x14ac:dyDescent="0.25">
      <c r="A216" s="202">
        <f>'SAISIE HOTEL RESTAURANT'!K252</f>
        <v>209</v>
      </c>
      <c r="B216" s="203" t="str">
        <f>'SAISIE HOTEL RESTAURANT'!L252</f>
        <v>Les revêtements de la chambre supplémentaire sont en bon état.</v>
      </c>
      <c r="C216" s="204">
        <f>'SAISIE HOTEL RESTAURANT'!M252</f>
        <v>3</v>
      </c>
      <c r="D216" s="202" t="str">
        <f>'SAISIE HOTEL RESTAURANT'!N252</f>
        <v>Très Satisfaisant</v>
      </c>
      <c r="E216" s="238">
        <f>'SAISIE HOTEL RESTAURANT'!O252</f>
        <v>0</v>
      </c>
      <c r="F216" s="236" t="str">
        <f>'SAISIE HOTEL RESTAURANT'!$B$252</f>
        <v>R</v>
      </c>
      <c r="G216" s="237"/>
      <c r="H216" s="237"/>
    </row>
    <row r="217" spans="1:8" x14ac:dyDescent="0.25">
      <c r="A217" s="202">
        <f>'SAISIE HOTEL RESTAURANT'!K254</f>
        <v>211</v>
      </c>
      <c r="B217" s="203" t="str">
        <f>'SAISIE HOTEL RESTAURANT'!L254</f>
        <v>Le mobilier et les équipements de la chambre supplémentaire sont en bon état.</v>
      </c>
      <c r="C217" s="204">
        <f>'SAISIE HOTEL RESTAURANT'!M254</f>
        <v>3</v>
      </c>
      <c r="D217" s="202" t="str">
        <f>'SAISIE HOTEL RESTAURANT'!N254</f>
        <v>Très Satisfaisant</v>
      </c>
      <c r="E217" s="238">
        <f>'SAISIE HOTEL RESTAURANT'!O254</f>
        <v>0</v>
      </c>
      <c r="F217" s="236" t="str">
        <f>'SAISIE HOTEL RESTAURANT'!$B$254</f>
        <v>R</v>
      </c>
      <c r="G217" s="237"/>
      <c r="H217" s="237"/>
    </row>
    <row r="218" spans="1:8" ht="31.5" x14ac:dyDescent="0.25">
      <c r="A218" s="202">
        <f>'SAISIE HOTEL RESTAURANT'!K256</f>
        <v>213</v>
      </c>
      <c r="B218" s="203" t="str">
        <f>'SAISIE HOTEL RESTAURANT'!L256</f>
        <v>Les revêtements de la salle de bains de la chambre supplémentaire sont en bon état.</v>
      </c>
      <c r="C218" s="204">
        <f>'SAISIE HOTEL RESTAURANT'!M256</f>
        <v>3</v>
      </c>
      <c r="D218" s="202" t="str">
        <f>'SAISIE HOTEL RESTAURANT'!N256</f>
        <v>Très Satisfaisant</v>
      </c>
      <c r="E218" s="238">
        <f>'SAISIE HOTEL RESTAURANT'!O256</f>
        <v>0</v>
      </c>
      <c r="F218" s="236" t="str">
        <f>'SAISIE HOTEL RESTAURANT'!$B$256</f>
        <v>R</v>
      </c>
      <c r="G218" s="237"/>
      <c r="H218" s="237"/>
    </row>
    <row r="219" spans="1:8" ht="31.5" x14ac:dyDescent="0.25">
      <c r="A219" s="202">
        <f>'SAISIE HOTEL RESTAURANT'!K258</f>
        <v>215</v>
      </c>
      <c r="B219" s="203" t="str">
        <f>'SAISIE HOTEL RESTAURANT'!L258</f>
        <v>Le mobilier et les équipements de la salle de bains de la chambre supplémentaire sont en bon état.</v>
      </c>
      <c r="C219" s="204">
        <f>'SAISIE HOTEL RESTAURANT'!M258</f>
        <v>3</v>
      </c>
      <c r="D219" s="202" t="str">
        <f>'SAISIE HOTEL RESTAURANT'!N258</f>
        <v>Très Satisfaisant</v>
      </c>
      <c r="E219" s="238">
        <f>'SAISIE HOTEL RESTAURANT'!O258</f>
        <v>0</v>
      </c>
      <c r="F219" s="236" t="str">
        <f>'SAISIE HOTEL RESTAURANT'!$B$258</f>
        <v>R</v>
      </c>
      <c r="G219" s="237"/>
      <c r="H219" s="237"/>
    </row>
    <row r="220" spans="1:8" x14ac:dyDescent="0.25">
      <c r="A220" s="202">
        <f>'SAISIE HOTEL RESTAURANT'!K260</f>
        <v>217</v>
      </c>
      <c r="B220" s="203" t="str">
        <f>'SAISIE HOTEL RESTAURANT'!L260</f>
        <v>Le linge de toilette de la chambre supplémentaire est en bon état.</v>
      </c>
      <c r="C220" s="204">
        <f>'SAISIE HOTEL RESTAURANT'!M260</f>
        <v>3</v>
      </c>
      <c r="D220" s="202" t="str">
        <f>'SAISIE HOTEL RESTAURANT'!N260</f>
        <v>Très Satisfaisant</v>
      </c>
      <c r="E220" s="238">
        <f>'SAISIE HOTEL RESTAURANT'!O260</f>
        <v>0</v>
      </c>
      <c r="F220" s="236" t="str">
        <f>'SAISIE HOTEL RESTAURANT'!$B$260</f>
        <v>R</v>
      </c>
      <c r="G220" s="237"/>
      <c r="H220" s="237"/>
    </row>
    <row r="221" spans="1:8" x14ac:dyDescent="0.25">
      <c r="A221" s="202">
        <f>'SAISIE HOTEL RESTAURANT'!K265</f>
        <v>221</v>
      </c>
      <c r="B221" s="203" t="str">
        <f>'SAISIE HOTEL RESTAURANT'!L265</f>
        <v>Les revêtements de la chambre supplémentaire sont en bon état.</v>
      </c>
      <c r="C221" s="204">
        <f>'SAISIE HOTEL RESTAURANT'!M265</f>
        <v>3</v>
      </c>
      <c r="D221" s="202" t="str">
        <f>'SAISIE HOTEL RESTAURANT'!N265</f>
        <v>Très Satisfaisant</v>
      </c>
      <c r="E221" s="238">
        <f>'SAISIE HOTEL RESTAURANT'!O265</f>
        <v>0</v>
      </c>
      <c r="F221" s="236" t="str">
        <f>'SAISIE HOTEL RESTAURANT'!$B$265</f>
        <v>R</v>
      </c>
      <c r="G221" s="237"/>
      <c r="H221" s="237"/>
    </row>
    <row r="222" spans="1:8" x14ac:dyDescent="0.25">
      <c r="A222" s="202">
        <f>'SAISIE HOTEL RESTAURANT'!K267</f>
        <v>223</v>
      </c>
      <c r="B222" s="203" t="str">
        <f>'SAISIE HOTEL RESTAURANT'!L267</f>
        <v>Le mobilier et les équipements de la chambre supplémentaire sont en bon état.</v>
      </c>
      <c r="C222" s="204">
        <f>'SAISIE HOTEL RESTAURANT'!M267</f>
        <v>3</v>
      </c>
      <c r="D222" s="202" t="str">
        <f>'SAISIE HOTEL RESTAURANT'!N267</f>
        <v>Très Satisfaisant</v>
      </c>
      <c r="E222" s="238">
        <f>'SAISIE HOTEL RESTAURANT'!O267</f>
        <v>0</v>
      </c>
      <c r="F222" s="236" t="str">
        <f>'SAISIE HOTEL RESTAURANT'!$B$267</f>
        <v>R</v>
      </c>
      <c r="G222" s="237"/>
      <c r="H222" s="237"/>
    </row>
    <row r="223" spans="1:8" ht="31.5" x14ac:dyDescent="0.25">
      <c r="A223" s="202">
        <f>'SAISIE HOTEL RESTAURANT'!K269</f>
        <v>225</v>
      </c>
      <c r="B223" s="203" t="str">
        <f>'SAISIE HOTEL RESTAURANT'!L269</f>
        <v>Les revêtements de la salle de bains de la chambre supplémentaire sont en bon état.</v>
      </c>
      <c r="C223" s="204">
        <f>'SAISIE HOTEL RESTAURANT'!M269</f>
        <v>3</v>
      </c>
      <c r="D223" s="202" t="str">
        <f>'SAISIE HOTEL RESTAURANT'!N269</f>
        <v>Très Satisfaisant</v>
      </c>
      <c r="E223" s="238">
        <f>'SAISIE HOTEL RESTAURANT'!O269</f>
        <v>0</v>
      </c>
      <c r="F223" s="236" t="str">
        <f>'SAISIE HOTEL RESTAURANT'!$B$269</f>
        <v>R</v>
      </c>
      <c r="G223" s="237"/>
      <c r="H223" s="237"/>
    </row>
    <row r="224" spans="1:8" ht="31.5" x14ac:dyDescent="0.25">
      <c r="A224" s="202">
        <f>'SAISIE HOTEL RESTAURANT'!K271</f>
        <v>227</v>
      </c>
      <c r="B224" s="203" t="str">
        <f>'SAISIE HOTEL RESTAURANT'!L271</f>
        <v>Le mobilier et les équipements de la salle de bains de la chambre supplémentaire sont en bon état.</v>
      </c>
      <c r="C224" s="204">
        <f>'SAISIE HOTEL RESTAURANT'!M271</f>
        <v>3</v>
      </c>
      <c r="D224" s="202" t="str">
        <f>'SAISIE HOTEL RESTAURANT'!N271</f>
        <v>Très Satisfaisant</v>
      </c>
      <c r="E224" s="238">
        <f>'SAISIE HOTEL RESTAURANT'!O271</f>
        <v>0</v>
      </c>
      <c r="F224" s="236" t="str">
        <f>'SAISIE HOTEL RESTAURANT'!$B$271</f>
        <v>R</v>
      </c>
      <c r="G224" s="237"/>
      <c r="H224" s="237"/>
    </row>
    <row r="225" spans="1:8" x14ac:dyDescent="0.25">
      <c r="A225" s="202">
        <f>'SAISIE HOTEL RESTAURANT'!K273</f>
        <v>229</v>
      </c>
      <c r="B225" s="203" t="str">
        <f>'SAISIE HOTEL RESTAURANT'!L273</f>
        <v>Le linge de toilette de la chambre supplémentaire est en bon état.</v>
      </c>
      <c r="C225" s="204">
        <f>'SAISIE HOTEL RESTAURANT'!M273</f>
        <v>3</v>
      </c>
      <c r="D225" s="202" t="str">
        <f>'SAISIE HOTEL RESTAURANT'!N273</f>
        <v>Très Satisfaisant</v>
      </c>
      <c r="E225" s="238">
        <f>'SAISIE HOTEL RESTAURANT'!O273</f>
        <v>0</v>
      </c>
      <c r="F225" s="236" t="str">
        <f>'SAISIE HOTEL RESTAURANT'!$B$273</f>
        <v>R</v>
      </c>
      <c r="G225" s="237"/>
      <c r="H225" s="237"/>
    </row>
    <row r="226" spans="1:8" x14ac:dyDescent="0.25">
      <c r="A226" s="202">
        <f>'SAISIE HOTEL RESTAURANT'!K278</f>
        <v>233</v>
      </c>
      <c r="B226" s="203" t="str">
        <f>'SAISIE HOTEL RESTAURANT'!L278</f>
        <v>Les revêtements de la chambre supplémentaire sont en bon état.</v>
      </c>
      <c r="C226" s="204">
        <f>'SAISIE HOTEL RESTAURANT'!M278</f>
        <v>3</v>
      </c>
      <c r="D226" s="202" t="str">
        <f>'SAISIE HOTEL RESTAURANT'!N278</f>
        <v>Très Satisfaisant</v>
      </c>
      <c r="E226" s="238">
        <f>'SAISIE HOTEL RESTAURANT'!O278</f>
        <v>0</v>
      </c>
      <c r="F226" s="236" t="str">
        <f>'SAISIE HOTEL RESTAURANT'!$B$278</f>
        <v>R</v>
      </c>
      <c r="G226" s="237"/>
      <c r="H226" s="237"/>
    </row>
    <row r="227" spans="1:8" x14ac:dyDescent="0.25">
      <c r="A227" s="202">
        <f>'SAISIE HOTEL RESTAURANT'!K280</f>
        <v>235</v>
      </c>
      <c r="B227" s="203" t="str">
        <f>'SAISIE HOTEL RESTAURANT'!L280</f>
        <v>Le mobilier et les équipements de la chambre supplémentaire sont en bon état.</v>
      </c>
      <c r="C227" s="204">
        <f>'SAISIE HOTEL RESTAURANT'!M280</f>
        <v>3</v>
      </c>
      <c r="D227" s="202" t="str">
        <f>'SAISIE HOTEL RESTAURANT'!N280</f>
        <v>Très Satisfaisant</v>
      </c>
      <c r="E227" s="238">
        <f>'SAISIE HOTEL RESTAURANT'!O280</f>
        <v>0</v>
      </c>
      <c r="F227" s="236" t="str">
        <f>'SAISIE HOTEL RESTAURANT'!$B$280</f>
        <v>R</v>
      </c>
      <c r="G227" s="237"/>
      <c r="H227" s="237"/>
    </row>
    <row r="228" spans="1:8" ht="31.5" x14ac:dyDescent="0.25">
      <c r="A228" s="202">
        <f>'SAISIE HOTEL RESTAURANT'!K282</f>
        <v>237</v>
      </c>
      <c r="B228" s="203" t="str">
        <f>'SAISIE HOTEL RESTAURANT'!L282</f>
        <v>Les revêtements de la salle de bains de la chambre supplémentaire sont en bon état.</v>
      </c>
      <c r="C228" s="204">
        <f>'SAISIE HOTEL RESTAURANT'!M282</f>
        <v>3</v>
      </c>
      <c r="D228" s="202" t="str">
        <f>'SAISIE HOTEL RESTAURANT'!N282</f>
        <v>Très Satisfaisant</v>
      </c>
      <c r="E228" s="238">
        <f>'SAISIE HOTEL RESTAURANT'!O282</f>
        <v>0</v>
      </c>
      <c r="F228" s="236" t="str">
        <f>'SAISIE HOTEL RESTAURANT'!$B$282</f>
        <v>R</v>
      </c>
      <c r="G228" s="237"/>
      <c r="H228" s="237"/>
    </row>
    <row r="229" spans="1:8" ht="31.5" x14ac:dyDescent="0.25">
      <c r="A229" s="202">
        <f>'SAISIE HOTEL RESTAURANT'!K284</f>
        <v>239</v>
      </c>
      <c r="B229" s="203" t="str">
        <f>'SAISIE HOTEL RESTAURANT'!L284</f>
        <v>Le mobilier et les équipements de la salle de bains de la chambre supplémentaire sont en bon état.</v>
      </c>
      <c r="C229" s="204">
        <f>'SAISIE HOTEL RESTAURANT'!M284</f>
        <v>3</v>
      </c>
      <c r="D229" s="202" t="str">
        <f>'SAISIE HOTEL RESTAURANT'!N284</f>
        <v>Très Satisfaisant</v>
      </c>
      <c r="E229" s="238">
        <f>'SAISIE HOTEL RESTAURANT'!O284</f>
        <v>0</v>
      </c>
      <c r="F229" s="236" t="str">
        <f>'SAISIE HOTEL RESTAURANT'!$B$284</f>
        <v>R</v>
      </c>
      <c r="G229" s="237"/>
      <c r="H229" s="237"/>
    </row>
    <row r="230" spans="1:8" x14ac:dyDescent="0.25">
      <c r="A230" s="202">
        <f>'SAISIE HOTEL RESTAURANT'!K286</f>
        <v>241</v>
      </c>
      <c r="B230" s="203" t="str">
        <f>'SAISIE HOTEL RESTAURANT'!L286</f>
        <v>Le linge de toilette de la chambre supplémentaire est en bon état.</v>
      </c>
      <c r="C230" s="204">
        <f>'SAISIE HOTEL RESTAURANT'!M286</f>
        <v>3</v>
      </c>
      <c r="D230" s="202" t="str">
        <f>'SAISIE HOTEL RESTAURANT'!N286</f>
        <v>Très Satisfaisant</v>
      </c>
      <c r="E230" s="238">
        <f>'SAISIE HOTEL RESTAURANT'!O286</f>
        <v>0</v>
      </c>
      <c r="F230" s="236" t="str">
        <f>'SAISIE HOTEL RESTAURANT'!$B$286</f>
        <v>R</v>
      </c>
      <c r="G230" s="237"/>
      <c r="H230" s="237"/>
    </row>
    <row r="231" spans="1:8" x14ac:dyDescent="0.25">
      <c r="A231" s="202">
        <f>'SAISIE HOTEL RESTAURANT'!K292</f>
        <v>245</v>
      </c>
      <c r="B231" s="203" t="str">
        <f>'SAISIE HOTEL RESTAURANT'!L292</f>
        <v>Les revêtements de la chambre supplémentaire sont en bon état.</v>
      </c>
      <c r="C231" s="204">
        <f>'SAISIE HOTEL RESTAURANT'!M292</f>
        <v>3</v>
      </c>
      <c r="D231" s="202" t="str">
        <f>'SAISIE HOTEL RESTAURANT'!N292</f>
        <v>Très Satisfaisant</v>
      </c>
      <c r="E231" s="238">
        <f>'SAISIE HOTEL RESTAURANT'!O292</f>
        <v>0</v>
      </c>
      <c r="F231" s="236" t="str">
        <f>'SAISIE HOTEL RESTAURANT'!$B$292</f>
        <v>R</v>
      </c>
      <c r="G231" s="237"/>
      <c r="H231" s="237"/>
    </row>
    <row r="232" spans="1:8" x14ac:dyDescent="0.25">
      <c r="A232" s="202">
        <f>'SAISIE HOTEL RESTAURANT'!K294</f>
        <v>247</v>
      </c>
      <c r="B232" s="203" t="str">
        <f>'SAISIE HOTEL RESTAURANT'!L294</f>
        <v>Le mobilier et les équipements de la chambre supplémentaire sont en bon état.</v>
      </c>
      <c r="C232" s="204">
        <f>'SAISIE HOTEL RESTAURANT'!M294</f>
        <v>3</v>
      </c>
      <c r="D232" s="202" t="str">
        <f>'SAISIE HOTEL RESTAURANT'!N294</f>
        <v>Très Satisfaisant</v>
      </c>
      <c r="E232" s="238">
        <f>'SAISIE HOTEL RESTAURANT'!O294</f>
        <v>0</v>
      </c>
      <c r="F232" s="236" t="str">
        <f>'SAISIE HOTEL RESTAURANT'!$B$294</f>
        <v>R</v>
      </c>
      <c r="G232" s="237"/>
      <c r="H232" s="237"/>
    </row>
    <row r="233" spans="1:8" ht="31.5" x14ac:dyDescent="0.25">
      <c r="A233" s="202">
        <f>'SAISIE HOTEL RESTAURANT'!K296</f>
        <v>249</v>
      </c>
      <c r="B233" s="203" t="str">
        <f>'SAISIE HOTEL RESTAURANT'!L296</f>
        <v>Les revêtements de la salle de bains de la chambre supplémentaire sont en bon état.</v>
      </c>
      <c r="C233" s="204">
        <f>'SAISIE HOTEL RESTAURANT'!M296</f>
        <v>3</v>
      </c>
      <c r="D233" s="202" t="str">
        <f>'SAISIE HOTEL RESTAURANT'!N296</f>
        <v>Très Satisfaisant</v>
      </c>
      <c r="E233" s="238">
        <f>'SAISIE HOTEL RESTAURANT'!O296</f>
        <v>0</v>
      </c>
      <c r="F233" s="236" t="str">
        <f>'SAISIE HOTEL RESTAURANT'!$B$296</f>
        <v>R</v>
      </c>
      <c r="G233" s="237"/>
      <c r="H233" s="237"/>
    </row>
    <row r="234" spans="1:8" ht="31.5" x14ac:dyDescent="0.25">
      <c r="A234" s="202">
        <f>'SAISIE HOTEL RESTAURANT'!K298</f>
        <v>251</v>
      </c>
      <c r="B234" s="203" t="str">
        <f>'SAISIE HOTEL RESTAURANT'!L298</f>
        <v>Le mobilier et les équipements de la salle de bains de la chambre supplémentaire sont en bon état.</v>
      </c>
      <c r="C234" s="204">
        <f>'SAISIE HOTEL RESTAURANT'!M298</f>
        <v>3</v>
      </c>
      <c r="D234" s="202" t="str">
        <f>'SAISIE HOTEL RESTAURANT'!N298</f>
        <v>Très Satisfaisant</v>
      </c>
      <c r="E234" s="238">
        <f>'SAISIE HOTEL RESTAURANT'!O298</f>
        <v>0</v>
      </c>
      <c r="F234" s="236" t="str">
        <f>'SAISIE HOTEL RESTAURANT'!$B$298</f>
        <v>R</v>
      </c>
      <c r="G234" s="237"/>
      <c r="H234" s="237"/>
    </row>
    <row r="235" spans="1:8" x14ac:dyDescent="0.25">
      <c r="A235" s="202">
        <f>'SAISIE HOTEL RESTAURANT'!K300</f>
        <v>253</v>
      </c>
      <c r="B235" s="203" t="str">
        <f>'SAISIE HOTEL RESTAURANT'!L300</f>
        <v>Le linge de toilette de la chambre supplémentaire est en bon état.</v>
      </c>
      <c r="C235" s="204">
        <f>'SAISIE HOTEL RESTAURANT'!M300</f>
        <v>3</v>
      </c>
      <c r="D235" s="202" t="str">
        <f>'SAISIE HOTEL RESTAURANT'!N300</f>
        <v>Très Satisfaisant</v>
      </c>
      <c r="E235" s="238">
        <f>'SAISIE HOTEL RESTAURANT'!O300</f>
        <v>0</v>
      </c>
      <c r="F235" s="236" t="str">
        <f>'SAISIE HOTEL RESTAURANT'!$B$300</f>
        <v>R</v>
      </c>
      <c r="G235" s="237"/>
      <c r="H235" s="237"/>
    </row>
    <row r="236" spans="1:8" x14ac:dyDescent="0.25">
      <c r="A236" s="202">
        <f>'SAISIE HOTEL RESTAURANT'!K305</f>
        <v>257</v>
      </c>
      <c r="B236" s="203" t="str">
        <f>'SAISIE HOTEL RESTAURANT'!L305</f>
        <v>Les revêtements de la chambre supplémentaire sont en bon état.</v>
      </c>
      <c r="C236" s="204">
        <f>'SAISIE HOTEL RESTAURANT'!M305</f>
        <v>3</v>
      </c>
      <c r="D236" s="202" t="str">
        <f>'SAISIE HOTEL RESTAURANT'!N305</f>
        <v>Très Satisfaisant</v>
      </c>
      <c r="E236" s="238">
        <f>'SAISIE HOTEL RESTAURANT'!O305</f>
        <v>0</v>
      </c>
      <c r="F236" s="236" t="str">
        <f>'SAISIE HOTEL RESTAURANT'!$B$305</f>
        <v>R</v>
      </c>
      <c r="G236" s="237"/>
      <c r="H236" s="237"/>
    </row>
    <row r="237" spans="1:8" x14ac:dyDescent="0.25">
      <c r="A237" s="202">
        <f>'SAISIE HOTEL RESTAURANT'!K307</f>
        <v>259</v>
      </c>
      <c r="B237" s="203" t="str">
        <f>'SAISIE HOTEL RESTAURANT'!L307</f>
        <v>Le mobilier et les équipements de la chambre supplémentaire sont en bon état.</v>
      </c>
      <c r="C237" s="204">
        <f>'SAISIE HOTEL RESTAURANT'!M307</f>
        <v>3</v>
      </c>
      <c r="D237" s="202" t="str">
        <f>'SAISIE HOTEL RESTAURANT'!N307</f>
        <v>Très Satisfaisant</v>
      </c>
      <c r="E237" s="238">
        <f>'SAISIE HOTEL RESTAURANT'!O307</f>
        <v>0</v>
      </c>
      <c r="F237" s="236" t="str">
        <f>'SAISIE HOTEL RESTAURANT'!$B$307</f>
        <v>R</v>
      </c>
      <c r="G237" s="237"/>
      <c r="H237" s="237"/>
    </row>
    <row r="238" spans="1:8" ht="31.5" x14ac:dyDescent="0.25">
      <c r="A238" s="202">
        <f>'SAISIE HOTEL RESTAURANT'!K309</f>
        <v>261</v>
      </c>
      <c r="B238" s="203" t="str">
        <f>'SAISIE HOTEL RESTAURANT'!L309</f>
        <v>Les revêtements de la salle de bains de la chambre supplémentaire sont en bon état.</v>
      </c>
      <c r="C238" s="204">
        <f>'SAISIE HOTEL RESTAURANT'!M309</f>
        <v>3</v>
      </c>
      <c r="D238" s="202" t="str">
        <f>'SAISIE HOTEL RESTAURANT'!N309</f>
        <v>Très Satisfaisant</v>
      </c>
      <c r="E238" s="238">
        <f>'SAISIE HOTEL RESTAURANT'!O309</f>
        <v>0</v>
      </c>
      <c r="F238" s="236" t="str">
        <f>'SAISIE HOTEL RESTAURANT'!$B$309</f>
        <v>R</v>
      </c>
      <c r="G238" s="237"/>
      <c r="H238" s="237"/>
    </row>
    <row r="239" spans="1:8" ht="31.5" x14ac:dyDescent="0.25">
      <c r="A239" s="202">
        <f>'SAISIE HOTEL RESTAURANT'!K311</f>
        <v>263</v>
      </c>
      <c r="B239" s="203" t="str">
        <f>'SAISIE HOTEL RESTAURANT'!L311</f>
        <v>Le mobilier et les équipements de la salle de bains de la chambre supplémentaire sont en bon état.</v>
      </c>
      <c r="C239" s="204">
        <f>'SAISIE HOTEL RESTAURANT'!M311</f>
        <v>3</v>
      </c>
      <c r="D239" s="202" t="str">
        <f>'SAISIE HOTEL RESTAURANT'!N311</f>
        <v>Très Satisfaisant</v>
      </c>
      <c r="E239" s="238">
        <f>'SAISIE HOTEL RESTAURANT'!O311</f>
        <v>0</v>
      </c>
      <c r="F239" s="236" t="str">
        <f>'SAISIE HOTEL RESTAURANT'!$B$311</f>
        <v>R</v>
      </c>
      <c r="G239" s="237"/>
      <c r="H239" s="237"/>
    </row>
    <row r="240" spans="1:8" x14ac:dyDescent="0.25">
      <c r="A240" s="202">
        <f>'SAISIE HOTEL RESTAURANT'!K313</f>
        <v>265</v>
      </c>
      <c r="B240" s="203" t="str">
        <f>'SAISIE HOTEL RESTAURANT'!L313</f>
        <v>Le linge de toilette de la chambre supplémentaire est en bon état.</v>
      </c>
      <c r="C240" s="204">
        <f>'SAISIE HOTEL RESTAURANT'!M313</f>
        <v>3</v>
      </c>
      <c r="D240" s="202" t="str">
        <f>'SAISIE HOTEL RESTAURANT'!N313</f>
        <v>Très Satisfaisant</v>
      </c>
      <c r="E240" s="238">
        <f>'SAISIE HOTEL RESTAURANT'!O313</f>
        <v>0</v>
      </c>
      <c r="F240" s="236" t="str">
        <f>'SAISIE HOTEL RESTAURANT'!$B$313</f>
        <v>R</v>
      </c>
      <c r="G240" s="237"/>
      <c r="H240" s="237"/>
    </row>
    <row r="241" spans="1:8" x14ac:dyDescent="0.25">
      <c r="A241" s="202">
        <f>'SAISIE HOTEL RESTAURANT'!K321</f>
        <v>271</v>
      </c>
      <c r="B241" s="203" t="str">
        <f>'SAISIE HOTEL RESTAURANT'!L321</f>
        <v>Les revêtements et les équipements du bar sont en bon état.</v>
      </c>
      <c r="C241" s="204">
        <f>'SAISIE HOTEL RESTAURANT'!M321</f>
        <v>3</v>
      </c>
      <c r="D241" s="202" t="str">
        <f>'SAISIE HOTEL RESTAURANT'!N321</f>
        <v>Très Satisfaisant</v>
      </c>
      <c r="E241" s="238" t="str">
        <f>'SAISIE HOTEL RESTAURANT'!O321</f>
        <v/>
      </c>
      <c r="F241" s="236" t="str">
        <f>'SAISIE HOTEL RESTAURANT'!$B$321</f>
        <v>R</v>
      </c>
      <c r="G241" s="237"/>
      <c r="H241" s="237"/>
    </row>
    <row r="242" spans="1:8" x14ac:dyDescent="0.25">
      <c r="A242" s="202">
        <f>'SAISIE HOTEL RESTAURANT'!K323</f>
        <v>273</v>
      </c>
      <c r="B242" s="203" t="str">
        <f>'SAISIE HOTEL RESTAURANT'!L323</f>
        <v>Le mobilier du bar est en bon état.</v>
      </c>
      <c r="C242" s="204">
        <f>'SAISIE HOTEL RESTAURANT'!M323</f>
        <v>3</v>
      </c>
      <c r="D242" s="202" t="str">
        <f>'SAISIE HOTEL RESTAURANT'!N323</f>
        <v>Très Satisfaisant</v>
      </c>
      <c r="E242" s="238" t="str">
        <f>'SAISIE HOTEL RESTAURANT'!O323</f>
        <v/>
      </c>
      <c r="F242" s="236" t="str">
        <f>'SAISIE HOTEL RESTAURANT'!$B$323</f>
        <v>R</v>
      </c>
      <c r="G242" s="237"/>
      <c r="H242" s="237"/>
    </row>
    <row r="243" spans="1:8" x14ac:dyDescent="0.25">
      <c r="A243" s="202">
        <f>'SAISIE HOTEL RESTAURANT'!K325</f>
        <v>275</v>
      </c>
      <c r="B243" s="203" t="str">
        <f>'SAISIE HOTEL RESTAURANT'!L325</f>
        <v>Le comptoir et l'arrière du bar sont en bon état.</v>
      </c>
      <c r="C243" s="204">
        <f>'SAISIE HOTEL RESTAURANT'!M325</f>
        <v>3</v>
      </c>
      <c r="D243" s="202" t="str">
        <f>'SAISIE HOTEL RESTAURANT'!N325</f>
        <v>Très Satisfaisant</v>
      </c>
      <c r="E243" s="238" t="str">
        <f>'SAISIE HOTEL RESTAURANT'!O325</f>
        <v/>
      </c>
      <c r="F243" s="236" t="str">
        <f>'SAISIE HOTEL RESTAURANT'!$B$325</f>
        <v>R</v>
      </c>
      <c r="G243" s="237"/>
      <c r="H243" s="237"/>
    </row>
    <row r="244" spans="1:8" x14ac:dyDescent="0.25">
      <c r="A244" s="202">
        <f>'SAISIE HOTEL RESTAURANT'!K338</f>
        <v>286</v>
      </c>
      <c r="B244" s="203" t="str">
        <f>'SAISIE HOTEL RESTAURANT'!L338</f>
        <v>La vaisselle du bar est en bon état.</v>
      </c>
      <c r="C244" s="204">
        <f>'SAISIE HOTEL RESTAURANT'!M338</f>
        <v>3</v>
      </c>
      <c r="D244" s="202" t="str">
        <f>'SAISIE HOTEL RESTAURANT'!N338</f>
        <v>Très Satisfaisant</v>
      </c>
      <c r="E244" s="238" t="str">
        <f>'SAISIE HOTEL RESTAURANT'!O338</f>
        <v/>
      </c>
      <c r="F244" s="236" t="str">
        <f>'SAISIE HOTEL RESTAURANT'!$B$338</f>
        <v>R</v>
      </c>
      <c r="G244" s="237"/>
      <c r="H244" s="237"/>
    </row>
    <row r="245" spans="1:8" x14ac:dyDescent="0.25">
      <c r="A245" s="202">
        <f>'SAISIE HOTEL RESTAURANT'!K391</f>
        <v>331</v>
      </c>
      <c r="B245" s="203" t="str">
        <f>'SAISIE HOTEL RESTAURANT'!L391</f>
        <v>Les revêtements et les équipements de la salle de restaurant sont en bon état.</v>
      </c>
      <c r="C245" s="204">
        <f>'SAISIE HOTEL RESTAURANT'!M391</f>
        <v>3</v>
      </c>
      <c r="D245" s="202" t="str">
        <f>'SAISIE HOTEL RESTAURANT'!N391</f>
        <v>Très Satisfaisant</v>
      </c>
      <c r="E245" s="238">
        <f>'SAISIE HOTEL RESTAURANT'!O391</f>
        <v>0</v>
      </c>
      <c r="F245" s="236" t="str">
        <f>'SAISIE HOTEL RESTAURANT'!$B$391</f>
        <v>R</v>
      </c>
      <c r="G245" s="237"/>
      <c r="H245" s="237"/>
    </row>
    <row r="246" spans="1:8" x14ac:dyDescent="0.25">
      <c r="A246" s="202">
        <f>'SAISIE HOTEL RESTAURANT'!K393</f>
        <v>333</v>
      </c>
      <c r="B246" s="203" t="str">
        <f>'SAISIE HOTEL RESTAURANT'!L393</f>
        <v>Le mobilier de la salle de restaurant est en bon état.</v>
      </c>
      <c r="C246" s="204">
        <f>'SAISIE HOTEL RESTAURANT'!M393</f>
        <v>3</v>
      </c>
      <c r="D246" s="202" t="str">
        <f>'SAISIE HOTEL RESTAURANT'!N393</f>
        <v>Très Satisfaisant</v>
      </c>
      <c r="E246" s="238">
        <f>'SAISIE HOTEL RESTAURANT'!O393</f>
        <v>0</v>
      </c>
      <c r="F246" s="236" t="str">
        <f>'SAISIE HOTEL RESTAURANT'!$B$393</f>
        <v>R</v>
      </c>
      <c r="G246" s="237"/>
      <c r="H246" s="237"/>
    </row>
    <row r="247" spans="1:8" x14ac:dyDescent="0.25">
      <c r="A247" s="202">
        <f>'SAISIE HOTEL RESTAURANT'!K399</f>
        <v>338</v>
      </c>
      <c r="B247" s="203" t="str">
        <f>'SAISIE HOTEL RESTAURANT'!L399</f>
        <v>Le nappage et les serviettes sont en bon état</v>
      </c>
      <c r="C247" s="204">
        <f>'SAISIE HOTEL RESTAURANT'!M399</f>
        <v>3</v>
      </c>
      <c r="D247" s="202" t="str">
        <f>'SAISIE HOTEL RESTAURANT'!N399</f>
        <v>Très Satisfaisant</v>
      </c>
      <c r="E247" s="238">
        <f>'SAISIE HOTEL RESTAURANT'!O399</f>
        <v>0</v>
      </c>
      <c r="F247" s="236" t="str">
        <f>'SAISIE HOTEL RESTAURANT'!$B$399</f>
        <v>R</v>
      </c>
      <c r="G247" s="237"/>
      <c r="H247" s="237"/>
    </row>
    <row r="248" spans="1:8" x14ac:dyDescent="0.25">
      <c r="A248" s="202">
        <f>'SAISIE HOTEL RESTAURANT'!K401</f>
        <v>340</v>
      </c>
      <c r="B248" s="203" t="str">
        <f>'SAISIE HOTEL RESTAURANT'!L401</f>
        <v>La mise en place de la table est constituée d'éléments en bon état.</v>
      </c>
      <c r="C248" s="204">
        <f>'SAISIE HOTEL RESTAURANT'!M401</f>
        <v>3</v>
      </c>
      <c r="D248" s="202" t="str">
        <f>'SAISIE HOTEL RESTAURANT'!N401</f>
        <v>Très Satisfaisant</v>
      </c>
      <c r="E248" s="238">
        <f>'SAISIE HOTEL RESTAURANT'!O401</f>
        <v>0</v>
      </c>
      <c r="F248" s="236" t="str">
        <f>'SAISIE HOTEL RESTAURANT'!$B$401</f>
        <v>R</v>
      </c>
      <c r="G248" s="237"/>
      <c r="H248" s="237"/>
    </row>
    <row r="249" spans="1:8" x14ac:dyDescent="0.25">
      <c r="A249" s="202">
        <f>'SAISIE HOTEL RESTAURANT'!K435</f>
        <v>365</v>
      </c>
      <c r="B249" s="203" t="str">
        <f>'SAISIE HOTEL RESTAURANT'!L435</f>
        <v>Les revêtements et les équipements de la salle de restaurant sont en bon état.</v>
      </c>
      <c r="C249" s="204">
        <f>'SAISIE HOTEL RESTAURANT'!M435</f>
        <v>3</v>
      </c>
      <c r="D249" s="202" t="str">
        <f>'SAISIE HOTEL RESTAURANT'!N435</f>
        <v>Très Satisfaisant</v>
      </c>
      <c r="E249" s="238" t="str">
        <f>'SAISIE HOTEL RESTAURANT'!O435</f>
        <v/>
      </c>
      <c r="F249" s="236" t="str">
        <f>'SAISIE HOTEL RESTAURANT'!$B$435</f>
        <v>R</v>
      </c>
      <c r="G249" s="237"/>
      <c r="H249" s="237"/>
    </row>
    <row r="250" spans="1:8" x14ac:dyDescent="0.25">
      <c r="A250" s="202">
        <f>'SAISIE HOTEL RESTAURANT'!K437</f>
        <v>367</v>
      </c>
      <c r="B250" s="203" t="str">
        <f>'SAISIE HOTEL RESTAURANT'!L437</f>
        <v>Le mobilier de la salle de petit déjeuner est en bon état.</v>
      </c>
      <c r="C250" s="204">
        <f>'SAISIE HOTEL RESTAURANT'!M437</f>
        <v>3</v>
      </c>
      <c r="D250" s="202" t="str">
        <f>'SAISIE HOTEL RESTAURANT'!N437</f>
        <v>Très Satisfaisant</v>
      </c>
      <c r="E250" s="238" t="str">
        <f>'SAISIE HOTEL RESTAURANT'!O437</f>
        <v/>
      </c>
      <c r="F250" s="236" t="str">
        <f>'SAISIE HOTEL RESTAURANT'!$B$437</f>
        <v>R</v>
      </c>
      <c r="G250" s="237"/>
      <c r="H250" s="237"/>
    </row>
    <row r="251" spans="1:8" x14ac:dyDescent="0.25">
      <c r="A251" s="202">
        <f>'SAISIE HOTEL RESTAURANT'!K440</f>
        <v>370</v>
      </c>
      <c r="B251" s="203" t="str">
        <f>'SAISIE HOTEL RESTAURANT'!L440</f>
        <v>La vaisselle et les couverts du petit déjeuner sont en bon état.</v>
      </c>
      <c r="C251" s="204">
        <f>'SAISIE HOTEL RESTAURANT'!M440</f>
        <v>3</v>
      </c>
      <c r="D251" s="202" t="str">
        <f>'SAISIE HOTEL RESTAURANT'!N440</f>
        <v>Très Satisfaisant</v>
      </c>
      <c r="E251" s="238" t="str">
        <f>'SAISIE HOTEL RESTAURANT'!O440</f>
        <v/>
      </c>
      <c r="F251" s="236" t="str">
        <f>'SAISIE HOTEL RESTAURANT'!$B$440</f>
        <v>R</v>
      </c>
      <c r="G251" s="237"/>
      <c r="H251" s="237"/>
    </row>
    <row r="252" spans="1:8" x14ac:dyDescent="0.25">
      <c r="A252" s="232"/>
      <c r="B252" s="240" t="str">
        <f>'RESULTAT GLOBAL'!C38</f>
        <v>▪ Confort</v>
      </c>
      <c r="C252" s="234"/>
      <c r="D252" s="232"/>
      <c r="E252" s="241"/>
      <c r="F252" s="234"/>
      <c r="G252" s="237"/>
      <c r="H252" s="237"/>
    </row>
    <row r="253" spans="1:8" x14ac:dyDescent="0.25">
      <c r="A253" s="202">
        <f>'SAISIE HOTEL RESTAURANT'!K85</f>
        <v>70</v>
      </c>
      <c r="B253" s="203" t="str">
        <f>'SAISIE HOTEL RESTAURANT'!L85</f>
        <v>Si existante, la terrasse est aménagée de manière confortable et harmonieuse.</v>
      </c>
      <c r="C253" s="204">
        <f>'SAISIE HOTEL RESTAURANT'!M85</f>
        <v>1</v>
      </c>
      <c r="D253" s="202" t="str">
        <f>'SAISIE HOTEL RESTAURANT'!N85</f>
        <v>OUI</v>
      </c>
      <c r="E253" s="238">
        <f>'SAISIE HOTEL RESTAURANT'!O85</f>
        <v>0</v>
      </c>
      <c r="F253" s="236" t="str">
        <f>'SAISIE HOTEL RESTAURANT'!$B$85</f>
        <v>NR</v>
      </c>
      <c r="G253" s="237"/>
      <c r="H253" s="237"/>
    </row>
    <row r="254" spans="1:8" x14ac:dyDescent="0.25">
      <c r="A254" s="202">
        <f>'SAISIE HOTEL RESTAURANT'!K132</f>
        <v>108</v>
      </c>
      <c r="B254" s="203" t="str">
        <f>'SAISIE HOTEL RESTAURANT'!L132</f>
        <v>L'aspect général des parties communes est accueillant.</v>
      </c>
      <c r="C254" s="204">
        <f>'SAISIE HOTEL RESTAURANT'!M132</f>
        <v>3</v>
      </c>
      <c r="D254" s="202" t="str">
        <f>'SAISIE HOTEL RESTAURANT'!N132</f>
        <v>OUI</v>
      </c>
      <c r="E254" s="238">
        <f>'SAISIE HOTEL RESTAURANT'!O132</f>
        <v>0</v>
      </c>
      <c r="F254" s="236" t="str">
        <f>'SAISIE HOTEL RESTAURANT'!$B$132</f>
        <v>NR</v>
      </c>
      <c r="G254" s="237"/>
      <c r="H254" s="237"/>
    </row>
    <row r="255" spans="1:8" x14ac:dyDescent="0.25">
      <c r="A255" s="202">
        <f>'SAISIE HOTEL RESTAURANT'!K140</f>
        <v>115</v>
      </c>
      <c r="B255" s="203" t="str">
        <f>'SAISIE HOTEL RESTAURANT'!L140</f>
        <v>Il existe un salon ou un espace salon confortablement aménagé.</v>
      </c>
      <c r="C255" s="204">
        <f>'SAISIE HOTEL RESTAURANT'!M140</f>
        <v>1</v>
      </c>
      <c r="D255" s="202" t="str">
        <f>'SAISIE HOTEL RESTAURANT'!N140</f>
        <v>OUI</v>
      </c>
      <c r="E255" s="238">
        <f>'SAISIE HOTEL RESTAURANT'!O140</f>
        <v>0</v>
      </c>
      <c r="F255" s="236" t="str">
        <f>'SAISIE HOTEL RESTAURANT'!B140</f>
        <v>NR</v>
      </c>
      <c r="G255" s="237"/>
      <c r="H255" s="237"/>
    </row>
    <row r="256" spans="1:8" x14ac:dyDescent="0.25">
      <c r="A256" s="202">
        <f>'SAISIE HOTEL RESTAURANT'!K141</f>
        <v>116</v>
      </c>
      <c r="B256" s="203" t="str">
        <f>'SAISIE HOTEL RESTAURANT'!L141</f>
        <v>Le salon ou l'espace salon est à l'écart des allées et venues de la clientèle.</v>
      </c>
      <c r="C256" s="204">
        <f>'SAISIE HOTEL RESTAURANT'!M141</f>
        <v>1</v>
      </c>
      <c r="D256" s="202" t="str">
        <f>'SAISIE HOTEL RESTAURANT'!N141</f>
        <v>OUI</v>
      </c>
      <c r="E256" s="238">
        <f>'SAISIE HOTEL RESTAURANT'!O141</f>
        <v>0</v>
      </c>
      <c r="F256" s="236" t="str">
        <f>'SAISIE HOTEL RESTAURANT'!B141</f>
        <v>NR</v>
      </c>
      <c r="G256" s="237"/>
      <c r="H256" s="237"/>
    </row>
    <row r="257" spans="1:8" x14ac:dyDescent="0.25">
      <c r="A257" s="202">
        <f>'SAISIE HOTEL RESTAURANT'!K145</f>
        <v>119</v>
      </c>
      <c r="B257" s="203" t="str">
        <f>'SAISIE HOTEL RESTAURANT'!L145</f>
        <v xml:space="preserve">Les sanitaires sont bien équipés. </v>
      </c>
      <c r="C257" s="204">
        <f>'SAISIE HOTEL RESTAURANT'!M145</f>
        <v>3</v>
      </c>
      <c r="D257" s="202" t="str">
        <f>'SAISIE HOTEL RESTAURANT'!N145</f>
        <v>OUI</v>
      </c>
      <c r="E257" s="238">
        <f>'SAISIE HOTEL RESTAURANT'!O145</f>
        <v>0</v>
      </c>
      <c r="F257" s="236" t="str">
        <f>'SAISIE HOTEL RESTAURANT'!B145</f>
        <v>NR</v>
      </c>
      <c r="G257" s="237"/>
      <c r="H257" s="237"/>
    </row>
    <row r="258" spans="1:8" x14ac:dyDescent="0.25">
      <c r="A258" s="202" t="e">
        <f>'SAISIE HOTEL RESTAURANT'!#REF!</f>
        <v>#REF!</v>
      </c>
      <c r="B258" s="203" t="e">
        <f>'SAISIE HOTEL RESTAURANT'!#REF!</f>
        <v>#REF!</v>
      </c>
      <c r="C258" s="204" t="e">
        <f>'SAISIE HOTEL RESTAURANT'!#REF!</f>
        <v>#REF!</v>
      </c>
      <c r="D258" s="202" t="e">
        <f>'SAISIE HOTEL RESTAURANT'!#REF!</f>
        <v>#REF!</v>
      </c>
      <c r="E258" s="238" t="e">
        <f>'SAISIE HOTEL RESTAURANT'!#REF!</f>
        <v>#REF!</v>
      </c>
      <c r="F258" s="236" t="e">
        <f>'SAISIE HOTEL RESTAURANT'!#REF!</f>
        <v>#REF!</v>
      </c>
      <c r="G258" s="237"/>
      <c r="H258" s="237"/>
    </row>
    <row r="259" spans="1:8" x14ac:dyDescent="0.25">
      <c r="A259" s="202">
        <f>'SAISIE HOTEL RESTAURANT'!K169</f>
        <v>139</v>
      </c>
      <c r="B259" s="203" t="str">
        <f>'SAISIE HOTEL RESTAURANT'!L169</f>
        <v xml:space="preserve">Au moins trois équipements pour enfants sont mis à la disposition du client </v>
      </c>
      <c r="C259" s="204">
        <f>'SAISIE HOTEL RESTAURANT'!M169</f>
        <v>1</v>
      </c>
      <c r="D259" s="202" t="str">
        <f>'SAISIE HOTEL RESTAURANT'!N169</f>
        <v>OUI</v>
      </c>
      <c r="E259" s="238">
        <f>'SAISIE HOTEL RESTAURANT'!O169</f>
        <v>0</v>
      </c>
      <c r="F259" s="236" t="str">
        <f>'SAISIE HOTEL RESTAURANT'!B169</f>
        <v>R</v>
      </c>
      <c r="G259" s="237"/>
      <c r="H259" s="237"/>
    </row>
    <row r="260" spans="1:8" x14ac:dyDescent="0.25">
      <c r="A260" s="202" t="e">
        <f>'SAISIE HOTEL RESTAURANT'!#REF!</f>
        <v>#REF!</v>
      </c>
      <c r="B260" s="203" t="e">
        <f>'SAISIE HOTEL RESTAURANT'!#REF!</f>
        <v>#REF!</v>
      </c>
      <c r="C260" s="204" t="e">
        <f>'SAISIE HOTEL RESTAURANT'!#REF!</f>
        <v>#REF!</v>
      </c>
      <c r="D260" s="202" t="e">
        <f>'SAISIE HOTEL RESTAURANT'!#REF!</f>
        <v>#REF!</v>
      </c>
      <c r="E260" s="238" t="e">
        <f>'SAISIE HOTEL RESTAURANT'!#REF!</f>
        <v>#REF!</v>
      </c>
      <c r="F260" s="236" t="e">
        <f>'SAISIE HOTEL RESTAURANT'!#REF!</f>
        <v>#REF!</v>
      </c>
      <c r="G260" s="237"/>
      <c r="H260" s="237"/>
    </row>
    <row r="261" spans="1:8" x14ac:dyDescent="0.25">
      <c r="A261" s="202" t="e">
        <f>'SAISIE HOTEL RESTAURANT'!#REF!</f>
        <v>#REF!</v>
      </c>
      <c r="B261" s="203" t="e">
        <f>'SAISIE HOTEL RESTAURANT'!#REF!</f>
        <v>#REF!</v>
      </c>
      <c r="C261" s="204" t="e">
        <f>'SAISIE HOTEL RESTAURANT'!#REF!</f>
        <v>#REF!</v>
      </c>
      <c r="D261" s="202" t="e">
        <f>'SAISIE HOTEL RESTAURANT'!#REF!</f>
        <v>#REF!</v>
      </c>
      <c r="E261" s="238" t="e">
        <f>'SAISIE HOTEL RESTAURANT'!#REF!</f>
        <v>#REF!</v>
      </c>
      <c r="F261" s="236" t="e">
        <f>'SAISIE HOTEL RESTAURANT'!#REF!</f>
        <v>#REF!</v>
      </c>
      <c r="G261" s="237"/>
      <c r="H261" s="237"/>
    </row>
    <row r="262" spans="1:8" x14ac:dyDescent="0.25">
      <c r="A262" s="202">
        <f>'SAISIE HOTEL RESTAURANT'!K178</f>
        <v>146</v>
      </c>
      <c r="B262" s="203" t="str">
        <f>'SAISIE HOTEL RESTAURANT'!L178</f>
        <v>La température est agréable à l'arrivée du client (minimum 19°C en hiver).</v>
      </c>
      <c r="C262" s="204">
        <f>'SAISIE HOTEL RESTAURANT'!M178</f>
        <v>3</v>
      </c>
      <c r="D262" s="202" t="str">
        <f>'SAISIE HOTEL RESTAURANT'!N178</f>
        <v>OUI</v>
      </c>
      <c r="E262" s="238">
        <f>'SAISIE HOTEL RESTAURANT'!O178</f>
        <v>0</v>
      </c>
      <c r="F262" s="236" t="str">
        <f>'SAISIE HOTEL RESTAURANT'!B178</f>
        <v>NR</v>
      </c>
      <c r="G262" s="237"/>
      <c r="H262" s="237"/>
    </row>
    <row r="263" spans="1:8" x14ac:dyDescent="0.25">
      <c r="A263" s="202">
        <f>'SAISIE HOTEL RESTAURANT'!K179</f>
        <v>147</v>
      </c>
      <c r="B263" s="203" t="str">
        <f>'SAISIE HOTEL RESTAURANT'!L179</f>
        <v>La chambre bénéficie d'une isolation phonique interne efficace.</v>
      </c>
      <c r="C263" s="204">
        <f>'SAISIE HOTEL RESTAURANT'!M179</f>
        <v>3</v>
      </c>
      <c r="D263" s="202" t="str">
        <f>'SAISIE HOTEL RESTAURANT'!N179</f>
        <v>OUI</v>
      </c>
      <c r="E263" s="238">
        <f>'SAISIE HOTEL RESTAURANT'!O179</f>
        <v>0</v>
      </c>
      <c r="F263" s="236" t="str">
        <f>'SAISIE HOTEL RESTAURANT'!B179</f>
        <v>NR</v>
      </c>
      <c r="G263" s="237"/>
      <c r="H263" s="237"/>
    </row>
    <row r="264" spans="1:8" x14ac:dyDescent="0.25">
      <c r="A264" s="202">
        <f>'SAISIE HOTEL RESTAURANT'!K180</f>
        <v>148</v>
      </c>
      <c r="B264" s="203" t="str">
        <f>'SAISIE HOTEL RESTAURANT'!L180</f>
        <v>La chambre bénéficie d'une isolation phonique externe efficace.</v>
      </c>
      <c r="C264" s="204">
        <f>'SAISIE HOTEL RESTAURANT'!M180</f>
        <v>3</v>
      </c>
      <c r="D264" s="202" t="str">
        <f>'SAISIE HOTEL RESTAURANT'!N180</f>
        <v>OUI</v>
      </c>
      <c r="E264" s="238">
        <f>'SAISIE HOTEL RESTAURANT'!O180</f>
        <v>0</v>
      </c>
      <c r="F264" s="236" t="str">
        <f>'SAISIE HOTEL RESTAURANT'!B180</f>
        <v>NR</v>
      </c>
      <c r="G264" s="237"/>
      <c r="H264" s="237"/>
    </row>
    <row r="265" spans="1:8" x14ac:dyDescent="0.25">
      <c r="A265" s="202">
        <f>'SAISIE HOTEL RESTAURANT'!K182</f>
        <v>150</v>
      </c>
      <c r="B265" s="203" t="str">
        <f>'SAISIE HOTEL RESTAURANT'!L182</f>
        <v>L'éclairage général de la chambre est satisfaisant.</v>
      </c>
      <c r="C265" s="204">
        <f>'SAISIE HOTEL RESTAURANT'!M182</f>
        <v>3</v>
      </c>
      <c r="D265" s="202" t="str">
        <f>'SAISIE HOTEL RESTAURANT'!N182</f>
        <v>OUI</v>
      </c>
      <c r="E265" s="238">
        <f>'SAISIE HOTEL RESTAURANT'!O182</f>
        <v>0</v>
      </c>
      <c r="F265" s="236" t="str">
        <f>'SAISIE HOTEL RESTAURANT'!B182</f>
        <v>NR</v>
      </c>
      <c r="G265" s="237"/>
      <c r="H265" s="237"/>
    </row>
    <row r="266" spans="1:8" x14ac:dyDescent="0.25">
      <c r="A266" s="202">
        <f>'SAISIE HOTEL RESTAURANT'!K183</f>
        <v>151</v>
      </c>
      <c r="B266" s="203" t="str">
        <f>'SAISIE HOTEL RESTAURANT'!L183</f>
        <v>La circulation dans la chambre est aisée.</v>
      </c>
      <c r="C266" s="204">
        <f>'SAISIE HOTEL RESTAURANT'!M183</f>
        <v>3</v>
      </c>
      <c r="D266" s="202" t="str">
        <f>'SAISIE HOTEL RESTAURANT'!N183</f>
        <v>OUI</v>
      </c>
      <c r="E266" s="238">
        <f>'SAISIE HOTEL RESTAURANT'!O183</f>
        <v>0</v>
      </c>
      <c r="F266" s="236" t="str">
        <f>'SAISIE HOTEL RESTAURANT'!B183</f>
        <v>NR</v>
      </c>
      <c r="G266" s="237"/>
      <c r="H266" s="237"/>
    </row>
    <row r="267" spans="1:8" ht="31.5" x14ac:dyDescent="0.25">
      <c r="A267" s="202">
        <f>'SAISIE HOTEL RESTAURANT'!K190</f>
        <v>158</v>
      </c>
      <c r="B267" s="203" t="str">
        <f>'SAISIE HOTEL RESTAURANT'!L190</f>
        <v>L'été, en l'absence de climatisation, des actions sont prises pour limiter la température de la chambre.</v>
      </c>
      <c r="C267" s="204">
        <f>'SAISIE HOTEL RESTAURANT'!M190</f>
        <v>1</v>
      </c>
      <c r="D267" s="202" t="str">
        <f>'SAISIE HOTEL RESTAURANT'!N190</f>
        <v>OUI</v>
      </c>
      <c r="E267" s="238">
        <f>'SAISIE HOTEL RESTAURANT'!O190</f>
        <v>0</v>
      </c>
      <c r="F267" s="236" t="str">
        <f>'SAISIE HOTEL RESTAURANT'!B190</f>
        <v>NR</v>
      </c>
      <c r="G267" s="237"/>
      <c r="H267" s="237"/>
    </row>
    <row r="268" spans="1:8" x14ac:dyDescent="0.25">
      <c r="A268" s="202">
        <f>'SAISIE HOTEL RESTAURANT'!K191</f>
        <v>159</v>
      </c>
      <c r="B268" s="203" t="str">
        <f>'SAISIE HOTEL RESTAURANT'!L191</f>
        <v>L'occultation est efficace.</v>
      </c>
      <c r="C268" s="204">
        <f>'SAISIE HOTEL RESTAURANT'!M191</f>
        <v>3</v>
      </c>
      <c r="D268" s="202" t="str">
        <f>'SAISIE HOTEL RESTAURANT'!N191</f>
        <v>OUI</v>
      </c>
      <c r="E268" s="238">
        <f>'SAISIE HOTEL RESTAURANT'!O191</f>
        <v>0</v>
      </c>
      <c r="F268" s="236" t="str">
        <f>'SAISIE HOTEL RESTAURANT'!B191</f>
        <v>NR</v>
      </c>
      <c r="G268" s="237"/>
      <c r="H268" s="237"/>
    </row>
    <row r="269" spans="1:8" x14ac:dyDescent="0.25">
      <c r="A269" s="202">
        <f>'SAISIE HOTEL RESTAURANT'!K193</f>
        <v>160</v>
      </c>
      <c r="B269" s="203" t="str">
        <f>'SAISIE HOTEL RESTAURANT'!L193</f>
        <v>Le matelas est confortable.</v>
      </c>
      <c r="C269" s="204">
        <f>'SAISIE HOTEL RESTAURANT'!M193</f>
        <v>9</v>
      </c>
      <c r="D269" s="202" t="str">
        <f>'SAISIE HOTEL RESTAURANT'!N193</f>
        <v>Très Satisfaisant</v>
      </c>
      <c r="E269" s="238">
        <f>'SAISIE HOTEL RESTAURANT'!O193</f>
        <v>0</v>
      </c>
      <c r="F269" s="236" t="str">
        <f>'SAISIE HOTEL RESTAURANT'!$B$193</f>
        <v>NR</v>
      </c>
      <c r="G269" s="237"/>
      <c r="H269" s="237"/>
    </row>
    <row r="270" spans="1:8" x14ac:dyDescent="0.25">
      <c r="A270" s="202">
        <f>'SAISIE HOTEL RESTAURANT'!K196</f>
        <v>163</v>
      </c>
      <c r="B270" s="203" t="str">
        <f>'SAISIE HOTEL RESTAURANT'!L196</f>
        <v>Le lit est correctement fait.</v>
      </c>
      <c r="C270" s="204">
        <f>'SAISIE HOTEL RESTAURANT'!M196</f>
        <v>3</v>
      </c>
      <c r="D270" s="202" t="str">
        <f>'SAISIE HOTEL RESTAURANT'!N196</f>
        <v>OUI</v>
      </c>
      <c r="E270" s="238">
        <f>'SAISIE HOTEL RESTAURANT'!O196</f>
        <v>0</v>
      </c>
      <c r="F270" s="236" t="str">
        <f>'SAISIE HOTEL RESTAURANT'!$B$196</f>
        <v>NR</v>
      </c>
      <c r="G270" s="237"/>
      <c r="H270" s="237"/>
    </row>
    <row r="271" spans="1:8" x14ac:dyDescent="0.25">
      <c r="A271" s="202" t="e">
        <f>'SAISIE HOTEL RESTAURANT'!#REF!</f>
        <v>#REF!</v>
      </c>
      <c r="B271" s="203" t="e">
        <f>'SAISIE HOTEL RESTAURANT'!#REF!</f>
        <v>#REF!</v>
      </c>
      <c r="C271" s="204" t="e">
        <f>'SAISIE HOTEL RESTAURANT'!#REF!</f>
        <v>#REF!</v>
      </c>
      <c r="D271" s="202" t="e">
        <f>'SAISIE HOTEL RESTAURANT'!#REF!</f>
        <v>#REF!</v>
      </c>
      <c r="E271" s="238" t="e">
        <f>'SAISIE HOTEL RESTAURANT'!#REF!</f>
        <v>#REF!</v>
      </c>
      <c r="F271" s="236" t="e">
        <f>'SAISIE HOTEL RESTAURANT'!#REF!</f>
        <v>#REF!</v>
      </c>
      <c r="G271" s="237"/>
      <c r="H271" s="237"/>
    </row>
    <row r="272" spans="1:8" x14ac:dyDescent="0.25">
      <c r="A272" s="202">
        <f>'SAISIE HOTEL RESTAURANT'!K199</f>
        <v>166</v>
      </c>
      <c r="B272" s="203" t="str">
        <f>'SAISIE HOTEL RESTAURANT'!L199</f>
        <v>La dimension de la literie en lit double est de 160x200.</v>
      </c>
      <c r="C272" s="204">
        <f>'SAISIE HOTEL RESTAURANT'!M199</f>
        <v>1</v>
      </c>
      <c r="D272" s="202" t="str">
        <f>'SAISIE HOTEL RESTAURANT'!N199</f>
        <v>OUI</v>
      </c>
      <c r="E272" s="238">
        <f>'SAISIE HOTEL RESTAURANT'!O199</f>
        <v>0</v>
      </c>
      <c r="F272" s="236" t="str">
        <f>'SAISIE HOTEL RESTAURANT'!$B$199</f>
        <v>NR</v>
      </c>
      <c r="G272" s="237"/>
      <c r="H272" s="237"/>
    </row>
    <row r="273" spans="1:8" x14ac:dyDescent="0.25">
      <c r="A273" s="202" t="e">
        <f>'SAISIE HOTEL RESTAURANT'!#REF!</f>
        <v>#REF!</v>
      </c>
      <c r="B273" s="203" t="e">
        <f>'SAISIE HOTEL RESTAURANT'!#REF!</f>
        <v>#REF!</v>
      </c>
      <c r="C273" s="204" t="e">
        <f>'SAISIE HOTEL RESTAURANT'!#REF!</f>
        <v>#REF!</v>
      </c>
      <c r="D273" s="202" t="e">
        <f>'SAISIE HOTEL RESTAURANT'!#REF!</f>
        <v>#REF!</v>
      </c>
      <c r="E273" s="238" t="e">
        <f>'SAISIE HOTEL RESTAURANT'!#REF!</f>
        <v>#REF!</v>
      </c>
      <c r="F273" s="236" t="e">
        <f>'SAISIE HOTEL RESTAURANT'!#REF!</f>
        <v>#REF!</v>
      </c>
      <c r="G273" s="237"/>
      <c r="H273" s="237"/>
    </row>
    <row r="274" spans="1:8" x14ac:dyDescent="0.25">
      <c r="A274" s="202" t="e">
        <f>'SAISIE HOTEL RESTAURANT'!#REF!</f>
        <v>#REF!</v>
      </c>
      <c r="B274" s="203" t="e">
        <f>'SAISIE HOTEL RESTAURANT'!#REF!</f>
        <v>#REF!</v>
      </c>
      <c r="C274" s="204" t="e">
        <f>'SAISIE HOTEL RESTAURANT'!#REF!</f>
        <v>#REF!</v>
      </c>
      <c r="D274" s="202" t="e">
        <f>'SAISIE HOTEL RESTAURANT'!#REF!</f>
        <v>#REF!</v>
      </c>
      <c r="E274" s="238" t="e">
        <f>'SAISIE HOTEL RESTAURANT'!#REF!</f>
        <v>#REF!</v>
      </c>
      <c r="F274" s="236" t="e">
        <f>'SAISIE HOTEL RESTAURANT'!#REF!</f>
        <v>#REF!</v>
      </c>
      <c r="G274" s="237"/>
      <c r="H274" s="237"/>
    </row>
    <row r="275" spans="1:8" x14ac:dyDescent="0.25">
      <c r="A275" s="202" t="e">
        <f>'SAISIE HOTEL RESTAURANT'!#REF!</f>
        <v>#REF!</v>
      </c>
      <c r="B275" s="203" t="e">
        <f>'SAISIE HOTEL RESTAURANT'!#REF!</f>
        <v>#REF!</v>
      </c>
      <c r="C275" s="204" t="e">
        <f>'SAISIE HOTEL RESTAURANT'!#REF!</f>
        <v>#REF!</v>
      </c>
      <c r="D275" s="202" t="e">
        <f>'SAISIE HOTEL RESTAURANT'!#REF!</f>
        <v>#REF!</v>
      </c>
      <c r="E275" s="238" t="e">
        <f>'SAISIE HOTEL RESTAURANT'!#REF!</f>
        <v>#REF!</v>
      </c>
      <c r="F275" s="236" t="e">
        <f>'SAISIE HOTEL RESTAURANT'!#REF!</f>
        <v>#REF!</v>
      </c>
      <c r="G275" s="237"/>
      <c r="H275" s="237"/>
    </row>
    <row r="276" spans="1:8" x14ac:dyDescent="0.25">
      <c r="A276" s="202" t="e">
        <f>'SAISIE HOTEL RESTAURANT'!#REF!</f>
        <v>#REF!</v>
      </c>
      <c r="B276" s="203" t="e">
        <f>'SAISIE HOTEL RESTAURANT'!#REF!</f>
        <v>#REF!</v>
      </c>
      <c r="C276" s="204" t="e">
        <f>'SAISIE HOTEL RESTAURANT'!#REF!</f>
        <v>#REF!</v>
      </c>
      <c r="D276" s="202" t="e">
        <f>'SAISIE HOTEL RESTAURANT'!#REF!</f>
        <v>#REF!</v>
      </c>
      <c r="E276" s="238" t="e">
        <f>'SAISIE HOTEL RESTAURANT'!#REF!</f>
        <v>#REF!</v>
      </c>
      <c r="F276" s="236" t="e">
        <f>'SAISIE HOTEL RESTAURANT'!#REF!</f>
        <v>#REF!</v>
      </c>
      <c r="G276" s="237"/>
      <c r="H276" s="237"/>
    </row>
    <row r="277" spans="1:8" x14ac:dyDescent="0.25">
      <c r="A277" s="202" t="e">
        <f>'SAISIE HOTEL RESTAURANT'!#REF!</f>
        <v>#REF!</v>
      </c>
      <c r="B277" s="203" t="e">
        <f>'SAISIE HOTEL RESTAURANT'!#REF!</f>
        <v>#REF!</v>
      </c>
      <c r="C277" s="204" t="e">
        <f>'SAISIE HOTEL RESTAURANT'!#REF!</f>
        <v>#REF!</v>
      </c>
      <c r="D277" s="202" t="e">
        <f>'SAISIE HOTEL RESTAURANT'!#REF!</f>
        <v>#REF!</v>
      </c>
      <c r="E277" s="238" t="e">
        <f>'SAISIE HOTEL RESTAURANT'!#REF!</f>
        <v>#REF!</v>
      </c>
      <c r="F277" s="236" t="e">
        <f>'SAISIE HOTEL RESTAURANT'!#REF!</f>
        <v>#REF!</v>
      </c>
      <c r="G277" s="237"/>
      <c r="H277" s="237"/>
    </row>
    <row r="278" spans="1:8" x14ac:dyDescent="0.25">
      <c r="A278" s="202" t="e">
        <f>'SAISIE HOTEL RESTAURANT'!#REF!</f>
        <v>#REF!</v>
      </c>
      <c r="B278" s="203" t="e">
        <f>'SAISIE HOTEL RESTAURANT'!#REF!</f>
        <v>#REF!</v>
      </c>
      <c r="C278" s="204" t="e">
        <f>'SAISIE HOTEL RESTAURANT'!#REF!</f>
        <v>#REF!</v>
      </c>
      <c r="D278" s="202" t="e">
        <f>'SAISIE HOTEL RESTAURANT'!#REF!</f>
        <v>#REF!</v>
      </c>
      <c r="E278" s="238" t="e">
        <f>'SAISIE HOTEL RESTAURANT'!#REF!</f>
        <v>#REF!</v>
      </c>
      <c r="F278" s="236" t="e">
        <f>'SAISIE HOTEL RESTAURANT'!#REF!</f>
        <v>#REF!</v>
      </c>
      <c r="G278" s="237"/>
      <c r="H278" s="237"/>
    </row>
    <row r="279" spans="1:8" x14ac:dyDescent="0.25">
      <c r="A279" s="202" t="e">
        <f>'SAISIE HOTEL RESTAURANT'!#REF!</f>
        <v>#REF!</v>
      </c>
      <c r="B279" s="203" t="e">
        <f>'SAISIE HOTEL RESTAURANT'!#REF!</f>
        <v>#REF!</v>
      </c>
      <c r="C279" s="204" t="e">
        <f>'SAISIE HOTEL RESTAURANT'!#REF!</f>
        <v>#REF!</v>
      </c>
      <c r="D279" s="202" t="e">
        <f>'SAISIE HOTEL RESTAURANT'!#REF!</f>
        <v>#REF!</v>
      </c>
      <c r="E279" s="238" t="e">
        <f>'SAISIE HOTEL RESTAURANT'!#REF!</f>
        <v>#REF!</v>
      </c>
      <c r="F279" s="236" t="e">
        <f>'SAISIE HOTEL RESTAURANT'!#REF!</f>
        <v>#REF!</v>
      </c>
      <c r="G279" s="237"/>
      <c r="H279" s="237"/>
    </row>
    <row r="280" spans="1:8" x14ac:dyDescent="0.25">
      <c r="A280" s="202" t="e">
        <f>'SAISIE HOTEL RESTAURANT'!#REF!</f>
        <v>#REF!</v>
      </c>
      <c r="B280" s="203" t="e">
        <f>'SAISIE HOTEL RESTAURANT'!#REF!</f>
        <v>#REF!</v>
      </c>
      <c r="C280" s="204" t="e">
        <f>'SAISIE HOTEL RESTAURANT'!#REF!</f>
        <v>#REF!</v>
      </c>
      <c r="D280" s="202" t="e">
        <f>'SAISIE HOTEL RESTAURANT'!#REF!</f>
        <v>#REF!</v>
      </c>
      <c r="E280" s="238" t="e">
        <f>'SAISIE HOTEL RESTAURANT'!#REF!</f>
        <v>#REF!</v>
      </c>
      <c r="F280" s="236" t="e">
        <f>'SAISIE HOTEL RESTAURANT'!#REF!</f>
        <v>#REF!</v>
      </c>
      <c r="G280" s="237"/>
      <c r="H280" s="237"/>
    </row>
    <row r="281" spans="1:8" x14ac:dyDescent="0.25">
      <c r="A281" s="202">
        <f>'SAISIE HOTEL RESTAURANT'!K203</f>
        <v>169</v>
      </c>
      <c r="B281" s="203" t="str">
        <f>'SAISIE HOTEL RESTAURANT'!L203</f>
        <v>L'ensemble du mobilier de la chambre est pratique d'utilisation.</v>
      </c>
      <c r="C281" s="204">
        <f>'SAISIE HOTEL RESTAURANT'!M203</f>
        <v>3</v>
      </c>
      <c r="D281" s="202" t="str">
        <f>'SAISIE HOTEL RESTAURANT'!N203</f>
        <v>OUI</v>
      </c>
      <c r="E281" s="238">
        <f>'SAISIE HOTEL RESTAURANT'!O203</f>
        <v>0</v>
      </c>
      <c r="F281" s="236" t="str">
        <f>'SAISIE HOTEL RESTAURANT'!$B$203</f>
        <v>NR</v>
      </c>
      <c r="G281" s="237"/>
      <c r="H281" s="237"/>
    </row>
    <row r="282" spans="1:8" x14ac:dyDescent="0.25">
      <c r="A282" s="202">
        <f>'SAISIE HOTEL RESTAURANT'!K206</f>
        <v>170</v>
      </c>
      <c r="B282" s="203" t="str">
        <f>'SAISIE HOTEL RESTAURANT'!L206</f>
        <v>La température de la chambre peut être réglée par le client.</v>
      </c>
      <c r="C282" s="204">
        <f>'SAISIE HOTEL RESTAURANT'!M206</f>
        <v>1</v>
      </c>
      <c r="D282" s="202" t="str">
        <f>'SAISIE HOTEL RESTAURANT'!N206</f>
        <v>OUI</v>
      </c>
      <c r="E282" s="238">
        <f>'SAISIE HOTEL RESTAURANT'!O206</f>
        <v>0</v>
      </c>
      <c r="F282" s="236" t="str">
        <f>'SAISIE HOTEL RESTAURANT'!B206</f>
        <v>NR</v>
      </c>
      <c r="G282" s="237"/>
      <c r="H282" s="237"/>
    </row>
    <row r="283" spans="1:8" x14ac:dyDescent="0.25">
      <c r="A283" s="202">
        <f>'SAISIE HOTEL RESTAURANT'!K207</f>
        <v>171</v>
      </c>
      <c r="B283" s="203" t="str">
        <f>'SAISIE HOTEL RESTAURANT'!L207</f>
        <v>Le système de chauffage ou de climatisation (ou équivalent) est performant.</v>
      </c>
      <c r="C283" s="204">
        <f>'SAISIE HOTEL RESTAURANT'!M207</f>
        <v>1</v>
      </c>
      <c r="D283" s="202" t="str">
        <f>'SAISIE HOTEL RESTAURANT'!N207</f>
        <v>OUI</v>
      </c>
      <c r="E283" s="238">
        <f>'SAISIE HOTEL RESTAURANT'!O207</f>
        <v>0</v>
      </c>
      <c r="F283" s="236" t="str">
        <f>'SAISIE HOTEL RESTAURANT'!B207</f>
        <v>NR</v>
      </c>
      <c r="G283" s="237"/>
      <c r="H283" s="237"/>
    </row>
    <row r="284" spans="1:8" x14ac:dyDescent="0.25">
      <c r="A284" s="202" t="e">
        <f>'SAISIE HOTEL RESTAURANT'!#REF!</f>
        <v>#REF!</v>
      </c>
      <c r="B284" s="203" t="e">
        <f>'SAISIE HOTEL RESTAURANT'!#REF!</f>
        <v>#REF!</v>
      </c>
      <c r="C284" s="204" t="e">
        <f>'SAISIE HOTEL RESTAURANT'!#REF!</f>
        <v>#REF!</v>
      </c>
      <c r="D284" s="202" t="e">
        <f>'SAISIE HOTEL RESTAURANT'!#REF!</f>
        <v>#REF!</v>
      </c>
      <c r="E284" s="238" t="e">
        <f>'SAISIE HOTEL RESTAURANT'!#REF!</f>
        <v>#REF!</v>
      </c>
      <c r="F284" s="236" t="e">
        <f>'SAISIE HOTEL RESTAURANT'!#REF!</f>
        <v>#REF!</v>
      </c>
      <c r="G284" s="237"/>
      <c r="H284" s="237"/>
    </row>
    <row r="285" spans="1:8" x14ac:dyDescent="0.25">
      <c r="A285" s="202" t="e">
        <f>'SAISIE HOTEL RESTAURANT'!#REF!</f>
        <v>#REF!</v>
      </c>
      <c r="B285" s="203" t="e">
        <f>'SAISIE HOTEL RESTAURANT'!#REF!</f>
        <v>#REF!</v>
      </c>
      <c r="C285" s="204" t="e">
        <f>'SAISIE HOTEL RESTAURANT'!#REF!</f>
        <v>#REF!</v>
      </c>
      <c r="D285" s="202" t="e">
        <f>'SAISIE HOTEL RESTAURANT'!#REF!</f>
        <v>#REF!</v>
      </c>
      <c r="E285" s="238" t="e">
        <f>'SAISIE HOTEL RESTAURANT'!#REF!</f>
        <v>#REF!</v>
      </c>
      <c r="F285" s="236" t="e">
        <f>'SAISIE HOTEL RESTAURANT'!#REF!</f>
        <v>#REF!</v>
      </c>
      <c r="G285" s="237"/>
      <c r="H285" s="237"/>
    </row>
    <row r="286" spans="1:8" x14ac:dyDescent="0.25">
      <c r="A286" s="202" t="e">
        <f>'SAISIE HOTEL RESTAURANT'!#REF!</f>
        <v>#REF!</v>
      </c>
      <c r="B286" s="203" t="e">
        <f>'SAISIE HOTEL RESTAURANT'!#REF!</f>
        <v>#REF!</v>
      </c>
      <c r="C286" s="204" t="e">
        <f>'SAISIE HOTEL RESTAURANT'!#REF!</f>
        <v>#REF!</v>
      </c>
      <c r="D286" s="202" t="e">
        <f>'SAISIE HOTEL RESTAURANT'!#REF!</f>
        <v>#REF!</v>
      </c>
      <c r="E286" s="238" t="e">
        <f>'SAISIE HOTEL RESTAURANT'!#REF!</f>
        <v>#REF!</v>
      </c>
      <c r="F286" s="236" t="e">
        <f>'SAISIE HOTEL RESTAURANT'!#REF!</f>
        <v>#REF!</v>
      </c>
      <c r="G286" s="237"/>
      <c r="H286" s="237"/>
    </row>
    <row r="287" spans="1:8" x14ac:dyDescent="0.25">
      <c r="A287" s="202">
        <f>'SAISIE HOTEL RESTAURANT'!K208</f>
        <v>172</v>
      </c>
      <c r="B287" s="203" t="str">
        <f>'SAISIE HOTEL RESTAURANT'!L208</f>
        <v>Un accès Internet gratuit est proposé dans la chambre.</v>
      </c>
      <c r="C287" s="204">
        <f>'SAISIE HOTEL RESTAURANT'!M208</f>
        <v>1</v>
      </c>
      <c r="D287" s="202" t="str">
        <f>'SAISIE HOTEL RESTAURANT'!N208</f>
        <v>OUI</v>
      </c>
      <c r="E287" s="238">
        <f>'SAISIE HOTEL RESTAURANT'!O208</f>
        <v>0</v>
      </c>
      <c r="F287" s="236" t="str">
        <f>'SAISIE HOTEL RESTAURANT'!B208</f>
        <v>NR</v>
      </c>
      <c r="G287" s="237"/>
      <c r="H287" s="237"/>
    </row>
    <row r="288" spans="1:8" x14ac:dyDescent="0.25">
      <c r="A288" s="202" t="e">
        <f>'SAISIE HOTEL RESTAURANT'!#REF!</f>
        <v>#REF!</v>
      </c>
      <c r="B288" s="203" t="e">
        <f>'SAISIE HOTEL RESTAURANT'!#REF!</f>
        <v>#REF!</v>
      </c>
      <c r="C288" s="204" t="e">
        <f>'SAISIE HOTEL RESTAURANT'!#REF!</f>
        <v>#REF!</v>
      </c>
      <c r="D288" s="202" t="e">
        <f>'SAISIE HOTEL RESTAURANT'!#REF!</f>
        <v>#REF!</v>
      </c>
      <c r="E288" s="238" t="e">
        <f>'SAISIE HOTEL RESTAURANT'!#REF!</f>
        <v>#REF!</v>
      </c>
      <c r="F288" s="236" t="e">
        <f>'SAISIE HOTEL RESTAURANT'!#REF!</f>
        <v>#REF!</v>
      </c>
      <c r="G288" s="237"/>
      <c r="H288" s="237"/>
    </row>
    <row r="289" spans="1:8" x14ac:dyDescent="0.25">
      <c r="A289" s="202" t="e">
        <f>'SAISIE HOTEL RESTAURANT'!#REF!</f>
        <v>#REF!</v>
      </c>
      <c r="B289" s="203" t="e">
        <f>'SAISIE HOTEL RESTAURANT'!#REF!</f>
        <v>#REF!</v>
      </c>
      <c r="C289" s="204" t="e">
        <f>'SAISIE HOTEL RESTAURANT'!#REF!</f>
        <v>#REF!</v>
      </c>
      <c r="D289" s="202" t="e">
        <f>'SAISIE HOTEL RESTAURANT'!#REF!</f>
        <v>#REF!</v>
      </c>
      <c r="E289" s="238" t="e">
        <f>'SAISIE HOTEL RESTAURANT'!#REF!</f>
        <v>#REF!</v>
      </c>
      <c r="F289" s="236" t="e">
        <f>'SAISIE HOTEL RESTAURANT'!#REF!</f>
        <v>#REF!</v>
      </c>
      <c r="G289" s="237"/>
      <c r="H289" s="237"/>
    </row>
    <row r="290" spans="1:8" x14ac:dyDescent="0.25">
      <c r="A290" s="202">
        <f>'SAISIE HOTEL RESTAURANT'!K211</f>
        <v>175</v>
      </c>
      <c r="B290" s="203" t="str">
        <f>'SAISIE HOTEL RESTAURANT'!L211</f>
        <v>Au minimum 3 éléments de confort complémentaires sont proposés.</v>
      </c>
      <c r="C290" s="204">
        <f>'SAISIE HOTEL RESTAURANT'!M211</f>
        <v>1</v>
      </c>
      <c r="D290" s="202" t="str">
        <f>'SAISIE HOTEL RESTAURANT'!N211</f>
        <v>OUI</v>
      </c>
      <c r="E290" s="238">
        <f>'SAISIE HOTEL RESTAURANT'!O211</f>
        <v>0</v>
      </c>
      <c r="F290" s="236" t="str">
        <f>'SAISIE HOTEL RESTAURANT'!B211</f>
        <v>R</v>
      </c>
      <c r="G290" s="237"/>
      <c r="H290" s="237"/>
    </row>
    <row r="291" spans="1:8" x14ac:dyDescent="0.25">
      <c r="A291" s="202" t="e">
        <f>'SAISIE HOTEL RESTAURANT'!#REF!</f>
        <v>#REF!</v>
      </c>
      <c r="B291" s="203" t="e">
        <f>'SAISIE HOTEL RESTAURANT'!#REF!</f>
        <v>#REF!</v>
      </c>
      <c r="C291" s="204" t="e">
        <f>'SAISIE HOTEL RESTAURANT'!#REF!</f>
        <v>#REF!</v>
      </c>
      <c r="D291" s="202" t="e">
        <f>'SAISIE HOTEL RESTAURANT'!#REF!</f>
        <v>#REF!</v>
      </c>
      <c r="E291" s="238" t="e">
        <f>'SAISIE HOTEL RESTAURANT'!#REF!</f>
        <v>#REF!</v>
      </c>
      <c r="F291" s="236" t="e">
        <f>'SAISIE HOTEL RESTAURANT'!#REF!</f>
        <v>#REF!</v>
      </c>
      <c r="G291" s="237"/>
      <c r="H291" s="237"/>
    </row>
    <row r="292" spans="1:8" x14ac:dyDescent="0.25">
      <c r="A292" s="202" t="e">
        <f>'SAISIE HOTEL RESTAURANT'!#REF!</f>
        <v>#REF!</v>
      </c>
      <c r="B292" s="203" t="e">
        <f>'SAISIE HOTEL RESTAURANT'!#REF!</f>
        <v>#REF!</v>
      </c>
      <c r="C292" s="204" t="e">
        <f>'SAISIE HOTEL RESTAURANT'!#REF!</f>
        <v>#REF!</v>
      </c>
      <c r="D292" s="202" t="e">
        <f>'SAISIE HOTEL RESTAURANT'!#REF!</f>
        <v>#REF!</v>
      </c>
      <c r="E292" s="238" t="e">
        <f>'SAISIE HOTEL RESTAURANT'!#REF!</f>
        <v>#REF!</v>
      </c>
      <c r="F292" s="236" t="e">
        <f>'SAISIE HOTEL RESTAURANT'!#REF!</f>
        <v>#REF!</v>
      </c>
      <c r="G292" s="237"/>
      <c r="H292" s="237"/>
    </row>
    <row r="293" spans="1:8" x14ac:dyDescent="0.25">
      <c r="A293" s="202" t="e">
        <f>'SAISIE HOTEL RESTAURANT'!#REF!</f>
        <v>#REF!</v>
      </c>
      <c r="B293" s="203" t="e">
        <f>'SAISIE HOTEL RESTAURANT'!#REF!</f>
        <v>#REF!</v>
      </c>
      <c r="C293" s="204" t="e">
        <f>'SAISIE HOTEL RESTAURANT'!#REF!</f>
        <v>#REF!</v>
      </c>
      <c r="D293" s="202" t="e">
        <f>'SAISIE HOTEL RESTAURANT'!#REF!</f>
        <v>#REF!</v>
      </c>
      <c r="E293" s="238" t="e">
        <f>'SAISIE HOTEL RESTAURANT'!#REF!</f>
        <v>#REF!</v>
      </c>
      <c r="F293" s="236" t="e">
        <f>'SAISIE HOTEL RESTAURANT'!#REF!</f>
        <v>#REF!</v>
      </c>
      <c r="G293" s="237"/>
      <c r="H293" s="237"/>
    </row>
    <row r="294" spans="1:8" x14ac:dyDescent="0.25">
      <c r="A294" s="202">
        <f>'SAISIE HOTEL RESTAURANT'!K216</f>
        <v>179</v>
      </c>
      <c r="B294" s="203" t="str">
        <f>'SAISIE HOTEL RESTAURANT'!L216</f>
        <v>Une fiche "ne pas déranger" est à disposition dans la chambre.</v>
      </c>
      <c r="C294" s="204">
        <f>'SAISIE HOTEL RESTAURANT'!M216</f>
        <v>1</v>
      </c>
      <c r="D294" s="202" t="str">
        <f>'SAISIE HOTEL RESTAURANT'!N216</f>
        <v>OUI</v>
      </c>
      <c r="E294" s="238">
        <f>'SAISIE HOTEL RESTAURANT'!O216</f>
        <v>0</v>
      </c>
      <c r="F294" s="236" t="str">
        <f>'SAISIE HOTEL RESTAURANT'!$B$216</f>
        <v>R</v>
      </c>
      <c r="G294" s="237"/>
      <c r="H294" s="237"/>
    </row>
    <row r="295" spans="1:8" x14ac:dyDescent="0.25">
      <c r="A295" s="202">
        <f>'SAISIE HOTEL RESTAURANT'!K224</f>
        <v>185</v>
      </c>
      <c r="B295" s="203" t="str">
        <f>'SAISIE HOTEL RESTAURANT'!L224</f>
        <v>L'aspect général de la salle de bains est accueillant.</v>
      </c>
      <c r="C295" s="204">
        <f>'SAISIE HOTEL RESTAURANT'!M224</f>
        <v>3</v>
      </c>
      <c r="D295" s="202" t="str">
        <f>'SAISIE HOTEL RESTAURANT'!N224</f>
        <v>OUI</v>
      </c>
      <c r="E295" s="238">
        <f>'SAISIE HOTEL RESTAURANT'!O224</f>
        <v>0</v>
      </c>
      <c r="F295" s="236" t="str">
        <f>'SAISIE HOTEL RESTAURANT'!B224</f>
        <v>NR</v>
      </c>
      <c r="G295" s="237"/>
      <c r="H295" s="237"/>
    </row>
    <row r="296" spans="1:8" x14ac:dyDescent="0.25">
      <c r="A296" s="202">
        <f>'SAISIE HOTEL RESTAURANT'!K225</f>
        <v>186</v>
      </c>
      <c r="B296" s="203" t="str">
        <f>'SAISIE HOTEL RESTAURANT'!L225</f>
        <v>La température est agréable.</v>
      </c>
      <c r="C296" s="204">
        <f>'SAISIE HOTEL RESTAURANT'!M225</f>
        <v>3</v>
      </c>
      <c r="D296" s="202" t="str">
        <f>'SAISIE HOTEL RESTAURANT'!N225</f>
        <v>OUI</v>
      </c>
      <c r="E296" s="238">
        <f>'SAISIE HOTEL RESTAURANT'!O225</f>
        <v>0</v>
      </c>
      <c r="F296" s="236" t="str">
        <f>'SAISIE HOTEL RESTAURANT'!B225</f>
        <v>NR</v>
      </c>
      <c r="G296" s="237"/>
      <c r="H296" s="237"/>
    </row>
    <row r="297" spans="1:8" x14ac:dyDescent="0.25">
      <c r="A297" s="202">
        <f>'SAISIE HOTEL RESTAURANT'!K226</f>
        <v>187</v>
      </c>
      <c r="B297" s="203" t="str">
        <f>'SAISIE HOTEL RESTAURANT'!L226</f>
        <v>La température de la salle de bains est ajustable</v>
      </c>
      <c r="C297" s="204">
        <f>'SAISIE HOTEL RESTAURANT'!M226</f>
        <v>1</v>
      </c>
      <c r="D297" s="202" t="str">
        <f>'SAISIE HOTEL RESTAURANT'!N226</f>
        <v>OUI</v>
      </c>
      <c r="E297" s="238">
        <f>'SAISIE HOTEL RESTAURANT'!O226</f>
        <v>0</v>
      </c>
      <c r="F297" s="236" t="str">
        <f>'SAISIE HOTEL RESTAURANT'!B226</f>
        <v>NR</v>
      </c>
      <c r="G297" s="237"/>
      <c r="H297" s="237"/>
    </row>
    <row r="298" spans="1:8" x14ac:dyDescent="0.25">
      <c r="A298" s="202">
        <f>'SAISIE HOTEL RESTAURANT'!K227</f>
        <v>188</v>
      </c>
      <c r="B298" s="203" t="str">
        <f>'SAISIE HOTEL RESTAURANT'!L227</f>
        <v>La salle de bains n'a pas d'odeurs désagréables.</v>
      </c>
      <c r="C298" s="204">
        <f>'SAISIE HOTEL RESTAURANT'!M227</f>
        <v>3</v>
      </c>
      <c r="D298" s="202" t="str">
        <f>'SAISIE HOTEL RESTAURANT'!N227</f>
        <v>OUI</v>
      </c>
      <c r="E298" s="238">
        <f>'SAISIE HOTEL RESTAURANT'!O227</f>
        <v>0</v>
      </c>
      <c r="F298" s="236" t="str">
        <f>'SAISIE HOTEL RESTAURANT'!B227</f>
        <v>NR</v>
      </c>
      <c r="G298" s="237"/>
      <c r="H298" s="237"/>
    </row>
    <row r="299" spans="1:8" x14ac:dyDescent="0.25">
      <c r="A299" s="202">
        <f>'SAISIE HOTEL RESTAURANT'!K228</f>
        <v>189</v>
      </c>
      <c r="B299" s="203" t="str">
        <f>'SAISIE HOTEL RESTAURANT'!L228</f>
        <v>La salle de bains est suffisamment éclairée.</v>
      </c>
      <c r="C299" s="204">
        <f>'SAISIE HOTEL RESTAURANT'!M228</f>
        <v>3</v>
      </c>
      <c r="D299" s="202" t="str">
        <f>'SAISIE HOTEL RESTAURANT'!N228</f>
        <v>OUI</v>
      </c>
      <c r="E299" s="238">
        <f>'SAISIE HOTEL RESTAURANT'!O228</f>
        <v>0</v>
      </c>
      <c r="F299" s="236" t="str">
        <f>'SAISIE HOTEL RESTAURANT'!B228</f>
        <v>NR</v>
      </c>
      <c r="G299" s="237"/>
      <c r="H299" s="237"/>
    </row>
    <row r="300" spans="1:8" ht="31.5" x14ac:dyDescent="0.25">
      <c r="A300" s="202">
        <f>'SAISIE HOTEL RESTAURANT'!K232</f>
        <v>192</v>
      </c>
      <c r="B300" s="203" t="str">
        <f>'SAISIE HOTEL RESTAURANT'!L232</f>
        <v>La salle de bains comporte au minimum : douche ou baignoire, lavabo, miroir, robinet mitigeur, WC.</v>
      </c>
      <c r="C300" s="204">
        <f>'SAISIE HOTEL RESTAURANT'!M232</f>
        <v>1</v>
      </c>
      <c r="D300" s="202" t="str">
        <f>'SAISIE HOTEL RESTAURANT'!N232</f>
        <v>OUI</v>
      </c>
      <c r="E300" s="238">
        <f>'SAISIE HOTEL RESTAURANT'!O232</f>
        <v>0</v>
      </c>
      <c r="F300" s="236" t="str">
        <f>'SAISIE HOTEL RESTAURANT'!B232</f>
        <v>NR</v>
      </c>
      <c r="G300" s="237"/>
      <c r="H300" s="237"/>
    </row>
    <row r="301" spans="1:8" x14ac:dyDescent="0.25">
      <c r="A301" s="202">
        <f>'SAISIE HOTEL RESTAURANT'!K233</f>
        <v>193</v>
      </c>
      <c r="B301" s="203" t="str">
        <f>'SAISIE HOTEL RESTAURANT'!L233</f>
        <v>La douche ou la baignoire est équipée d'un pare douche rigide.</v>
      </c>
      <c r="C301" s="204">
        <f>'SAISIE HOTEL RESTAURANT'!M233</f>
        <v>1</v>
      </c>
      <c r="D301" s="202" t="str">
        <f>'SAISIE HOTEL RESTAURANT'!N233</f>
        <v>OUI</v>
      </c>
      <c r="E301" s="238">
        <f>'SAISIE HOTEL RESTAURANT'!O233</f>
        <v>0</v>
      </c>
      <c r="F301" s="236" t="str">
        <f>'SAISIE HOTEL RESTAURANT'!B233</f>
        <v>NR</v>
      </c>
      <c r="G301" s="237"/>
      <c r="H301" s="237"/>
    </row>
    <row r="302" spans="1:8" ht="31.5" x14ac:dyDescent="0.25">
      <c r="A302" s="202">
        <f>'SAISIE HOTEL RESTAURANT'!K234</f>
        <v>194</v>
      </c>
      <c r="B302" s="203" t="str">
        <f>'SAISIE HOTEL RESTAURANT'!L234</f>
        <v>L'arrivée de l'eau chaude est rapide, la température est stable et le débit est suffisant.</v>
      </c>
      <c r="C302" s="204">
        <f>'SAISIE HOTEL RESTAURANT'!M234</f>
        <v>3</v>
      </c>
      <c r="D302" s="202" t="str">
        <f>'SAISIE HOTEL RESTAURANT'!N234</f>
        <v>OUI</v>
      </c>
      <c r="E302" s="238">
        <f>'SAISIE HOTEL RESTAURANT'!O234</f>
        <v>0</v>
      </c>
      <c r="F302" s="236" t="str">
        <f>'SAISIE HOTEL RESTAURANT'!B234</f>
        <v>NR</v>
      </c>
      <c r="G302" s="237"/>
      <c r="H302" s="237"/>
    </row>
    <row r="303" spans="1:8" ht="31.5" x14ac:dyDescent="0.25">
      <c r="A303" s="202">
        <f>'SAISIE HOTEL RESTAURANT'!K235</f>
        <v>195</v>
      </c>
      <c r="B303" s="203" t="str">
        <f>'SAISIE HOTEL RESTAURANT'!L235</f>
        <v>L'évacuation des eaux usées est efficace et l'ensemble des équipements de la salle de bains fonctionne bien.</v>
      </c>
      <c r="C303" s="204">
        <f>'SAISIE HOTEL RESTAURANT'!M235</f>
        <v>3</v>
      </c>
      <c r="D303" s="202" t="str">
        <f>'SAISIE HOTEL RESTAURANT'!N235</f>
        <v>OUI</v>
      </c>
      <c r="E303" s="238">
        <f>'SAISIE HOTEL RESTAURANT'!O235</f>
        <v>0</v>
      </c>
      <c r="F303" s="236" t="str">
        <f>'SAISIE HOTEL RESTAURANT'!B235</f>
        <v>NR</v>
      </c>
      <c r="G303" s="237"/>
      <c r="H303" s="237"/>
    </row>
    <row r="304" spans="1:8" ht="31.5" x14ac:dyDescent="0.25">
      <c r="A304" s="202">
        <f>'SAISIE HOTEL RESTAURANT'!K236</f>
        <v>196</v>
      </c>
      <c r="B304" s="203" t="str">
        <f>'SAISIE HOTEL RESTAURANT'!L236</f>
        <v>Présence d'une aération naturelle ou d'une VMC. Le système de ventilation est efficace.</v>
      </c>
      <c r="C304" s="204">
        <f>'SAISIE HOTEL RESTAURANT'!M236</f>
        <v>3</v>
      </c>
      <c r="D304" s="202" t="str">
        <f>'SAISIE HOTEL RESTAURANT'!N236</f>
        <v>OUI</v>
      </c>
      <c r="E304" s="238">
        <f>'SAISIE HOTEL RESTAURANT'!O236</f>
        <v>0</v>
      </c>
      <c r="F304" s="236" t="str">
        <f>'SAISIE HOTEL RESTAURANT'!B236</f>
        <v>NR</v>
      </c>
      <c r="G304" s="237"/>
      <c r="H304" s="237"/>
    </row>
    <row r="305" spans="1:8" x14ac:dyDescent="0.25">
      <c r="A305" s="202">
        <f>'SAISIE HOTEL RESTAURANT'!K237</f>
        <v>197</v>
      </c>
      <c r="B305" s="203" t="str">
        <f>'SAISIE HOTEL RESTAURANT'!L237</f>
        <v>La salle de bains dispose d'une solution de rangement.</v>
      </c>
      <c r="C305" s="204">
        <f>'SAISIE HOTEL RESTAURANT'!M237</f>
        <v>1</v>
      </c>
      <c r="D305" s="202" t="str">
        <f>'SAISIE HOTEL RESTAURANT'!N237</f>
        <v>OUI</v>
      </c>
      <c r="E305" s="238">
        <f>'SAISIE HOTEL RESTAURANT'!O237</f>
        <v>0</v>
      </c>
      <c r="F305" s="236" t="str">
        <f>'SAISIE HOTEL RESTAURANT'!B237</f>
        <v>NR</v>
      </c>
      <c r="G305" s="237"/>
      <c r="H305" s="237"/>
    </row>
    <row r="306" spans="1:8" x14ac:dyDescent="0.25">
      <c r="A306" s="202">
        <f>'SAISIE HOTEL RESTAURANT'!K239</f>
        <v>199</v>
      </c>
      <c r="B306" s="203" t="str">
        <f>'SAISIE HOTEL RESTAURANT'!L239</f>
        <v>Les WC sont dotés d'une balayette et de papier hygiénique en quantité suffisante</v>
      </c>
      <c r="C306" s="204">
        <f>'SAISIE HOTEL RESTAURANT'!M239</f>
        <v>1</v>
      </c>
      <c r="D306" s="202" t="str">
        <f>'SAISIE HOTEL RESTAURANT'!N239</f>
        <v>OUI</v>
      </c>
      <c r="E306" s="238">
        <f>'SAISIE HOTEL RESTAURANT'!O239</f>
        <v>0</v>
      </c>
      <c r="F306" s="236" t="str">
        <f>'SAISIE HOTEL RESTAURANT'!B239</f>
        <v>R</v>
      </c>
      <c r="G306" s="237"/>
      <c r="H306" s="237"/>
    </row>
    <row r="307" spans="1:8" x14ac:dyDescent="0.25">
      <c r="A307" s="202">
        <f>'SAISIE HOTEL RESTAURANT'!K240</f>
        <v>200</v>
      </c>
      <c r="B307" s="203" t="str">
        <f>'SAISIE HOTEL RESTAURANT'!L240</f>
        <v>La salle de bains est dotée d'au moins une patère et d'un porte-serviette.</v>
      </c>
      <c r="C307" s="204">
        <f>'SAISIE HOTEL RESTAURANT'!M240</f>
        <v>1</v>
      </c>
      <c r="D307" s="202" t="str">
        <f>'SAISIE HOTEL RESTAURANT'!N240</f>
        <v>OUI</v>
      </c>
      <c r="E307" s="238">
        <f>'SAISIE HOTEL RESTAURANT'!O240</f>
        <v>0</v>
      </c>
      <c r="F307" s="236" t="str">
        <f>'SAISIE HOTEL RESTAURANT'!B240</f>
        <v>NR</v>
      </c>
      <c r="G307" s="237"/>
      <c r="H307" s="237"/>
    </row>
    <row r="308" spans="1:8" x14ac:dyDescent="0.25">
      <c r="A308" s="202" t="e">
        <f>'SAISIE HOTEL RESTAURANT'!#REF!</f>
        <v>#REF!</v>
      </c>
      <c r="B308" s="203" t="e">
        <f>'SAISIE HOTEL RESTAURANT'!#REF!</f>
        <v>#REF!</v>
      </c>
      <c r="C308" s="204" t="e">
        <f>'SAISIE HOTEL RESTAURANT'!#REF!</f>
        <v>#REF!</v>
      </c>
      <c r="D308" s="202" t="e">
        <f>'SAISIE HOTEL RESTAURANT'!#REF!</f>
        <v>#REF!</v>
      </c>
      <c r="E308" s="238" t="e">
        <f>'SAISIE HOTEL RESTAURANT'!#REF!</f>
        <v>#REF!</v>
      </c>
      <c r="F308" s="236" t="e">
        <f>'SAISIE HOTEL RESTAURANT'!#REF!</f>
        <v>#REF!</v>
      </c>
      <c r="G308" s="237"/>
      <c r="H308" s="237"/>
    </row>
    <row r="309" spans="1:8" x14ac:dyDescent="0.25">
      <c r="A309" s="202" t="e">
        <f>'SAISIE HOTEL RESTAURANT'!#REF!</f>
        <v>#REF!</v>
      </c>
      <c r="B309" s="203" t="e">
        <f>'SAISIE HOTEL RESTAURANT'!#REF!</f>
        <v>#REF!</v>
      </c>
      <c r="C309" s="204" t="e">
        <f>'SAISIE HOTEL RESTAURANT'!#REF!</f>
        <v>#REF!</v>
      </c>
      <c r="D309" s="202" t="e">
        <f>'SAISIE HOTEL RESTAURANT'!#REF!</f>
        <v>#REF!</v>
      </c>
      <c r="E309" s="238" t="e">
        <f>'SAISIE HOTEL RESTAURANT'!#REF!</f>
        <v>#REF!</v>
      </c>
      <c r="F309" s="236" t="e">
        <f>'SAISIE HOTEL RESTAURANT'!#REF!</f>
        <v>#REF!</v>
      </c>
      <c r="G309" s="237"/>
      <c r="H309" s="237"/>
    </row>
    <row r="310" spans="1:8" x14ac:dyDescent="0.25">
      <c r="A310" s="202" t="e">
        <f>'SAISIE HOTEL RESTAURANT'!#REF!</f>
        <v>#REF!</v>
      </c>
      <c r="B310" s="203" t="e">
        <f>'SAISIE HOTEL RESTAURANT'!#REF!</f>
        <v>#REF!</v>
      </c>
      <c r="C310" s="204" t="e">
        <f>'SAISIE HOTEL RESTAURANT'!#REF!</f>
        <v>#REF!</v>
      </c>
      <c r="D310" s="202" t="e">
        <f>'SAISIE HOTEL RESTAURANT'!#REF!</f>
        <v>#REF!</v>
      </c>
      <c r="E310" s="238" t="e">
        <f>'SAISIE HOTEL RESTAURANT'!#REF!</f>
        <v>#REF!</v>
      </c>
      <c r="F310" s="236" t="e">
        <f>'SAISIE HOTEL RESTAURANT'!#REF!</f>
        <v>#REF!</v>
      </c>
      <c r="G310" s="237"/>
      <c r="H310" s="237"/>
    </row>
    <row r="311" spans="1:8" x14ac:dyDescent="0.25">
      <c r="A311" s="202" t="e">
        <f>'SAISIE HOTEL RESTAURANT'!#REF!</f>
        <v>#REF!</v>
      </c>
      <c r="B311" s="203" t="e">
        <f>'SAISIE HOTEL RESTAURANT'!#REF!</f>
        <v>#REF!</v>
      </c>
      <c r="C311" s="204" t="e">
        <f>'SAISIE HOTEL RESTAURANT'!#REF!</f>
        <v>#REF!</v>
      </c>
      <c r="D311" s="202" t="e">
        <f>'SAISIE HOTEL RESTAURANT'!#REF!</f>
        <v>#REF!</v>
      </c>
      <c r="E311" s="238" t="e">
        <f>'SAISIE HOTEL RESTAURANT'!#REF!</f>
        <v>#REF!</v>
      </c>
      <c r="F311" s="236" t="e">
        <f>'SAISIE HOTEL RESTAURANT'!#REF!</f>
        <v>#REF!</v>
      </c>
      <c r="G311" s="237"/>
      <c r="H311" s="237"/>
    </row>
    <row r="312" spans="1:8" x14ac:dyDescent="0.25">
      <c r="A312" s="202">
        <f>'SAISIE HOTEL RESTAURANT'!K241</f>
        <v>201</v>
      </c>
      <c r="B312" s="203" t="str">
        <f>'SAISIE HOTEL RESTAURANT'!L241</f>
        <v>Au moins deux équipements complémentaires sont présents dans la salle de bains.</v>
      </c>
      <c r="C312" s="204">
        <f>'SAISIE HOTEL RESTAURANT'!M241</f>
        <v>1</v>
      </c>
      <c r="D312" s="202" t="str">
        <f>'SAISIE HOTEL RESTAURANT'!N241</f>
        <v>OUI</v>
      </c>
      <c r="E312" s="238">
        <f>'SAISIE HOTEL RESTAURANT'!O241</f>
        <v>0</v>
      </c>
      <c r="F312" s="236" t="str">
        <f>'SAISIE HOTEL RESTAURANT'!B241</f>
        <v>R</v>
      </c>
      <c r="G312" s="237"/>
      <c r="H312" s="237"/>
    </row>
    <row r="313" spans="1:8" x14ac:dyDescent="0.25">
      <c r="A313" s="202" t="e">
        <f>'SAISIE HOTEL RESTAURANT'!#REF!</f>
        <v>#REF!</v>
      </c>
      <c r="B313" s="203" t="e">
        <f>'SAISIE HOTEL RESTAURANT'!#REF!</f>
        <v>#REF!</v>
      </c>
      <c r="C313" s="204" t="e">
        <f>'SAISIE HOTEL RESTAURANT'!#REF!</f>
        <v>#REF!</v>
      </c>
      <c r="D313" s="202" t="e">
        <f>'SAISIE HOTEL RESTAURANT'!#REF!</f>
        <v>#REF!</v>
      </c>
      <c r="E313" s="238" t="e">
        <f>'SAISIE HOTEL RESTAURANT'!#REF!</f>
        <v>#REF!</v>
      </c>
      <c r="F313" s="236" t="e">
        <f>'SAISIE HOTEL RESTAURANT'!#REF!</f>
        <v>#REF!</v>
      </c>
      <c r="G313" s="237"/>
      <c r="H313" s="237"/>
    </row>
    <row r="314" spans="1:8" x14ac:dyDescent="0.25">
      <c r="A314" s="202" t="e">
        <f>'SAISIE HOTEL RESTAURANT'!#REF!</f>
        <v>#REF!</v>
      </c>
      <c r="B314" s="203" t="e">
        <f>'SAISIE HOTEL RESTAURANT'!#REF!</f>
        <v>#REF!</v>
      </c>
      <c r="C314" s="204" t="e">
        <f>'SAISIE HOTEL RESTAURANT'!#REF!</f>
        <v>#REF!</v>
      </c>
      <c r="D314" s="202" t="e">
        <f>'SAISIE HOTEL RESTAURANT'!#REF!</f>
        <v>#REF!</v>
      </c>
      <c r="E314" s="238" t="e">
        <f>'SAISIE HOTEL RESTAURANT'!#REF!</f>
        <v>#REF!</v>
      </c>
      <c r="F314" s="236" t="e">
        <f>'SAISIE HOTEL RESTAURANT'!#REF!</f>
        <v>#REF!</v>
      </c>
      <c r="G314" s="237"/>
      <c r="H314" s="237"/>
    </row>
    <row r="315" spans="1:8" x14ac:dyDescent="0.25">
      <c r="A315" s="202">
        <f>'SAISIE HOTEL RESTAURANT'!K336</f>
        <v>284</v>
      </c>
      <c r="B315" s="203" t="str">
        <f>'SAISIE HOTEL RESTAURANT'!L336</f>
        <v>Les verres sont adaptés à la boisson servie.</v>
      </c>
      <c r="C315" s="204">
        <f>'SAISIE HOTEL RESTAURANT'!M336</f>
        <v>1</v>
      </c>
      <c r="D315" s="202" t="str">
        <f>'SAISIE HOTEL RESTAURANT'!N336</f>
        <v>OUI</v>
      </c>
      <c r="E315" s="238" t="str">
        <f>'SAISIE HOTEL RESTAURANT'!O336</f>
        <v/>
      </c>
      <c r="F315" s="236" t="str">
        <f>'SAISIE HOTEL RESTAURANT'!$B$336</f>
        <v>NR</v>
      </c>
      <c r="G315" s="237"/>
      <c r="H315" s="237"/>
    </row>
    <row r="316" spans="1:8" x14ac:dyDescent="0.25">
      <c r="A316" s="202">
        <f>'SAISIE HOTEL RESTAURANT'!K387</f>
        <v>327</v>
      </c>
      <c r="B316" s="203" t="str">
        <f>'SAISIE HOTEL RESTAURANT'!L387</f>
        <v>La salle de restaurant est aménagée de manière confortable.</v>
      </c>
      <c r="C316" s="204">
        <f>'SAISIE HOTEL RESTAURANT'!M387</f>
        <v>3</v>
      </c>
      <c r="D316" s="202" t="str">
        <f>'SAISIE HOTEL RESTAURANT'!N387</f>
        <v>OUI</v>
      </c>
      <c r="E316" s="238">
        <f>'SAISIE HOTEL RESTAURANT'!O387</f>
        <v>0</v>
      </c>
      <c r="F316" s="236" t="str">
        <f>'SAISIE HOTEL RESTAURANT'!B387</f>
        <v>NR</v>
      </c>
      <c r="G316" s="237"/>
      <c r="H316" s="237"/>
    </row>
    <row r="317" spans="1:8" ht="31.5" x14ac:dyDescent="0.25">
      <c r="A317" s="202">
        <f>'SAISIE HOTEL RESTAURANT'!K388</f>
        <v>328</v>
      </c>
      <c r="B317" s="203" t="str">
        <f>'SAISIE HOTEL RESTAURANT'!L388</f>
        <v>La salle de restaurant ne souffre pas de nuisances sonores internes : bruits de cuisine, bruits de porte</v>
      </c>
      <c r="C317" s="204">
        <f>'SAISIE HOTEL RESTAURANT'!M388</f>
        <v>3</v>
      </c>
      <c r="D317" s="202" t="str">
        <f>'SAISIE HOTEL RESTAURANT'!N388</f>
        <v>OUI</v>
      </c>
      <c r="E317" s="238">
        <f>'SAISIE HOTEL RESTAURANT'!O388</f>
        <v>0</v>
      </c>
      <c r="F317" s="236" t="str">
        <f>'SAISIE HOTEL RESTAURANT'!B388</f>
        <v>NR</v>
      </c>
      <c r="G317" s="237"/>
      <c r="H317" s="237"/>
    </row>
    <row r="318" spans="1:8" ht="31.5" x14ac:dyDescent="0.25">
      <c r="A318" s="202">
        <f>'SAISIE HOTEL RESTAURANT'!K389</f>
        <v>329</v>
      </c>
      <c r="B318" s="203" t="str">
        <f>'SAISIE HOTEL RESTAURANT'!L389</f>
        <v>La salle de restaurant ne souffre pas de nuisances sonores externes : bruits de circulation (voitures, trains...)</v>
      </c>
      <c r="C318" s="204">
        <f>'SAISIE HOTEL RESTAURANT'!M389</f>
        <v>3</v>
      </c>
      <c r="D318" s="202" t="str">
        <f>'SAISIE HOTEL RESTAURANT'!N389</f>
        <v>OUI</v>
      </c>
      <c r="E318" s="238">
        <f>'SAISIE HOTEL RESTAURANT'!O389</f>
        <v>0</v>
      </c>
      <c r="F318" s="236" t="str">
        <f>'SAISIE HOTEL RESTAURANT'!B389</f>
        <v>NR</v>
      </c>
      <c r="G318" s="237"/>
      <c r="H318" s="237"/>
    </row>
    <row r="319" spans="1:8" x14ac:dyDescent="0.25">
      <c r="A319" s="202">
        <f>'SAISIE HOTEL RESTAURANT'!K394</f>
        <v>334</v>
      </c>
      <c r="B319" s="203" t="str">
        <f>'SAISIE HOTEL RESTAURANT'!L394</f>
        <v>L'espacement des tables préserve le confort du client.</v>
      </c>
      <c r="C319" s="204">
        <f>'SAISIE HOTEL RESTAURANT'!M394</f>
        <v>3</v>
      </c>
      <c r="D319" s="202" t="str">
        <f>'SAISIE HOTEL RESTAURANT'!N394</f>
        <v>OUI</v>
      </c>
      <c r="E319" s="238">
        <f>'SAISIE HOTEL RESTAURANT'!O394</f>
        <v>0</v>
      </c>
      <c r="F319" s="236" t="str">
        <f>'SAISIE HOTEL RESTAURANT'!$B$394</f>
        <v>NR</v>
      </c>
      <c r="G319" s="237"/>
      <c r="H319" s="237"/>
    </row>
    <row r="320" spans="1:8" x14ac:dyDescent="0.25">
      <c r="A320" s="202">
        <f>'SAISIE HOTEL RESTAURANT'!K405</f>
        <v>342</v>
      </c>
      <c r="B320" s="203" t="str">
        <f>'SAISIE HOTEL RESTAURANT'!L405</f>
        <v>Les verres sont adaptés à la boisson servie.</v>
      </c>
      <c r="C320" s="204">
        <f>'SAISIE HOTEL RESTAURANT'!M405</f>
        <v>1</v>
      </c>
      <c r="D320" s="202" t="str">
        <f>'SAISIE HOTEL RESTAURANT'!N405</f>
        <v>OUI</v>
      </c>
      <c r="E320" s="238">
        <f>'SAISIE HOTEL RESTAURANT'!O405</f>
        <v>0</v>
      </c>
      <c r="F320" s="236" t="str">
        <f>'SAISIE HOTEL RESTAURANT'!$B$405</f>
        <v>NR</v>
      </c>
      <c r="G320" s="237"/>
      <c r="H320" s="237"/>
    </row>
    <row r="321" spans="1:8" x14ac:dyDescent="0.25">
      <c r="A321" s="202" t="e">
        <f>'SAISIE HOTEL RESTAURANT'!#REF!</f>
        <v>#REF!</v>
      </c>
      <c r="B321" s="203" t="e">
        <f>'SAISIE HOTEL RESTAURANT'!#REF!</f>
        <v>#REF!</v>
      </c>
      <c r="C321" s="204" t="e">
        <f>'SAISIE HOTEL RESTAURANT'!#REF!</f>
        <v>#REF!</v>
      </c>
      <c r="D321" s="202" t="e">
        <f>'SAISIE HOTEL RESTAURANT'!#REF!</f>
        <v>#REF!</v>
      </c>
      <c r="E321" s="238" t="e">
        <f>'SAISIE HOTEL RESTAURANT'!#REF!</f>
        <v>#REF!</v>
      </c>
      <c r="F321" s="236" t="e">
        <f>'SAISIE HOTEL RESTAURANT'!#REF!</f>
        <v>#REF!</v>
      </c>
      <c r="G321" s="237"/>
      <c r="H321" s="237"/>
    </row>
    <row r="322" spans="1:8" x14ac:dyDescent="0.25">
      <c r="A322" s="202">
        <f>'SAISIE HOTEL RESTAURANT'!K441</f>
        <v>371</v>
      </c>
      <c r="B322" s="203" t="str">
        <f>'SAISIE HOTEL RESTAURANT'!L441</f>
        <v>La salle de petit déjeuner ne souffre pas de nuisances sonores internes ou externes.</v>
      </c>
      <c r="C322" s="204">
        <f>'SAISIE HOTEL RESTAURANT'!M441</f>
        <v>3</v>
      </c>
      <c r="D322" s="202" t="str">
        <f>'SAISIE HOTEL RESTAURANT'!N441</f>
        <v>OUI</v>
      </c>
      <c r="E322" s="238" t="str">
        <f>'SAISIE HOTEL RESTAURANT'!O441</f>
        <v/>
      </c>
      <c r="F322" s="236" t="str">
        <f>'SAISIE HOTEL RESTAURANT'!$B$441</f>
        <v>NR</v>
      </c>
      <c r="G322" s="237"/>
      <c r="H322" s="237"/>
    </row>
    <row r="323" spans="1:8" s="231" customFormat="1" ht="29.25" customHeight="1" x14ac:dyDescent="0.3">
      <c r="A323" s="224"/>
      <c r="B323" s="225" t="str">
        <f>'RESULTAT GLOBAL'!C39</f>
        <v>DEVELOPPEMENT DURABLE</v>
      </c>
      <c r="C323" s="226" t="s">
        <v>31</v>
      </c>
      <c r="D323" s="227" t="s">
        <v>32</v>
      </c>
      <c r="E323" s="228" t="s">
        <v>33</v>
      </c>
      <c r="F323" s="229" t="s">
        <v>806</v>
      </c>
      <c r="G323" s="230" t="s">
        <v>807</v>
      </c>
      <c r="H323" s="230" t="s">
        <v>808</v>
      </c>
    </row>
    <row r="324" spans="1:8" x14ac:dyDescent="0.25">
      <c r="A324" s="202">
        <f>'SAISIE HOTEL RESTAURANT'!K31</f>
        <v>26</v>
      </c>
      <c r="B324" s="203" t="str">
        <f>'SAISIE HOTEL RESTAURANT'!L31</f>
        <v>Le site internet valorise la destination touristique</v>
      </c>
      <c r="C324" s="202">
        <f>'SAISIE HOTEL RESTAURANT'!M31</f>
        <v>3</v>
      </c>
      <c r="D324" s="202" t="str">
        <f>'SAISIE HOTEL RESTAURANT'!N31</f>
        <v>OUI</v>
      </c>
      <c r="E324" s="238">
        <f>'SAISIE HOTEL RESTAURANT'!$O$31</f>
        <v>0</v>
      </c>
      <c r="F324" s="236" t="str">
        <f>'SAISIE HOTEL RESTAURANT'!$B$31</f>
        <v>R</v>
      </c>
      <c r="G324" s="237"/>
      <c r="H324" s="237"/>
    </row>
    <row r="325" spans="1:8" x14ac:dyDescent="0.25">
      <c r="A325" s="202" t="e">
        <f>'SAISIE HOTEL RESTAURANT'!#REF!</f>
        <v>#REF!</v>
      </c>
      <c r="B325" s="203" t="e">
        <f>'SAISIE HOTEL RESTAURANT'!#REF!</f>
        <v>#REF!</v>
      </c>
      <c r="C325" s="202" t="e">
        <f>'SAISIE HOTEL RESTAURANT'!#REF!</f>
        <v>#REF!</v>
      </c>
      <c r="D325" s="202" t="e">
        <f>'SAISIE HOTEL RESTAURANT'!#REF!</f>
        <v>#REF!</v>
      </c>
      <c r="E325" s="238" t="e">
        <f>'SAISIE HOTEL RESTAURANT'!#REF!</f>
        <v>#REF!</v>
      </c>
      <c r="F325" s="236" t="e">
        <f>'SAISIE HOTEL RESTAURANT'!#REF!</f>
        <v>#REF!</v>
      </c>
      <c r="G325" s="237"/>
      <c r="H325" s="237"/>
    </row>
    <row r="326" spans="1:8" x14ac:dyDescent="0.25">
      <c r="A326" s="202">
        <f>'SAISIE HOTEL RESTAURANT'!K483</f>
        <v>404</v>
      </c>
      <c r="B326" s="203" t="str">
        <f>'SAISIE HOTEL RESTAURANT'!L483</f>
        <v>Le personnel a été sensibilisé au tri des déchets.</v>
      </c>
      <c r="C326" s="204">
        <f>'SAISIE HOTEL RESTAURANT'!M483</f>
        <v>1</v>
      </c>
      <c r="D326" s="202" t="str">
        <f>'SAISIE HOTEL RESTAURANT'!N483</f>
        <v>OUI</v>
      </c>
      <c r="E326" s="238">
        <f>'SAISIE HOTEL RESTAURANT'!O483</f>
        <v>0</v>
      </c>
      <c r="F326" s="236" t="str">
        <f>'SAISIE HOTEL RESTAURANT'!B483</f>
        <v>R</v>
      </c>
      <c r="G326" s="237"/>
      <c r="H326" s="237"/>
    </row>
    <row r="327" spans="1:8" x14ac:dyDescent="0.25">
      <c r="A327" s="202">
        <f>'SAISIE HOTEL RESTAURANT'!K484</f>
        <v>405</v>
      </c>
      <c r="B327" s="203" t="str">
        <f>'SAISIE HOTEL RESTAURANT'!L484</f>
        <v>Le personnel est sensibilisé à la gestion économe de l'eau et de l'énergie.</v>
      </c>
      <c r="C327" s="204">
        <f>'SAISIE HOTEL RESTAURANT'!M484</f>
        <v>1</v>
      </c>
      <c r="D327" s="202" t="str">
        <f>'SAISIE HOTEL RESTAURANT'!N484</f>
        <v>OUI</v>
      </c>
      <c r="E327" s="238">
        <f>'SAISIE HOTEL RESTAURANT'!O484</f>
        <v>0</v>
      </c>
      <c r="F327" s="236" t="str">
        <f>'SAISIE HOTEL RESTAURANT'!B484</f>
        <v>R</v>
      </c>
      <c r="G327" s="237"/>
      <c r="H327" s="237"/>
    </row>
    <row r="328" spans="1:8" x14ac:dyDescent="0.25">
      <c r="A328" s="202">
        <f>'SAISIE HOTEL RESTAURANT'!K486</f>
        <v>406</v>
      </c>
      <c r="B328" s="203" t="str">
        <f>'SAISIE HOTEL RESTAURANT'!L486</f>
        <v>Le tri sélectif est mis en place dans l'établissement.</v>
      </c>
      <c r="C328" s="204">
        <f>'SAISIE HOTEL RESTAURANT'!M486</f>
        <v>1</v>
      </c>
      <c r="D328" s="202" t="str">
        <f>'SAISIE HOTEL RESTAURANT'!N486</f>
        <v>OUI</v>
      </c>
      <c r="E328" s="238">
        <f>'SAISIE HOTEL RESTAURANT'!O486</f>
        <v>0</v>
      </c>
      <c r="F328" s="236" t="str">
        <f>'SAISIE HOTEL RESTAURANT'!B486</f>
        <v>R</v>
      </c>
      <c r="G328" s="237"/>
      <c r="H328" s="237"/>
    </row>
    <row r="329" spans="1:8" ht="31.5" x14ac:dyDescent="0.25">
      <c r="A329" s="202">
        <f>'SAISIE HOTEL RESTAURANT'!K487</f>
        <v>407</v>
      </c>
      <c r="B329" s="203" t="str">
        <f>'SAISIE HOTEL RESTAURANT'!L487</f>
        <v>L'établissement a mis en place au moins une mesure visant à réduire la production de déchets.</v>
      </c>
      <c r="C329" s="204">
        <f>'SAISIE HOTEL RESTAURANT'!M487</f>
        <v>1</v>
      </c>
      <c r="D329" s="202" t="str">
        <f>'SAISIE HOTEL RESTAURANT'!N487</f>
        <v>OUI</v>
      </c>
      <c r="E329" s="238">
        <f>'SAISIE HOTEL RESTAURANT'!O487</f>
        <v>0</v>
      </c>
      <c r="F329" s="236" t="str">
        <f>'SAISIE HOTEL RESTAURANT'!B487</f>
        <v>R</v>
      </c>
      <c r="G329" s="237"/>
      <c r="H329" s="237"/>
    </row>
    <row r="330" spans="1:8" ht="31.5" x14ac:dyDescent="0.25">
      <c r="A330" s="202">
        <f>'SAISIE HOTEL RESTAURANT'!K488</f>
        <v>408</v>
      </c>
      <c r="B330" s="203" t="str">
        <f>'SAISIE HOTEL RESTAURANT'!L488</f>
        <v>L'établissement a mis en place au moins trois mesures visant à réduire la consommation énergétique et/ou eau.</v>
      </c>
      <c r="C330" s="204">
        <f>'SAISIE HOTEL RESTAURANT'!M488</f>
        <v>1</v>
      </c>
      <c r="D330" s="202" t="str">
        <f>'SAISIE HOTEL RESTAURANT'!N488</f>
        <v>OUI</v>
      </c>
      <c r="E330" s="238">
        <f>'SAISIE HOTEL RESTAURANT'!O488</f>
        <v>0</v>
      </c>
      <c r="F330" s="236" t="str">
        <f>'SAISIE HOTEL RESTAURANT'!B488</f>
        <v>R</v>
      </c>
      <c r="G330" s="237"/>
      <c r="H330" s="237"/>
    </row>
    <row r="331" spans="1:8" ht="31.5" x14ac:dyDescent="0.25">
      <c r="A331" s="202">
        <f>'SAISIE HOTEL RESTAURANT'!K489</f>
        <v>409</v>
      </c>
      <c r="B331" s="203" t="str">
        <f>'SAISIE HOTEL RESTAURANT'!L489</f>
        <v xml:space="preserve">L'établissement utilise au moins deux produits présentant un faible impact sur l'environnement. </v>
      </c>
      <c r="C331" s="204">
        <f>'SAISIE HOTEL RESTAURANT'!M489</f>
        <v>1</v>
      </c>
      <c r="D331" s="202" t="str">
        <f>'SAISIE HOTEL RESTAURANT'!N489</f>
        <v>OUI</v>
      </c>
      <c r="E331" s="238">
        <f>'SAISIE HOTEL RESTAURANT'!O489</f>
        <v>0</v>
      </c>
      <c r="F331" s="236" t="str">
        <f>'SAISIE HOTEL RESTAURANT'!B489</f>
        <v>R</v>
      </c>
      <c r="G331" s="237"/>
      <c r="H331" s="237"/>
    </row>
    <row r="332" spans="1:8" ht="31.5" x14ac:dyDescent="0.25">
      <c r="A332" s="202">
        <f>'SAISIE HOTEL RESTAURANT'!K490</f>
        <v>410</v>
      </c>
      <c r="B332" s="203" t="str">
        <f>'SAISIE HOTEL RESTAURANT'!L490</f>
        <v>Présence d'une information présentant les actions de l'établissement en faveur de l'environnement.</v>
      </c>
      <c r="C332" s="204">
        <f>'SAISIE HOTEL RESTAURANT'!M490</f>
        <v>1</v>
      </c>
      <c r="D332" s="202" t="str">
        <f>'SAISIE HOTEL RESTAURANT'!N490</f>
        <v>OUI</v>
      </c>
      <c r="E332" s="238">
        <f>'SAISIE HOTEL RESTAURANT'!O490</f>
        <v>0</v>
      </c>
      <c r="F332" s="236" t="str">
        <f>'SAISIE HOTEL RESTAURANT'!B490</f>
        <v>R</v>
      </c>
      <c r="G332" s="237"/>
      <c r="H332" s="237"/>
    </row>
    <row r="333" spans="1:8" ht="31.5" x14ac:dyDescent="0.25">
      <c r="A333" s="202">
        <f>'SAISIE HOTEL RESTAURANT'!K491</f>
        <v>411</v>
      </c>
      <c r="B333" s="203" t="str">
        <f>'SAISIE HOTEL RESTAURANT'!L491</f>
        <v>Présence dans la salle de bains d'un affichage invitant les clients à appliquer la politique établie par l'établissement.</v>
      </c>
      <c r="C333" s="204">
        <f>'SAISIE HOTEL RESTAURANT'!M491</f>
        <v>1</v>
      </c>
      <c r="D333" s="202" t="str">
        <f>'SAISIE HOTEL RESTAURANT'!N491</f>
        <v>OUI</v>
      </c>
      <c r="E333" s="238">
        <f>'SAISIE HOTEL RESTAURANT'!O491</f>
        <v>0</v>
      </c>
      <c r="F333" s="236" t="str">
        <f>'SAISIE HOTEL RESTAURANT'!B491</f>
        <v>R</v>
      </c>
      <c r="G333" s="237"/>
      <c r="H333" s="237"/>
    </row>
    <row r="334" spans="1:8" ht="31.5" x14ac:dyDescent="0.25">
      <c r="A334" s="202">
        <f>'SAISIE HOTEL RESTAURANT'!K492</f>
        <v>412</v>
      </c>
      <c r="B334" s="203" t="str">
        <f>'SAISIE HOTEL RESTAURANT'!L492</f>
        <v>L’établissement a prévu de mettre au moins une mesure supplémentaire dans les 3 ans à venir</v>
      </c>
      <c r="C334" s="204">
        <f>'SAISIE HOTEL RESTAURANT'!M492</f>
        <v>1</v>
      </c>
      <c r="D334" s="202" t="str">
        <f>'SAISIE HOTEL RESTAURANT'!N492</f>
        <v>OUI</v>
      </c>
      <c r="E334" s="238">
        <f>'SAISIE HOTEL RESTAURANT'!O492</f>
        <v>0</v>
      </c>
      <c r="F334" s="236" t="str">
        <f>'SAISIE HOTEL RESTAURANT'!B492</f>
        <v>R</v>
      </c>
      <c r="G334" s="237"/>
      <c r="H334" s="237"/>
    </row>
    <row r="335" spans="1:8" x14ac:dyDescent="0.25">
      <c r="A335" s="202" t="e">
        <f>'SAISIE HOTEL RESTAURANT'!#REF!</f>
        <v>#REF!</v>
      </c>
      <c r="B335" s="203" t="e">
        <f>'SAISIE HOTEL RESTAURANT'!#REF!</f>
        <v>#REF!</v>
      </c>
      <c r="C335" s="204" t="e">
        <f>'SAISIE HOTEL RESTAURANT'!#REF!</f>
        <v>#REF!</v>
      </c>
      <c r="D335" s="202" t="e">
        <f>'SAISIE HOTEL RESTAURANT'!#REF!</f>
        <v>#REF!</v>
      </c>
      <c r="E335" s="238" t="e">
        <f>'SAISIE HOTEL RESTAURANT'!#REF!</f>
        <v>#REF!</v>
      </c>
      <c r="F335" s="236" t="e">
        <f>'SAISIE HOTEL RESTAURANT'!#REF!</f>
        <v>#REF!</v>
      </c>
      <c r="G335" s="237"/>
      <c r="H335" s="237"/>
    </row>
    <row r="336" spans="1:8" x14ac:dyDescent="0.25">
      <c r="A336" s="202" t="e">
        <f>'SAISIE HOTEL RESTAURANT'!#REF!</f>
        <v>#REF!</v>
      </c>
      <c r="B336" s="203" t="e">
        <f>'SAISIE HOTEL RESTAURANT'!#REF!</f>
        <v>#REF!</v>
      </c>
      <c r="C336" s="204" t="e">
        <f>'SAISIE HOTEL RESTAURANT'!#REF!</f>
        <v>#REF!</v>
      </c>
      <c r="D336" s="202" t="e">
        <f>'SAISIE HOTEL RESTAURANT'!#REF!</f>
        <v>#REF!</v>
      </c>
      <c r="E336" s="238" t="e">
        <f>'SAISIE HOTEL RESTAURANT'!#REF!</f>
        <v>#REF!</v>
      </c>
      <c r="F336" s="236" t="e">
        <f>'SAISIE HOTEL RESTAURANT'!#REF!</f>
        <v>#REF!</v>
      </c>
      <c r="G336" s="237"/>
      <c r="H336" s="237"/>
    </row>
    <row r="337" spans="1:8" x14ac:dyDescent="0.25">
      <c r="A337" s="202">
        <f>'SAISIE HOTEL RESTAURANT'!K496</f>
        <v>414</v>
      </c>
      <c r="B337" s="203" t="str">
        <f>'SAISIE HOTEL RESTAURANT'!L496</f>
        <v>L'établissement privilégie des produits issus de la production locale.</v>
      </c>
      <c r="C337" s="204">
        <f>'SAISIE HOTEL RESTAURANT'!M496</f>
        <v>3</v>
      </c>
      <c r="D337" s="202" t="str">
        <f>'SAISIE HOTEL RESTAURANT'!N496</f>
        <v>OUI</v>
      </c>
      <c r="E337" s="238">
        <f>'SAISIE HOTEL RESTAURANT'!$O$496</f>
        <v>0</v>
      </c>
      <c r="F337" s="236" t="str">
        <f>'SAISIE HOTEL RESTAURANT'!$B$496</f>
        <v>R</v>
      </c>
      <c r="G337" s="237"/>
      <c r="H337" s="237"/>
    </row>
    <row r="338" spans="1:8" x14ac:dyDescent="0.25">
      <c r="A338" s="202">
        <f>'SAISIE HOTEL RESTAURANT'!K498</f>
        <v>416</v>
      </c>
      <c r="B338" s="203" t="str">
        <f>'SAISIE HOTEL RESTAURANT'!L498</f>
        <v>L'établissement a mis en place une action de valorisation du territoire</v>
      </c>
      <c r="C338" s="204">
        <f>'SAISIE HOTEL RESTAURANT'!M498</f>
        <v>3</v>
      </c>
      <c r="D338" s="202" t="str">
        <f>'SAISIE HOTEL RESTAURANT'!N498</f>
        <v>OUI</v>
      </c>
      <c r="E338" s="238">
        <f>'SAISIE HOTEL RESTAURANT'!O498</f>
        <v>0</v>
      </c>
      <c r="F338" s="236" t="str">
        <f>'SAISIE HOTEL RESTAURANT'!B498</f>
        <v>R</v>
      </c>
      <c r="G338" s="237"/>
      <c r="H338" s="237"/>
    </row>
    <row r="339" spans="1:8" x14ac:dyDescent="0.25">
      <c r="A339" s="202">
        <f>'SAISIE HOTEL RESTAURANT'!K499</f>
        <v>417</v>
      </c>
      <c r="B339" s="203" t="str">
        <f>'SAISIE HOTEL RESTAURANT'!L499</f>
        <v>Le personnel peut conseiller le client pour des visites ou des activités touristiques.</v>
      </c>
      <c r="C339" s="204">
        <f>'SAISIE HOTEL RESTAURANT'!M499</f>
        <v>3</v>
      </c>
      <c r="D339" s="202" t="str">
        <f>'SAISIE HOTEL RESTAURANT'!N499</f>
        <v>OUI</v>
      </c>
      <c r="E339" s="238">
        <f>'SAISIE HOTEL RESTAURANT'!O499</f>
        <v>0</v>
      </c>
      <c r="F339" s="236" t="str">
        <f>'SAISIE HOTEL RESTAURANT'!B499</f>
        <v>NR</v>
      </c>
      <c r="G339" s="237"/>
      <c r="H339" s="237"/>
    </row>
    <row r="340" spans="1:8" ht="31.5" x14ac:dyDescent="0.25">
      <c r="A340" s="202">
        <f>'SAISIE HOTEL RESTAURANT'!K500</f>
        <v>418</v>
      </c>
      <c r="B340" s="203" t="str">
        <f>'SAISIE HOTEL RESTAURANT'!L500</f>
        <v>Les coordonnées et les horaires des services de proximité peuvent être communiqués au client.</v>
      </c>
      <c r="C340" s="204">
        <f>'SAISIE HOTEL RESTAURANT'!M500</f>
        <v>1</v>
      </c>
      <c r="D340" s="202" t="str">
        <f>'SAISIE HOTEL RESTAURANT'!N500</f>
        <v>OUI</v>
      </c>
      <c r="E340" s="238">
        <f>'SAISIE HOTEL RESTAURANT'!O500</f>
        <v>0</v>
      </c>
      <c r="F340" s="236" t="str">
        <f>'SAISIE HOTEL RESTAURANT'!B500</f>
        <v>R</v>
      </c>
      <c r="G340" s="237"/>
      <c r="H340" s="237"/>
    </row>
    <row r="341" spans="1:8" ht="31.5" x14ac:dyDescent="0.25">
      <c r="A341" s="202">
        <f>'SAISIE HOTEL RESTAURANT'!K501</f>
        <v>419</v>
      </c>
      <c r="B341" s="203" t="str">
        <f>'SAISIE HOTEL RESTAURANT'!L501</f>
        <v>L'exploitant a noué des relations partenariales avec d'autres prestataires pour proposer leurs services à ses clients : lieux de visite, taxis, activités…</v>
      </c>
      <c r="C341" s="204">
        <f>'SAISIE HOTEL RESTAURANT'!M501</f>
        <v>1</v>
      </c>
      <c r="D341" s="202" t="str">
        <f>'SAISIE HOTEL RESTAURANT'!N501</f>
        <v>OUI</v>
      </c>
      <c r="E341" s="243">
        <f>'SAISIE HOTEL RESTAURANT'!O501</f>
        <v>0</v>
      </c>
      <c r="F341" s="236" t="str">
        <f>'SAISIE HOTEL RESTAURANT'!B501</f>
        <v>R</v>
      </c>
      <c r="G341" s="237"/>
      <c r="H341" s="237"/>
    </row>
    <row r="342" spans="1:8" s="231" customFormat="1" ht="29.25" customHeight="1" x14ac:dyDescent="0.3">
      <c r="A342" s="224"/>
      <c r="B342" s="225" t="str">
        <f>'RESULTAT GLOBAL'!C40</f>
        <v>QUALITE DE LA PRESTATION</v>
      </c>
      <c r="C342" s="226" t="s">
        <v>31</v>
      </c>
      <c r="D342" s="227" t="s">
        <v>32</v>
      </c>
      <c r="E342" s="228" t="s">
        <v>33</v>
      </c>
      <c r="F342" s="229" t="str">
        <f>'SAISIE HOTEL RESTAURANT'!B501</f>
        <v>R</v>
      </c>
      <c r="G342" s="230" t="s">
        <v>807</v>
      </c>
      <c r="H342" s="230" t="s">
        <v>808</v>
      </c>
    </row>
    <row r="343" spans="1:8" x14ac:dyDescent="0.25">
      <c r="A343" s="202">
        <f>'SAISIE HOTEL RESTAURANT'!K77</f>
        <v>62</v>
      </c>
      <c r="B343" s="203" t="str">
        <f>'SAISIE HOTEL RESTAURANT'!L77</f>
        <v xml:space="preserve">Le site dispose d'un parking privé. </v>
      </c>
      <c r="C343" s="204">
        <f>'SAISIE HOTEL RESTAURANT'!M77</f>
        <v>3</v>
      </c>
      <c r="D343" s="202" t="str">
        <f>'SAISIE HOTEL RESTAURANT'!N77</f>
        <v>OUI</v>
      </c>
      <c r="E343" s="238">
        <f>'SAISIE HOTEL RESTAURANT'!O77</f>
        <v>0</v>
      </c>
      <c r="F343" s="236" t="str">
        <f>'SAISIE HOTEL RESTAURANT'!B77</f>
        <v>NR</v>
      </c>
      <c r="G343" s="237"/>
      <c r="H343" s="237"/>
    </row>
    <row r="344" spans="1:8" ht="31.5" x14ac:dyDescent="0.25">
      <c r="A344" s="202">
        <f>'SAISIE HOTEL RESTAURANT'!K78</f>
        <v>63</v>
      </c>
      <c r="B344" s="203" t="str">
        <f>'SAISIE HOTEL RESTAURANT'!L78</f>
        <v>L'établissement dispose au moins d'une solution de stationnement pour les moyens de locomotion alternatifs à la voiture.</v>
      </c>
      <c r="C344" s="204">
        <f>'SAISIE HOTEL RESTAURANT'!M78</f>
        <v>1</v>
      </c>
      <c r="D344" s="202" t="str">
        <f>'SAISIE HOTEL RESTAURANT'!N78</f>
        <v>OUI</v>
      </c>
      <c r="E344" s="238">
        <f>'SAISIE HOTEL RESTAURANT'!O78</f>
        <v>0</v>
      </c>
      <c r="F344" s="236" t="str">
        <f>'SAISIE HOTEL RESTAURANT'!B78</f>
        <v>NR</v>
      </c>
      <c r="G344" s="237"/>
      <c r="H344" s="237"/>
    </row>
    <row r="345" spans="1:8" x14ac:dyDescent="0.25">
      <c r="A345" s="202">
        <f>'SAISIE HOTEL RESTAURANT'!K81</f>
        <v>66</v>
      </c>
      <c r="B345" s="203" t="str">
        <f>'SAISIE HOTEL RESTAURANT'!L81</f>
        <v>Si présence d'extérieurs privatifs, l'ensemble est bien éclairé.</v>
      </c>
      <c r="C345" s="204">
        <f>'SAISIE HOTEL RESTAURANT'!M81</f>
        <v>3</v>
      </c>
      <c r="D345" s="202" t="str">
        <f>'SAISIE HOTEL RESTAURANT'!N81</f>
        <v>OUI</v>
      </c>
      <c r="E345" s="238">
        <f>'SAISIE HOTEL RESTAURANT'!O81</f>
        <v>0</v>
      </c>
      <c r="F345" s="236" t="str">
        <f>'SAISIE HOTEL RESTAURANT'!$B$81</f>
        <v>NR</v>
      </c>
      <c r="G345" s="237"/>
      <c r="H345" s="237"/>
    </row>
    <row r="346" spans="1:8" x14ac:dyDescent="0.25">
      <c r="A346" s="202">
        <f>'SAISIE HOTEL RESTAURANT'!K74</f>
        <v>60</v>
      </c>
      <c r="B346" s="203" t="str">
        <f>'SAISIE HOTEL RESTAURANT'!L74</f>
        <v>Les enseignes et la signalétique privée (si existante) sont harmonieuses.</v>
      </c>
      <c r="C346" s="204">
        <f>'SAISIE HOTEL RESTAURANT'!M74</f>
        <v>1</v>
      </c>
      <c r="D346" s="202" t="str">
        <f>'SAISIE HOTEL RESTAURANT'!N74</f>
        <v>OUI</v>
      </c>
      <c r="E346" s="238">
        <f>'SAISIE HOTEL RESTAURANT'!O74</f>
        <v>0</v>
      </c>
      <c r="F346" s="236" t="str">
        <f>'SAISIE HOTEL RESTAURANT'!B74</f>
        <v>NR</v>
      </c>
      <c r="G346" s="237"/>
      <c r="H346" s="237"/>
    </row>
    <row r="347" spans="1:8" ht="31.5" x14ac:dyDescent="0.25">
      <c r="A347" s="202">
        <f>'SAISIE HOTEL RESTAURANT'!K75</f>
        <v>61</v>
      </c>
      <c r="B347" s="203" t="str">
        <f>'SAISIE HOTEL RESTAURANT'!L75</f>
        <v>La façade et l'entrée sont mises en valeur par un fleurissement, un élément décoratif, un éclairage, etc.</v>
      </c>
      <c r="C347" s="204">
        <f>'SAISIE HOTEL RESTAURANT'!M75</f>
        <v>1</v>
      </c>
      <c r="D347" s="202" t="str">
        <f>'SAISIE HOTEL RESTAURANT'!N75</f>
        <v>OUI</v>
      </c>
      <c r="E347" s="238">
        <f>'SAISIE HOTEL RESTAURANT'!O75</f>
        <v>0</v>
      </c>
      <c r="F347" s="236" t="str">
        <f>'SAISIE HOTEL RESTAURANT'!B75</f>
        <v>NR</v>
      </c>
      <c r="G347" s="237"/>
      <c r="H347" s="237"/>
    </row>
    <row r="348" spans="1:8" x14ac:dyDescent="0.25">
      <c r="A348" s="202">
        <f>'SAISIE HOTEL RESTAURANT'!K109</f>
        <v>89</v>
      </c>
      <c r="B348" s="203" t="str">
        <f>'SAISIE HOTEL RESTAURANT'!L109</f>
        <v>L'établissement accepte au moins deux moyens de paiement.</v>
      </c>
      <c r="C348" s="204">
        <f>'SAISIE HOTEL RESTAURANT'!M109</f>
        <v>1</v>
      </c>
      <c r="D348" s="202" t="str">
        <f>'SAISIE HOTEL RESTAURANT'!N109</f>
        <v>OUI</v>
      </c>
      <c r="E348" s="238">
        <f>'SAISIE HOTEL RESTAURANT'!O109</f>
        <v>0</v>
      </c>
      <c r="F348" s="236" t="str">
        <f>'SAISIE HOTEL RESTAURANT'!$B$109</f>
        <v>NR</v>
      </c>
      <c r="G348" s="237"/>
      <c r="H348" s="237"/>
    </row>
    <row r="349" spans="1:8" x14ac:dyDescent="0.25">
      <c r="A349" s="202">
        <f>'SAISIE HOTEL RESTAURANT'!K116</f>
        <v>95</v>
      </c>
      <c r="B349" s="203" t="str">
        <f>'SAISIE HOTEL RESTAURANT'!L116</f>
        <v>Les affichages intérieurs sont soignés et actualisés.</v>
      </c>
      <c r="C349" s="204">
        <f>'SAISIE HOTEL RESTAURANT'!M116</f>
        <v>1</v>
      </c>
      <c r="D349" s="202" t="str">
        <f>'SAISIE HOTEL RESTAURANT'!N116</f>
        <v>OUI</v>
      </c>
      <c r="E349" s="238">
        <f>'SAISIE HOTEL RESTAURANT'!O116</f>
        <v>0</v>
      </c>
      <c r="F349" s="236" t="str">
        <f>'SAISIE HOTEL RESTAURANT'!$B$116</f>
        <v>R</v>
      </c>
      <c r="G349" s="237"/>
      <c r="H349" s="237"/>
    </row>
    <row r="350" spans="1:8" x14ac:dyDescent="0.25">
      <c r="A350" s="202" t="e">
        <f>'SAISIE HOTEL RESTAURANT'!#REF!</f>
        <v>#REF!</v>
      </c>
      <c r="B350" s="203" t="e">
        <f>'SAISIE HOTEL RESTAURANT'!#REF!</f>
        <v>#REF!</v>
      </c>
      <c r="C350" s="204" t="e">
        <f>'SAISIE HOTEL RESTAURANT'!#REF!</f>
        <v>#REF!</v>
      </c>
      <c r="D350" s="202" t="e">
        <f>'SAISIE HOTEL RESTAURANT'!#REF!</f>
        <v>#REF!</v>
      </c>
      <c r="E350" s="238" t="e">
        <f>'SAISIE HOTEL RESTAURANT'!#REF!</f>
        <v>#REF!</v>
      </c>
      <c r="F350" s="236" t="e">
        <f>'SAISIE HOTEL RESTAURANT'!#REF!</f>
        <v>#REF!</v>
      </c>
      <c r="G350" s="237"/>
      <c r="H350" s="237"/>
    </row>
    <row r="351" spans="1:8" x14ac:dyDescent="0.25">
      <c r="A351" s="202">
        <f>'SAISIE HOTEL RESTAURANT'!K123</f>
        <v>100</v>
      </c>
      <c r="B351" s="203" t="str">
        <f>'SAISIE HOTEL RESTAURANT'!L123</f>
        <v>L'aspect général du hall de réception est accueillant.</v>
      </c>
      <c r="C351" s="204">
        <f>'SAISIE HOTEL RESTAURANT'!M123</f>
        <v>3</v>
      </c>
      <c r="D351" s="202" t="str">
        <f>'SAISIE HOTEL RESTAURANT'!N123</f>
        <v>OUI</v>
      </c>
      <c r="E351" s="238">
        <f>'SAISIE HOTEL RESTAURANT'!O123</f>
        <v>0</v>
      </c>
      <c r="F351" s="236" t="str">
        <f>'SAISIE HOTEL RESTAURANT'!B123</f>
        <v>NR</v>
      </c>
      <c r="G351" s="237"/>
      <c r="H351" s="237"/>
    </row>
    <row r="352" spans="1:8" x14ac:dyDescent="0.25">
      <c r="A352" s="202">
        <f>'SAISIE HOTEL RESTAURANT'!K124</f>
        <v>101</v>
      </c>
      <c r="B352" s="203" t="str">
        <f>'SAISIE HOTEL RESTAURANT'!L124</f>
        <v>La décoration et l'ameublement du hall réception sont harmonieux.</v>
      </c>
      <c r="C352" s="204">
        <f>'SAISIE HOTEL RESTAURANT'!M124</f>
        <v>3</v>
      </c>
      <c r="D352" s="202" t="str">
        <f>'SAISIE HOTEL RESTAURANT'!N124</f>
        <v>OUI</v>
      </c>
      <c r="E352" s="238">
        <f>'SAISIE HOTEL RESTAURANT'!O124</f>
        <v>0</v>
      </c>
      <c r="F352" s="236" t="str">
        <f>'SAISIE HOTEL RESTAURANT'!B124</f>
        <v>NR</v>
      </c>
      <c r="G352" s="237"/>
      <c r="H352" s="237"/>
    </row>
    <row r="353" spans="1:8" x14ac:dyDescent="0.25">
      <c r="A353" s="202">
        <f>'SAISIE HOTEL RESTAURANT'!K125</f>
        <v>102</v>
      </c>
      <c r="B353" s="203" t="str">
        <f>'SAISIE HOTEL RESTAURANT'!L125</f>
        <v>Le hall réception est bien ordonné.</v>
      </c>
      <c r="C353" s="204">
        <f>'SAISIE HOTEL RESTAURANT'!M125</f>
        <v>3</v>
      </c>
      <c r="D353" s="202" t="str">
        <f>'SAISIE HOTEL RESTAURANT'!N125</f>
        <v>OUI</v>
      </c>
      <c r="E353" s="238">
        <f>'SAISIE HOTEL RESTAURANT'!O125</f>
        <v>0</v>
      </c>
      <c r="F353" s="236" t="str">
        <f>'SAISIE HOTEL RESTAURANT'!B125</f>
        <v>NR</v>
      </c>
      <c r="G353" s="237"/>
      <c r="H353" s="237"/>
    </row>
    <row r="354" spans="1:8" x14ac:dyDescent="0.25">
      <c r="A354" s="202">
        <f>'SAISIE HOTEL RESTAURANT'!K133</f>
        <v>109</v>
      </c>
      <c r="B354" s="203" t="str">
        <f>'SAISIE HOTEL RESTAURANT'!L133</f>
        <v>La décoration et l'ameublement des parties communes sont harmonieux.</v>
      </c>
      <c r="C354" s="204">
        <f>'SAISIE HOTEL RESTAURANT'!M133</f>
        <v>3</v>
      </c>
      <c r="D354" s="202" t="str">
        <f>'SAISIE HOTEL RESTAURANT'!N133</f>
        <v>OUI</v>
      </c>
      <c r="E354" s="238">
        <f>'SAISIE HOTEL RESTAURANT'!O133</f>
        <v>0</v>
      </c>
      <c r="F354" s="236" t="str">
        <f>'SAISIE HOTEL RESTAURANT'!$B$133</f>
        <v>NR</v>
      </c>
      <c r="G354" s="237"/>
      <c r="H354" s="237"/>
    </row>
    <row r="355" spans="1:8" x14ac:dyDescent="0.25">
      <c r="A355" s="202">
        <f>'SAISIE HOTEL RESTAURANT'!K155</f>
        <v>127</v>
      </c>
      <c r="B355" s="203" t="str">
        <f>'SAISIE HOTEL RESTAURANT'!L155</f>
        <v>Au moins un équipement de loisir est à disposition du client.</v>
      </c>
      <c r="C355" s="204">
        <f>'SAISIE HOTEL RESTAURANT'!M155</f>
        <v>1</v>
      </c>
      <c r="D355" s="202" t="str">
        <f>'SAISIE HOTEL RESTAURANT'!N155</f>
        <v>OUI</v>
      </c>
      <c r="E355" s="238">
        <f>'SAISIE HOTEL RESTAURANT'!O155</f>
        <v>0</v>
      </c>
      <c r="F355" s="236" t="str">
        <f>'SAISIE HOTEL RESTAURANT'!$B$155</f>
        <v>NR</v>
      </c>
      <c r="G355" s="237"/>
      <c r="H355" s="237"/>
    </row>
    <row r="356" spans="1:8" ht="31.5" x14ac:dyDescent="0.25">
      <c r="A356" s="202">
        <f>'SAISIE HOTEL RESTAURANT'!K159</f>
        <v>131</v>
      </c>
      <c r="B356" s="203" t="str">
        <f>'SAISIE HOTEL RESTAURANT'!L159</f>
        <v>Si existant, le matériel de loisir proposé en prêt ou en location est propre et en bon état de fonctionnement.</v>
      </c>
      <c r="C356" s="204">
        <f>'SAISIE HOTEL RESTAURANT'!M159</f>
        <v>1</v>
      </c>
      <c r="D356" s="202" t="str">
        <f>'SAISIE HOTEL RESTAURANT'!N159</f>
        <v>OUI</v>
      </c>
      <c r="E356" s="238">
        <f>'SAISIE HOTEL RESTAURANT'!O159</f>
        <v>0</v>
      </c>
      <c r="F356" s="236" t="str">
        <f>'SAISIE HOTEL RESTAURANT'!B159</f>
        <v>NR</v>
      </c>
      <c r="G356" s="237"/>
      <c r="H356" s="237"/>
    </row>
    <row r="357" spans="1:8" x14ac:dyDescent="0.25">
      <c r="A357" s="202">
        <f>'SAISIE HOTEL RESTAURANT'!K160</f>
        <v>132</v>
      </c>
      <c r="B357" s="203" t="str">
        <f>'SAISIE HOTEL RESTAURANT'!L160</f>
        <v>Si existante, l'activité de loisir est adaptée aux clientèles de l'établissement.</v>
      </c>
      <c r="C357" s="204">
        <f>'SAISIE HOTEL RESTAURANT'!M160</f>
        <v>1</v>
      </c>
      <c r="D357" s="202" t="str">
        <f>'SAISIE HOTEL RESTAURANT'!N160</f>
        <v>OUI</v>
      </c>
      <c r="E357" s="238">
        <f>'SAISIE HOTEL RESTAURANT'!O160</f>
        <v>0</v>
      </c>
      <c r="F357" s="236" t="str">
        <f>'SAISIE HOTEL RESTAURANT'!B160</f>
        <v>NR</v>
      </c>
      <c r="G357" s="237"/>
      <c r="H357" s="237"/>
    </row>
    <row r="358" spans="1:8" x14ac:dyDescent="0.25">
      <c r="A358" s="202">
        <f>'SAISIE HOTEL RESTAURANT'!K162</f>
        <v>133</v>
      </c>
      <c r="B358" s="203" t="str">
        <f>'SAISIE HOTEL RESTAURANT'!L162</f>
        <v>Une connexion WIFI gratuite est disponible dans les parties communes.</v>
      </c>
      <c r="C358" s="204">
        <f>'SAISIE HOTEL RESTAURANT'!M162</f>
        <v>1</v>
      </c>
      <c r="D358" s="202" t="str">
        <f>'SAISIE HOTEL RESTAURANT'!N162</f>
        <v>OUI</v>
      </c>
      <c r="E358" s="238">
        <f>'SAISIE HOTEL RESTAURANT'!O162</f>
        <v>0</v>
      </c>
      <c r="F358" s="236" t="str">
        <f>'SAISIE HOTEL RESTAURANT'!B162</f>
        <v>R</v>
      </c>
      <c r="G358" s="237"/>
      <c r="H358" s="237"/>
    </row>
    <row r="359" spans="1:8" ht="31.5" x14ac:dyDescent="0.25">
      <c r="A359" s="202">
        <f>'SAISIE HOTEL RESTAURANT'!K163</f>
        <v>134</v>
      </c>
      <c r="B359" s="203" t="str">
        <f>'SAISIE HOTEL RESTAURANT'!L163</f>
        <v>La presse du jour est disponible. Présence d'au moins deux exemplaires, presse locale et/ou nationale.</v>
      </c>
      <c r="C359" s="204">
        <f>'SAISIE HOTEL RESTAURANT'!M163</f>
        <v>1</v>
      </c>
      <c r="D359" s="202" t="str">
        <f>'SAISIE HOTEL RESTAURANT'!N163</f>
        <v>OUI</v>
      </c>
      <c r="E359" s="238">
        <f>'SAISIE HOTEL RESTAURANT'!O163</f>
        <v>0</v>
      </c>
      <c r="F359" s="236" t="str">
        <f>'SAISIE HOTEL RESTAURANT'!B163</f>
        <v>R</v>
      </c>
      <c r="G359" s="237"/>
      <c r="H359" s="237"/>
    </row>
    <row r="360" spans="1:8" x14ac:dyDescent="0.25">
      <c r="A360" s="202">
        <f>'SAISIE HOTEL RESTAURANT'!K164</f>
        <v>135</v>
      </c>
      <c r="B360" s="203" t="str">
        <f>'SAISIE HOTEL RESTAURANT'!L164</f>
        <v>Une possibilité de restauration d'appoint est proposée.</v>
      </c>
      <c r="C360" s="204">
        <f>'SAISIE HOTEL RESTAURANT'!M164</f>
        <v>1</v>
      </c>
      <c r="D360" s="202" t="str">
        <f>'SAISIE HOTEL RESTAURANT'!N164</f>
        <v>OUI</v>
      </c>
      <c r="E360" s="238">
        <f>'SAISIE HOTEL RESTAURANT'!O164</f>
        <v>0</v>
      </c>
      <c r="F360" s="236" t="str">
        <f>'SAISIE HOTEL RESTAURANT'!B164</f>
        <v>R</v>
      </c>
      <c r="G360" s="237"/>
      <c r="H360" s="237"/>
    </row>
    <row r="361" spans="1:8" x14ac:dyDescent="0.25">
      <c r="A361" s="202">
        <f>'SAISIE HOTEL RESTAURANT'!K165</f>
        <v>136</v>
      </c>
      <c r="B361" s="203" t="str">
        <f>'SAISIE HOTEL RESTAURANT'!L165</f>
        <v>Au moins deux services complémentaires sont à disposition du client.</v>
      </c>
      <c r="C361" s="204">
        <f>'SAISIE HOTEL RESTAURANT'!M165</f>
        <v>1</v>
      </c>
      <c r="D361" s="202" t="str">
        <f>'SAISIE HOTEL RESTAURANT'!N165</f>
        <v>OUI</v>
      </c>
      <c r="E361" s="238">
        <f>'SAISIE HOTEL RESTAURANT'!O165</f>
        <v>0</v>
      </c>
      <c r="F361" s="236" t="str">
        <f>'SAISIE HOTEL RESTAURANT'!B165</f>
        <v>R</v>
      </c>
      <c r="G361" s="237"/>
      <c r="H361" s="237"/>
    </row>
    <row r="362" spans="1:8" ht="31.5" x14ac:dyDescent="0.25">
      <c r="A362" s="202">
        <f>'SAISIE HOTEL RESTAURANT'!K166</f>
        <v>137</v>
      </c>
      <c r="B362" s="203" t="str">
        <f>'SAISIE HOTEL RESTAURANT'!L166</f>
        <v>A moins deux services dépannage sont mis à disposition gratuitement ou à la vente en réception.</v>
      </c>
      <c r="C362" s="204">
        <f>'SAISIE HOTEL RESTAURANT'!M166</f>
        <v>3</v>
      </c>
      <c r="D362" s="202" t="str">
        <f>'SAISIE HOTEL RESTAURANT'!N166</f>
        <v>OUI</v>
      </c>
      <c r="E362" s="238">
        <f>'SAISIE HOTEL RESTAURANT'!O166</f>
        <v>0</v>
      </c>
      <c r="F362" s="236" t="str">
        <f>'SAISIE HOTEL RESTAURANT'!B166</f>
        <v>R</v>
      </c>
      <c r="G362" s="237"/>
      <c r="H362" s="237"/>
    </row>
    <row r="363" spans="1:8" ht="31.5" x14ac:dyDescent="0.25">
      <c r="A363" s="202">
        <f>'SAISIE HOTEL RESTAURANT'!K167</f>
        <v>138</v>
      </c>
      <c r="B363" s="203" t="str">
        <f>'SAISIE HOTEL RESTAURANT'!L167</f>
        <v>Les services complémentaires et de dépannage sont portés à la connaissance du client.</v>
      </c>
      <c r="C363" s="204">
        <f>'SAISIE HOTEL RESTAURANT'!M167</f>
        <v>1</v>
      </c>
      <c r="D363" s="202" t="str">
        <f>'SAISIE HOTEL RESTAURANT'!N167</f>
        <v>OUI</v>
      </c>
      <c r="E363" s="238">
        <f>'SAISIE HOTEL RESTAURANT'!O167</f>
        <v>0</v>
      </c>
      <c r="F363" s="236" t="str">
        <f>'SAISIE HOTEL RESTAURANT'!B167</f>
        <v>R</v>
      </c>
      <c r="G363" s="237"/>
      <c r="H363" s="237"/>
    </row>
    <row r="364" spans="1:8" ht="31.5" x14ac:dyDescent="0.25">
      <c r="A364" s="202">
        <f>'SAISIE HOTEL RESTAURANT'!K170</f>
        <v>140</v>
      </c>
      <c r="B364" s="203" t="str">
        <f>'SAISIE HOTEL RESTAURANT'!L170</f>
        <v>Un menu pour les enfants est proposé ou il existe une possibilité de choisir des plats à la carte en portion réduite pour les enfants.</v>
      </c>
      <c r="C364" s="204">
        <f>'SAISIE HOTEL RESTAURANT'!M170</f>
        <v>1</v>
      </c>
      <c r="D364" s="202" t="str">
        <f>'SAISIE HOTEL RESTAURANT'!N170</f>
        <v>OUI</v>
      </c>
      <c r="E364" s="238">
        <f>'SAISIE HOTEL RESTAURANT'!O170</f>
        <v>0</v>
      </c>
      <c r="F364" s="236" t="str">
        <f>'SAISIE HOTEL RESTAURANT'!$B$170</f>
        <v>R</v>
      </c>
      <c r="G364" s="237"/>
      <c r="H364" s="237"/>
    </row>
    <row r="365" spans="1:8" x14ac:dyDescent="0.25">
      <c r="A365" s="202">
        <f>'SAISIE HOTEL RESTAURANT'!K176</f>
        <v>144</v>
      </c>
      <c r="B365" s="203" t="str">
        <f>'SAISIE HOTEL RESTAURANT'!L176</f>
        <v>La décoration et l'ameublement de la chambre sont harmonieux.</v>
      </c>
      <c r="C365" s="204">
        <f>'SAISIE HOTEL RESTAURANT'!M176</f>
        <v>3</v>
      </c>
      <c r="D365" s="202" t="str">
        <f>'SAISIE HOTEL RESTAURANT'!N176</f>
        <v>OUI</v>
      </c>
      <c r="E365" s="238">
        <f>'SAISIE HOTEL RESTAURANT'!O176</f>
        <v>0</v>
      </c>
      <c r="F365" s="236" t="str">
        <f>'SAISIE HOTEL RESTAURANT'!B176</f>
        <v>NR</v>
      </c>
      <c r="G365" s="237"/>
      <c r="H365" s="237"/>
    </row>
    <row r="366" spans="1:8" x14ac:dyDescent="0.25">
      <c r="A366" s="202">
        <f>'SAISIE HOTEL RESTAURANT'!K177</f>
        <v>145</v>
      </c>
      <c r="B366" s="203" t="str">
        <f>'SAISIE HOTEL RESTAURANT'!L177</f>
        <v>La décoration de la chambre est au goût du jour</v>
      </c>
      <c r="C366" s="204">
        <f>'SAISIE HOTEL RESTAURANT'!M177</f>
        <v>3</v>
      </c>
      <c r="D366" s="202" t="str">
        <f>'SAISIE HOTEL RESTAURANT'!N177</f>
        <v>OUI</v>
      </c>
      <c r="E366" s="238">
        <f>'SAISIE HOTEL RESTAURANT'!O177</f>
        <v>0</v>
      </c>
      <c r="F366" s="236" t="str">
        <f>'SAISIE HOTEL RESTAURANT'!B177</f>
        <v>NR</v>
      </c>
      <c r="G366" s="237"/>
      <c r="H366" s="237"/>
    </row>
    <row r="367" spans="1:8" x14ac:dyDescent="0.25">
      <c r="A367" s="202" t="e">
        <f>'SAISIE HOTEL RESTAURANT'!#REF!</f>
        <v>#REF!</v>
      </c>
      <c r="B367" s="203" t="e">
        <f>'SAISIE HOTEL RESTAURANT'!#REF!</f>
        <v>#REF!</v>
      </c>
      <c r="C367" s="204" t="e">
        <f>'SAISIE HOTEL RESTAURANT'!#REF!</f>
        <v>#REF!</v>
      </c>
      <c r="D367" s="202" t="e">
        <f>'SAISIE HOTEL RESTAURANT'!#REF!</f>
        <v>#REF!</v>
      </c>
      <c r="E367" s="238" t="e">
        <f>'SAISIE HOTEL RESTAURANT'!#REF!</f>
        <v>#REF!</v>
      </c>
      <c r="F367" s="236" t="e">
        <f>'SAISIE HOTEL RESTAURANT'!#REF!</f>
        <v>#REF!</v>
      </c>
      <c r="G367" s="237"/>
      <c r="H367" s="237"/>
    </row>
    <row r="368" spans="1:8" x14ac:dyDescent="0.25">
      <c r="A368" s="202">
        <f>'SAISIE HOTEL RESTAURANT'!K218</f>
        <v>181</v>
      </c>
      <c r="B368" s="203" t="str">
        <f>'SAISIE HOTEL RESTAURANT'!L218</f>
        <v>Le livret d'accueil est complet et actualisé.</v>
      </c>
      <c r="C368" s="204">
        <f>'SAISIE HOTEL RESTAURANT'!M218</f>
        <v>1</v>
      </c>
      <c r="D368" s="202" t="str">
        <f>'SAISIE HOTEL RESTAURANT'!N218</f>
        <v>OUI</v>
      </c>
      <c r="E368" s="238">
        <f>'SAISIE HOTEL RESTAURANT'!O218</f>
        <v>0</v>
      </c>
      <c r="F368" s="236" t="str">
        <f>'SAISIE HOTEL RESTAURANT'!B218</f>
        <v>R</v>
      </c>
      <c r="G368" s="237"/>
      <c r="H368" s="237"/>
    </row>
    <row r="369" spans="1:8" ht="31.5" x14ac:dyDescent="0.25">
      <c r="A369" s="202">
        <f>'SAISIE HOTEL RESTAURANT'!K220</f>
        <v>183</v>
      </c>
      <c r="B369" s="203" t="str">
        <f>'SAISIE HOTEL RESTAURANT'!L220</f>
        <v>Le livret d'accueil et les affichages réglementaires sont traduits en au moins une langue étrangère.</v>
      </c>
      <c r="C369" s="204">
        <f>'SAISIE HOTEL RESTAURANT'!M220</f>
        <v>3</v>
      </c>
      <c r="D369" s="202" t="str">
        <f>'SAISIE HOTEL RESTAURANT'!N220</f>
        <v>OUI</v>
      </c>
      <c r="E369" s="238">
        <f>'SAISIE HOTEL RESTAURANT'!O220</f>
        <v>0</v>
      </c>
      <c r="F369" s="236" t="str">
        <f>'SAISIE HOTEL RESTAURANT'!B220</f>
        <v>NR</v>
      </c>
      <c r="G369" s="237"/>
      <c r="H369" s="237"/>
    </row>
    <row r="370" spans="1:8" x14ac:dyDescent="0.25">
      <c r="A370" s="202">
        <f>'SAISIE HOTEL RESTAURANT'!K249</f>
        <v>206</v>
      </c>
      <c r="B370" s="203" t="str">
        <f>'SAISIE HOTEL RESTAURANT'!L249</f>
        <v>La décoration et l'ameublement de la chambre supplémentaire sont harmonieux.</v>
      </c>
      <c r="C370" s="204">
        <f>'SAISIE HOTEL RESTAURANT'!M249</f>
        <v>3</v>
      </c>
      <c r="D370" s="202" t="str">
        <f>'SAISIE HOTEL RESTAURANT'!N249</f>
        <v>Très Satisfaisant</v>
      </c>
      <c r="E370" s="238">
        <f>'SAISIE HOTEL RESTAURANT'!O249</f>
        <v>0</v>
      </c>
      <c r="F370" s="236" t="str">
        <f>'SAISIE HOTEL RESTAURANT'!B249</f>
        <v>NR</v>
      </c>
      <c r="G370" s="237"/>
      <c r="H370" s="237"/>
    </row>
    <row r="371" spans="1:8" x14ac:dyDescent="0.25">
      <c r="A371" s="202">
        <f>'SAISIE HOTEL RESTAURANT'!K250</f>
        <v>207</v>
      </c>
      <c r="B371" s="203" t="str">
        <f>'SAISIE HOTEL RESTAURANT'!L250</f>
        <v>La décoration de la chambre supplémentaire est au goût du jour</v>
      </c>
      <c r="C371" s="204">
        <f>'SAISIE HOTEL RESTAURANT'!M250</f>
        <v>3</v>
      </c>
      <c r="D371" s="202" t="str">
        <f>'SAISIE HOTEL RESTAURANT'!N250</f>
        <v>Très Satisfaisant</v>
      </c>
      <c r="E371" s="238">
        <f>'SAISIE HOTEL RESTAURANT'!O250</f>
        <v>0</v>
      </c>
      <c r="F371" s="236" t="str">
        <f>'SAISIE HOTEL RESTAURANT'!B250</f>
        <v>NR</v>
      </c>
      <c r="G371" s="237"/>
      <c r="H371" s="237"/>
    </row>
    <row r="372" spans="1:8" x14ac:dyDescent="0.25">
      <c r="A372" s="202">
        <f>'SAISIE HOTEL RESTAURANT'!K262</f>
        <v>218</v>
      </c>
      <c r="B372" s="203" t="str">
        <f>'SAISIE HOTEL RESTAURANT'!L262</f>
        <v>La décoration et l'ameublement de la chambre supplémentaire sont harmonieux.</v>
      </c>
      <c r="C372" s="204">
        <f>'SAISIE HOTEL RESTAURANT'!M262</f>
        <v>3</v>
      </c>
      <c r="D372" s="202" t="str">
        <f>'SAISIE HOTEL RESTAURANT'!N262</f>
        <v>Très Satisfaisant</v>
      </c>
      <c r="E372" s="238">
        <f>'SAISIE HOTEL RESTAURANT'!O262</f>
        <v>0</v>
      </c>
      <c r="F372" s="236" t="str">
        <f>'SAISIE HOTEL RESTAURANT'!B262</f>
        <v>NR</v>
      </c>
      <c r="G372" s="237"/>
      <c r="H372" s="237"/>
    </row>
    <row r="373" spans="1:8" x14ac:dyDescent="0.25">
      <c r="A373" s="202">
        <f>'SAISIE HOTEL RESTAURANT'!K263</f>
        <v>219</v>
      </c>
      <c r="B373" s="203" t="str">
        <f>'SAISIE HOTEL RESTAURANT'!L263</f>
        <v>La décoration de la chambre supplémentaire est au goût du jour</v>
      </c>
      <c r="C373" s="204">
        <f>'SAISIE HOTEL RESTAURANT'!M263</f>
        <v>3</v>
      </c>
      <c r="D373" s="202" t="str">
        <f>'SAISIE HOTEL RESTAURANT'!N263</f>
        <v>Très Satisfaisant</v>
      </c>
      <c r="E373" s="238">
        <f>'SAISIE HOTEL RESTAURANT'!O263</f>
        <v>0</v>
      </c>
      <c r="F373" s="236" t="str">
        <f>'SAISIE HOTEL RESTAURANT'!B263</f>
        <v>NR</v>
      </c>
      <c r="G373" s="237"/>
      <c r="H373" s="237"/>
    </row>
    <row r="374" spans="1:8" x14ac:dyDescent="0.25">
      <c r="A374" s="202">
        <f>'SAISIE HOTEL RESTAURANT'!K275</f>
        <v>230</v>
      </c>
      <c r="B374" s="203" t="str">
        <f>'SAISIE HOTEL RESTAURANT'!L275</f>
        <v>La décoration et l'ameublement de la chambre supplémentaire sont harmonieux.</v>
      </c>
      <c r="C374" s="204">
        <f>'SAISIE HOTEL RESTAURANT'!M275</f>
        <v>3</v>
      </c>
      <c r="D374" s="202" t="str">
        <f>'SAISIE HOTEL RESTAURANT'!N275</f>
        <v>Très Satisfaisant</v>
      </c>
      <c r="E374" s="238">
        <f>'SAISIE HOTEL RESTAURANT'!O275</f>
        <v>0</v>
      </c>
      <c r="F374" s="236" t="str">
        <f>'SAISIE HOTEL RESTAURANT'!B275</f>
        <v>NR</v>
      </c>
      <c r="G374" s="237"/>
      <c r="H374" s="237"/>
    </row>
    <row r="375" spans="1:8" x14ac:dyDescent="0.25">
      <c r="A375" s="202">
        <f>'SAISIE HOTEL RESTAURANT'!K276</f>
        <v>231</v>
      </c>
      <c r="B375" s="203" t="str">
        <f>'SAISIE HOTEL RESTAURANT'!L276</f>
        <v>La décoration de la chambre supplémentaire est au goût du jour</v>
      </c>
      <c r="C375" s="204">
        <f>'SAISIE HOTEL RESTAURANT'!M276</f>
        <v>3</v>
      </c>
      <c r="D375" s="202" t="str">
        <f>'SAISIE HOTEL RESTAURANT'!N276</f>
        <v>Très Satisfaisant</v>
      </c>
      <c r="E375" s="238">
        <f>'SAISIE HOTEL RESTAURANT'!O276</f>
        <v>0</v>
      </c>
      <c r="F375" s="236" t="str">
        <f>'SAISIE HOTEL RESTAURANT'!B276</f>
        <v>NR</v>
      </c>
      <c r="G375" s="237"/>
      <c r="H375" s="237"/>
    </row>
    <row r="376" spans="1:8" x14ac:dyDescent="0.25">
      <c r="A376" s="202">
        <f>'SAISIE HOTEL RESTAURANT'!K289</f>
        <v>242</v>
      </c>
      <c r="B376" s="203" t="str">
        <f>'SAISIE HOTEL RESTAURANT'!L289</f>
        <v>La décoration et l'ameublement de la chambre supplémentaire sont harmonieux.</v>
      </c>
      <c r="C376" s="204">
        <f>'SAISIE HOTEL RESTAURANT'!M289</f>
        <v>3</v>
      </c>
      <c r="D376" s="202" t="str">
        <f>'SAISIE HOTEL RESTAURANT'!N289</f>
        <v>Très Satisfaisant</v>
      </c>
      <c r="E376" s="238">
        <f>'SAISIE HOTEL RESTAURANT'!O289</f>
        <v>0</v>
      </c>
      <c r="F376" s="236" t="str">
        <f>'SAISIE HOTEL RESTAURANT'!B289</f>
        <v>NR</v>
      </c>
      <c r="G376" s="237"/>
      <c r="H376" s="237"/>
    </row>
    <row r="377" spans="1:8" x14ac:dyDescent="0.25">
      <c r="A377" s="202">
        <f>'SAISIE HOTEL RESTAURANT'!K290</f>
        <v>243</v>
      </c>
      <c r="B377" s="203" t="str">
        <f>'SAISIE HOTEL RESTAURANT'!L290</f>
        <v>La décoration de la chambre supplémentaire est au goût du jour</v>
      </c>
      <c r="C377" s="204">
        <f>'SAISIE HOTEL RESTAURANT'!M290</f>
        <v>3</v>
      </c>
      <c r="D377" s="202" t="str">
        <f>'SAISIE HOTEL RESTAURANT'!N290</f>
        <v>Très Satisfaisant</v>
      </c>
      <c r="E377" s="238">
        <f>'SAISIE HOTEL RESTAURANT'!O290</f>
        <v>0</v>
      </c>
      <c r="F377" s="236" t="str">
        <f>'SAISIE HOTEL RESTAURANT'!B290</f>
        <v>NR</v>
      </c>
      <c r="G377" s="237"/>
      <c r="H377" s="237"/>
    </row>
    <row r="378" spans="1:8" x14ac:dyDescent="0.25">
      <c r="A378" s="202">
        <f>'SAISIE HOTEL RESTAURANT'!K302</f>
        <v>254</v>
      </c>
      <c r="B378" s="203" t="str">
        <f>'SAISIE HOTEL RESTAURANT'!L302</f>
        <v>La décoration et l'ameublement de la chambre supplémentaire sont harmonieux.</v>
      </c>
      <c r="C378" s="204">
        <f>'SAISIE HOTEL RESTAURANT'!M302</f>
        <v>3</v>
      </c>
      <c r="D378" s="202" t="str">
        <f>'SAISIE HOTEL RESTAURANT'!N302</f>
        <v>Très Satisfaisant</v>
      </c>
      <c r="E378" s="238">
        <f>'SAISIE HOTEL RESTAURANT'!O302</f>
        <v>0</v>
      </c>
      <c r="F378" s="236" t="str">
        <f>'SAISIE HOTEL RESTAURANT'!B302</f>
        <v>NR</v>
      </c>
      <c r="G378" s="237"/>
      <c r="H378" s="237"/>
    </row>
    <row r="379" spans="1:8" x14ac:dyDescent="0.25">
      <c r="A379" s="202">
        <f>'SAISIE HOTEL RESTAURANT'!K303</f>
        <v>255</v>
      </c>
      <c r="B379" s="203" t="str">
        <f>'SAISIE HOTEL RESTAURANT'!L303</f>
        <v>La décoration de la chambre supplémentaire est au goût du jour</v>
      </c>
      <c r="C379" s="204">
        <f>'SAISIE HOTEL RESTAURANT'!M303</f>
        <v>3</v>
      </c>
      <c r="D379" s="202" t="str">
        <f>'SAISIE HOTEL RESTAURANT'!N303</f>
        <v>Très Satisfaisant</v>
      </c>
      <c r="E379" s="238">
        <f>'SAISIE HOTEL RESTAURANT'!O303</f>
        <v>0</v>
      </c>
      <c r="F379" s="236" t="str">
        <f>'SAISIE HOTEL RESTAURANT'!B303</f>
        <v>NR</v>
      </c>
      <c r="G379" s="237"/>
      <c r="H379" s="237"/>
    </row>
    <row r="380" spans="1:8" x14ac:dyDescent="0.25">
      <c r="A380" s="202">
        <f>'SAISIE HOTEL RESTAURANT'!K316</f>
        <v>266</v>
      </c>
      <c r="B380" s="203" t="str">
        <f>'SAISIE HOTEL RESTAURANT'!L316</f>
        <v>L'établissement propose un service de boissons.</v>
      </c>
      <c r="C380" s="204">
        <f>'SAISIE HOTEL RESTAURANT'!M316</f>
        <v>3</v>
      </c>
      <c r="D380" s="202" t="str">
        <f>'SAISIE HOTEL RESTAURANT'!N316</f>
        <v>OUI</v>
      </c>
      <c r="E380" s="238">
        <f>'SAISIE HOTEL RESTAURANT'!O316</f>
        <v>0</v>
      </c>
      <c r="F380" s="236" t="str">
        <f>'SAISIE HOTEL RESTAURANT'!B316</f>
        <v>NR</v>
      </c>
      <c r="G380" s="237"/>
      <c r="H380" s="237"/>
    </row>
    <row r="381" spans="1:8" x14ac:dyDescent="0.25">
      <c r="A381" s="202">
        <f>'SAISIE HOTEL RESTAURANT'!K317</f>
        <v>267</v>
      </c>
      <c r="B381" s="203" t="str">
        <f>'SAISIE HOTEL RESTAURANT'!L317</f>
        <v>L'ambiance du bar est accueillante.</v>
      </c>
      <c r="C381" s="204">
        <f>'SAISIE HOTEL RESTAURANT'!M317</f>
        <v>3</v>
      </c>
      <c r="D381" s="202" t="str">
        <f>'SAISIE HOTEL RESTAURANT'!N317</f>
        <v>OUI</v>
      </c>
      <c r="E381" s="238" t="str">
        <f>'SAISIE HOTEL RESTAURANT'!O317</f>
        <v/>
      </c>
      <c r="F381" s="236" t="str">
        <f>'SAISIE HOTEL RESTAURANT'!B317</f>
        <v>NR</v>
      </c>
      <c r="G381" s="237"/>
      <c r="H381" s="237"/>
    </row>
    <row r="382" spans="1:8" x14ac:dyDescent="0.25">
      <c r="A382" s="202">
        <f>'SAISIE HOTEL RESTAURANT'!K318</f>
        <v>268</v>
      </c>
      <c r="B382" s="203" t="str">
        <f>'SAISIE HOTEL RESTAURANT'!L318</f>
        <v>La décoration et l'ameublement du bar sont harmonieux.</v>
      </c>
      <c r="C382" s="204">
        <f>'SAISIE HOTEL RESTAURANT'!M318</f>
        <v>3</v>
      </c>
      <c r="D382" s="202" t="str">
        <f>'SAISIE HOTEL RESTAURANT'!N318</f>
        <v>OUI</v>
      </c>
      <c r="E382" s="238" t="str">
        <f>'SAISIE HOTEL RESTAURANT'!O318</f>
        <v/>
      </c>
      <c r="F382" s="236" t="str">
        <f>'SAISIE HOTEL RESTAURANT'!B318</f>
        <v>NR</v>
      </c>
      <c r="G382" s="237"/>
      <c r="H382" s="237"/>
    </row>
    <row r="383" spans="1:8" x14ac:dyDescent="0.25">
      <c r="A383" s="202">
        <f>'SAISIE HOTEL RESTAURANT'!K330</f>
        <v>279</v>
      </c>
      <c r="B383" s="203" t="str">
        <f>'SAISIE HOTEL RESTAURANT'!L330</f>
        <v>La carte du bar est soignée et attractive.</v>
      </c>
      <c r="C383" s="204">
        <f>'SAISIE HOTEL RESTAURANT'!M330</f>
        <v>1</v>
      </c>
      <c r="D383" s="202" t="str">
        <f>'SAISIE HOTEL RESTAURANT'!N330</f>
        <v>OUI</v>
      </c>
      <c r="E383" s="238" t="str">
        <f>'SAISIE HOTEL RESTAURANT'!O330</f>
        <v/>
      </c>
      <c r="F383" s="236" t="str">
        <f>'SAISIE HOTEL RESTAURANT'!$B$330</f>
        <v>NR</v>
      </c>
      <c r="G383" s="237"/>
      <c r="H383" s="237"/>
    </row>
    <row r="384" spans="1:8" x14ac:dyDescent="0.25">
      <c r="A384" s="202">
        <f>'SAISIE HOTEL RESTAURANT'!K339</f>
        <v>287</v>
      </c>
      <c r="B384" s="203" t="str">
        <f>'SAISIE HOTEL RESTAURANT'!L339</f>
        <v>Les boissons sont servies avec des amuse-bouches.</v>
      </c>
      <c r="C384" s="204">
        <f>'SAISIE HOTEL RESTAURANT'!M339</f>
        <v>1</v>
      </c>
      <c r="D384" s="202" t="str">
        <f>'SAISIE HOTEL RESTAURANT'!N339</f>
        <v>OUI</v>
      </c>
      <c r="E384" s="238" t="str">
        <f>'SAISIE HOTEL RESTAURANT'!O339</f>
        <v/>
      </c>
      <c r="F384" s="236" t="str">
        <f>'SAISIE HOTEL RESTAURANT'!B339</f>
        <v>NR</v>
      </c>
      <c r="G384" s="237"/>
      <c r="H384" s="237"/>
    </row>
    <row r="385" spans="1:8" x14ac:dyDescent="0.25">
      <c r="A385" s="202">
        <f>'SAISIE HOTEL RESTAURANT'!K340</f>
        <v>288</v>
      </c>
      <c r="B385" s="239" t="str">
        <f>'SAISIE HOTEL RESTAURANT'!L340</f>
        <v>Les boissons sont servies à bonne température.</v>
      </c>
      <c r="C385" s="204">
        <f>'SAISIE HOTEL RESTAURANT'!M340</f>
        <v>3</v>
      </c>
      <c r="D385" s="202" t="str">
        <f>'SAISIE HOTEL RESTAURANT'!N340</f>
        <v>OUI</v>
      </c>
      <c r="E385" s="238" t="str">
        <f>'SAISIE HOTEL RESTAURANT'!O340</f>
        <v/>
      </c>
      <c r="F385" s="236" t="str">
        <f>'SAISIE HOTEL RESTAURANT'!B340</f>
        <v>NR</v>
      </c>
      <c r="G385" s="237"/>
      <c r="H385" s="237"/>
    </row>
    <row r="386" spans="1:8" x14ac:dyDescent="0.25">
      <c r="A386" s="202">
        <f>'SAISIE HOTEL RESTAURANT'!K384</f>
        <v>324</v>
      </c>
      <c r="B386" s="203" t="str">
        <f>'SAISIE HOTEL RESTAURANT'!L384</f>
        <v xml:space="preserve">L'aspect général de la salle de restaurant est accueillant. </v>
      </c>
      <c r="C386" s="204">
        <f>'SAISIE HOTEL RESTAURANT'!M384</f>
        <v>3</v>
      </c>
      <c r="D386" s="202" t="str">
        <f>'SAISIE HOTEL RESTAURANT'!N384</f>
        <v>OUI</v>
      </c>
      <c r="E386" s="238">
        <f>'SAISIE HOTEL RESTAURANT'!O384</f>
        <v>0</v>
      </c>
      <c r="F386" s="236" t="str">
        <f>'SAISIE HOTEL RESTAURANT'!B384</f>
        <v>NR</v>
      </c>
      <c r="G386" s="237"/>
      <c r="H386" s="237"/>
    </row>
    <row r="387" spans="1:8" x14ac:dyDescent="0.25">
      <c r="A387" s="202">
        <f>'SAISIE HOTEL RESTAURANT'!K385</f>
        <v>325</v>
      </c>
      <c r="B387" s="203" t="str">
        <f>'SAISIE HOTEL RESTAURANT'!L385</f>
        <v>La décoration et l'ameublement de la salle de restaurant sont harmonieux.</v>
      </c>
      <c r="C387" s="204">
        <f>'SAISIE HOTEL RESTAURANT'!M385</f>
        <v>3</v>
      </c>
      <c r="D387" s="202" t="str">
        <f>'SAISIE HOTEL RESTAURANT'!N385</f>
        <v>OUI</v>
      </c>
      <c r="E387" s="238">
        <f>'SAISIE HOTEL RESTAURANT'!O385</f>
        <v>0</v>
      </c>
      <c r="F387" s="236" t="str">
        <f>'SAISIE HOTEL RESTAURANT'!B385</f>
        <v>NR</v>
      </c>
      <c r="G387" s="237"/>
      <c r="H387" s="237"/>
    </row>
    <row r="388" spans="1:8" x14ac:dyDescent="0.25">
      <c r="A388" s="202">
        <f>'SAISIE HOTEL RESTAURANT'!K386</f>
        <v>326</v>
      </c>
      <c r="B388" s="203" t="str">
        <f>'SAISIE HOTEL RESTAURANT'!L386</f>
        <v>La décoration de la salle de restaurant est au goût du jour</v>
      </c>
      <c r="C388" s="204">
        <f>'SAISIE HOTEL RESTAURANT'!M386</f>
        <v>3</v>
      </c>
      <c r="D388" s="202" t="str">
        <f>'SAISIE HOTEL RESTAURANT'!N386</f>
        <v>OUI</v>
      </c>
      <c r="E388" s="238">
        <f>'SAISIE HOTEL RESTAURANT'!O386</f>
        <v>0</v>
      </c>
      <c r="F388" s="236" t="str">
        <f>'SAISIE HOTEL RESTAURANT'!B386</f>
        <v>NR</v>
      </c>
      <c r="G388" s="237"/>
      <c r="H388" s="237"/>
    </row>
    <row r="389" spans="1:8" x14ac:dyDescent="0.25">
      <c r="A389" s="202">
        <f>'SAISIE HOTEL RESTAURANT'!K396</f>
        <v>335</v>
      </c>
      <c r="B389" s="203" t="str">
        <f>'SAISIE HOTEL RESTAURANT'!L396</f>
        <v>La mise en place de la table est harmonieuse.</v>
      </c>
      <c r="C389" s="204">
        <f>'SAISIE HOTEL RESTAURANT'!M396</f>
        <v>1</v>
      </c>
      <c r="D389" s="202" t="str">
        <f>'SAISIE HOTEL RESTAURANT'!N396</f>
        <v>OUI</v>
      </c>
      <c r="E389" s="238">
        <f>'SAISIE HOTEL RESTAURANT'!O396</f>
        <v>0</v>
      </c>
      <c r="F389" s="236" t="str">
        <f>'SAISIE HOTEL RESTAURANT'!B396</f>
        <v>NR</v>
      </c>
      <c r="G389" s="237"/>
      <c r="H389" s="237"/>
    </row>
    <row r="390" spans="1:8" x14ac:dyDescent="0.25">
      <c r="A390" s="202">
        <f>'SAISIE HOTEL RESTAURANT'!K397</f>
        <v>336</v>
      </c>
      <c r="B390" s="203" t="str">
        <f>'SAISIE HOTEL RESTAURANT'!L397</f>
        <v>La mise en place de la verrerie est adaptée à la consommation du client.</v>
      </c>
      <c r="C390" s="204">
        <f>'SAISIE HOTEL RESTAURANT'!M397</f>
        <v>1</v>
      </c>
      <c r="D390" s="202" t="str">
        <f>'SAISIE HOTEL RESTAURANT'!N397</f>
        <v>OUI</v>
      </c>
      <c r="E390" s="238">
        <f>'SAISIE HOTEL RESTAURANT'!O397</f>
        <v>0</v>
      </c>
      <c r="F390" s="236" t="str">
        <f>'SAISIE HOTEL RESTAURANT'!B397</f>
        <v>NR</v>
      </c>
      <c r="G390" s="237"/>
      <c r="H390" s="237"/>
    </row>
    <row r="391" spans="1:8" ht="31.5" x14ac:dyDescent="0.25">
      <c r="A391" s="202">
        <f>'SAISIE HOTEL RESTAURANT'!K354</f>
        <v>299</v>
      </c>
      <c r="B391" s="203" t="str">
        <f>'SAISIE HOTEL RESTAURANT'!L354</f>
        <v>Présence d' une carte des boissons et une carte de l'offre restauration distinctes ou une carte commune boisson et restauration</v>
      </c>
      <c r="C391" s="204">
        <f>'SAISIE HOTEL RESTAURANT'!M354</f>
        <v>3</v>
      </c>
      <c r="D391" s="202" t="str">
        <f>'SAISIE HOTEL RESTAURANT'!N354</f>
        <v>OUI</v>
      </c>
      <c r="E391" s="238">
        <f>'SAISIE HOTEL RESTAURANT'!O354</f>
        <v>0</v>
      </c>
      <c r="F391" s="236" t="str">
        <f>'SAISIE HOTEL RESTAURANT'!B354</f>
        <v>R</v>
      </c>
      <c r="G391" s="237"/>
      <c r="H391" s="237"/>
    </row>
    <row r="392" spans="1:8" x14ac:dyDescent="0.25">
      <c r="A392" s="202">
        <f>'SAISIE HOTEL RESTAURANT'!K355</f>
        <v>300</v>
      </c>
      <c r="B392" s="203" t="str">
        <f>'SAISIE HOTEL RESTAURANT'!L355</f>
        <v>L'offre de vins est variée et il existe une possibilité de vin au verre.</v>
      </c>
      <c r="C392" s="204">
        <f>'SAISIE HOTEL RESTAURANT'!M355</f>
        <v>1</v>
      </c>
      <c r="D392" s="202" t="str">
        <f>'SAISIE HOTEL RESTAURANT'!N355</f>
        <v>OUI</v>
      </c>
      <c r="E392" s="238">
        <f>'SAISIE HOTEL RESTAURANT'!O355</f>
        <v>0</v>
      </c>
      <c r="F392" s="236" t="str">
        <f>'SAISIE HOTEL RESTAURANT'!B355</f>
        <v>R</v>
      </c>
      <c r="G392" s="237"/>
      <c r="H392" s="237"/>
    </row>
    <row r="393" spans="1:8" ht="31.5" x14ac:dyDescent="0.25">
      <c r="A393" s="202">
        <f>'SAISIE HOTEL RESTAURANT'!K359</f>
        <v>304</v>
      </c>
      <c r="B393" s="203" t="str">
        <f>'SAISIE HOTEL RESTAURANT'!L359</f>
        <v>La carte comporte au moins une entrée à base de produits de saison ou de produits locaux.</v>
      </c>
      <c r="C393" s="204">
        <f>'SAISIE HOTEL RESTAURANT'!M359</f>
        <v>3</v>
      </c>
      <c r="D393" s="202" t="str">
        <f>'SAISIE HOTEL RESTAURANT'!N359</f>
        <v>OUI</v>
      </c>
      <c r="E393" s="238">
        <f>'SAISIE HOTEL RESTAURANT'!O359</f>
        <v>0</v>
      </c>
      <c r="F393" s="236" t="str">
        <f>'SAISIE HOTEL RESTAURANT'!B359</f>
        <v>NR</v>
      </c>
      <c r="G393" s="237"/>
      <c r="H393" s="237"/>
    </row>
    <row r="394" spans="1:8" ht="31.5" x14ac:dyDescent="0.25">
      <c r="A394" s="202">
        <f>'SAISIE HOTEL RESTAURANT'!K360</f>
        <v>305</v>
      </c>
      <c r="B394" s="203" t="str">
        <f>'SAISIE HOTEL RESTAURANT'!L360</f>
        <v>La carte comporte au moins un plat à base de produits de saison ou de produits locaux.</v>
      </c>
      <c r="C394" s="204">
        <f>'SAISIE HOTEL RESTAURANT'!M360</f>
        <v>3</v>
      </c>
      <c r="D394" s="202" t="str">
        <f>'SAISIE HOTEL RESTAURANT'!N360</f>
        <v>OUI</v>
      </c>
      <c r="E394" s="238">
        <f>'SAISIE HOTEL RESTAURANT'!O360</f>
        <v>0</v>
      </c>
      <c r="F394" s="236" t="str">
        <f>'SAISIE HOTEL RESTAURANT'!B360</f>
        <v>NR</v>
      </c>
      <c r="G394" s="237"/>
      <c r="H394" s="237"/>
    </row>
    <row r="395" spans="1:8" x14ac:dyDescent="0.25">
      <c r="A395" s="202">
        <f>'SAISIE HOTEL RESTAURANT'!K404</f>
        <v>341</v>
      </c>
      <c r="B395" s="203" t="str">
        <f>'SAISIE HOTEL RESTAURANT'!L404</f>
        <v>L'apéritif est servi avec des amuse-bouches.</v>
      </c>
      <c r="C395" s="204">
        <f>'SAISIE HOTEL RESTAURANT'!M404</f>
        <v>1</v>
      </c>
      <c r="D395" s="202" t="str">
        <f>'SAISIE HOTEL RESTAURANT'!N404</f>
        <v>OUI</v>
      </c>
      <c r="E395" s="238">
        <f>'SAISIE HOTEL RESTAURANT'!O404</f>
        <v>0</v>
      </c>
      <c r="F395" s="236" t="str">
        <f>'SAISIE HOTEL RESTAURANT'!$B$404</f>
        <v>NR</v>
      </c>
      <c r="G395" s="237"/>
      <c r="H395" s="237"/>
    </row>
    <row r="396" spans="1:8" x14ac:dyDescent="0.25">
      <c r="A396" s="202">
        <f>'SAISIE HOTEL RESTAURANT'!K407</f>
        <v>344</v>
      </c>
      <c r="B396" s="203" t="str">
        <f>'SAISIE HOTEL RESTAURANT'!L407</f>
        <v>Les boissons sont servies à bonne température.</v>
      </c>
      <c r="C396" s="204">
        <f>'SAISIE HOTEL RESTAURANT'!M407</f>
        <v>1</v>
      </c>
      <c r="D396" s="202" t="str">
        <f>'SAISIE HOTEL RESTAURANT'!N407</f>
        <v>OUI</v>
      </c>
      <c r="E396" s="238">
        <f>'SAISIE HOTEL RESTAURANT'!O407</f>
        <v>0</v>
      </c>
      <c r="F396" s="236" t="str">
        <f>'SAISIE HOTEL RESTAURANT'!$B$407</f>
        <v>NR</v>
      </c>
      <c r="G396" s="237"/>
      <c r="H396" s="237"/>
    </row>
    <row r="397" spans="1:8" x14ac:dyDescent="0.25">
      <c r="A397" s="202">
        <f>'SAISIE HOTEL RESTAURANT'!K409</f>
        <v>345</v>
      </c>
      <c r="B397" s="203" t="str">
        <f>'SAISIE HOTEL RESTAURANT'!L409</f>
        <v>La présentation de l'entrée est harmonieuse et appétissante.</v>
      </c>
      <c r="C397" s="204">
        <f>'SAISIE HOTEL RESTAURANT'!M409</f>
        <v>3</v>
      </c>
      <c r="D397" s="202" t="str">
        <f>'SAISIE HOTEL RESTAURANT'!N409</f>
        <v>OUI</v>
      </c>
      <c r="E397" s="238">
        <f>'SAISIE HOTEL RESTAURANT'!O409</f>
        <v>0</v>
      </c>
      <c r="F397" s="236" t="str">
        <f>'SAISIE HOTEL RESTAURANT'!B409</f>
        <v>NR</v>
      </c>
      <c r="G397" s="237"/>
      <c r="H397" s="237"/>
    </row>
    <row r="398" spans="1:8" x14ac:dyDescent="0.25">
      <c r="A398" s="202">
        <f>'SAISIE HOTEL RESTAURANT'!K410</f>
        <v>346</v>
      </c>
      <c r="B398" s="239" t="str">
        <f>'SAISIE HOTEL RESTAURANT'!L410</f>
        <v>Les quantités de l'entrée sont bien proportionnées.</v>
      </c>
      <c r="C398" s="204">
        <f>'SAISIE HOTEL RESTAURANT'!M410</f>
        <v>3</v>
      </c>
      <c r="D398" s="202" t="str">
        <f>'SAISIE HOTEL RESTAURANT'!N410</f>
        <v>OUI</v>
      </c>
      <c r="E398" s="238">
        <f>'SAISIE HOTEL RESTAURANT'!O410</f>
        <v>0</v>
      </c>
      <c r="F398" s="236" t="str">
        <f>'SAISIE HOTEL RESTAURANT'!B410</f>
        <v>NR</v>
      </c>
      <c r="G398" s="237"/>
      <c r="H398" s="237"/>
    </row>
    <row r="399" spans="1:8" x14ac:dyDescent="0.25">
      <c r="A399" s="202">
        <f>'SAISIE HOTEL RESTAURANT'!K411</f>
        <v>347</v>
      </c>
      <c r="B399" s="239" t="str">
        <f>'SAISIE HOTEL RESTAURANT'!L411</f>
        <v>L'entrée est servie à bonne température.</v>
      </c>
      <c r="C399" s="204">
        <f>'SAISIE HOTEL RESTAURANT'!M411</f>
        <v>3</v>
      </c>
      <c r="D399" s="202" t="str">
        <f>'SAISIE HOTEL RESTAURANT'!N411</f>
        <v>OUI</v>
      </c>
      <c r="E399" s="238">
        <f>'SAISIE HOTEL RESTAURANT'!O411</f>
        <v>0</v>
      </c>
      <c r="F399" s="236" t="str">
        <f>'SAISIE HOTEL RESTAURANT'!B411</f>
        <v>NR</v>
      </c>
      <c r="G399" s="237"/>
      <c r="H399" s="237"/>
    </row>
    <row r="400" spans="1:8" x14ac:dyDescent="0.25">
      <c r="A400" s="202">
        <f>'SAISIE HOTEL RESTAURANT'!K412</f>
        <v>348</v>
      </c>
      <c r="B400" s="239" t="str">
        <f>'SAISIE HOTEL RESTAURANT'!L412</f>
        <v>L'entrée est savoureuse.</v>
      </c>
      <c r="C400" s="204">
        <f>'SAISIE HOTEL RESTAURANT'!M412</f>
        <v>3</v>
      </c>
      <c r="D400" s="202" t="str">
        <f>'SAISIE HOTEL RESTAURANT'!N412</f>
        <v>OUI</v>
      </c>
      <c r="E400" s="238">
        <f>'SAISIE HOTEL RESTAURANT'!O412</f>
        <v>0</v>
      </c>
      <c r="F400" s="236" t="str">
        <f>'SAISIE HOTEL RESTAURANT'!B412</f>
        <v>NR</v>
      </c>
      <c r="G400" s="237"/>
      <c r="H400" s="237"/>
    </row>
    <row r="401" spans="1:8" x14ac:dyDescent="0.25">
      <c r="A401" s="202">
        <f>'SAISIE HOTEL RESTAURANT'!K414</f>
        <v>349</v>
      </c>
      <c r="B401" s="239" t="str">
        <f>'SAISIE HOTEL RESTAURANT'!L414</f>
        <v>La présentation du plat est harmonieuse et appétissante.</v>
      </c>
      <c r="C401" s="204">
        <f>'SAISIE HOTEL RESTAURANT'!M414</f>
        <v>3</v>
      </c>
      <c r="D401" s="202" t="str">
        <f>'SAISIE HOTEL RESTAURANT'!N414</f>
        <v>OUI</v>
      </c>
      <c r="E401" s="238">
        <f>'SAISIE HOTEL RESTAURANT'!O414</f>
        <v>0</v>
      </c>
      <c r="F401" s="236" t="str">
        <f>'SAISIE HOTEL RESTAURANT'!B414</f>
        <v>NR</v>
      </c>
      <c r="G401" s="237"/>
      <c r="H401" s="237"/>
    </row>
    <row r="402" spans="1:8" x14ac:dyDescent="0.25">
      <c r="A402" s="202">
        <f>'SAISIE HOTEL RESTAURANT'!K415</f>
        <v>350</v>
      </c>
      <c r="B402" s="239" t="str">
        <f>'SAISIE HOTEL RESTAURANT'!L415</f>
        <v>Les quantités du plat sont bien proportionnées.</v>
      </c>
      <c r="C402" s="204">
        <f>'SAISIE HOTEL RESTAURANT'!M415</f>
        <v>3</v>
      </c>
      <c r="D402" s="202" t="str">
        <f>'SAISIE HOTEL RESTAURANT'!N415</f>
        <v>OUI</v>
      </c>
      <c r="E402" s="238">
        <f>'SAISIE HOTEL RESTAURANT'!O415</f>
        <v>0</v>
      </c>
      <c r="F402" s="236" t="str">
        <f>'SAISIE HOTEL RESTAURANT'!B415</f>
        <v>NR</v>
      </c>
      <c r="G402" s="237"/>
      <c r="H402" s="237"/>
    </row>
    <row r="403" spans="1:8" x14ac:dyDescent="0.25">
      <c r="A403" s="202">
        <f>'SAISIE HOTEL RESTAURANT'!K416</f>
        <v>351</v>
      </c>
      <c r="B403" s="239" t="str">
        <f>'SAISIE HOTEL RESTAURANT'!L416</f>
        <v>Le plat est servi à bonne température.</v>
      </c>
      <c r="C403" s="204">
        <f>'SAISIE HOTEL RESTAURANT'!M416</f>
        <v>3</v>
      </c>
      <c r="D403" s="202" t="str">
        <f>'SAISIE HOTEL RESTAURANT'!N416</f>
        <v>OUI</v>
      </c>
      <c r="E403" s="238">
        <f>'SAISIE HOTEL RESTAURANT'!O416</f>
        <v>0</v>
      </c>
      <c r="F403" s="236" t="str">
        <f>'SAISIE HOTEL RESTAURANT'!B416</f>
        <v>NR</v>
      </c>
      <c r="G403" s="237"/>
      <c r="H403" s="237"/>
    </row>
    <row r="404" spans="1:8" x14ac:dyDescent="0.25">
      <c r="A404" s="202">
        <f>'SAISIE HOTEL RESTAURANT'!K417</f>
        <v>352</v>
      </c>
      <c r="B404" s="239" t="str">
        <f>'SAISIE HOTEL RESTAURANT'!L417</f>
        <v>Le plat est savoureux.</v>
      </c>
      <c r="C404" s="204">
        <f>'SAISIE HOTEL RESTAURANT'!M417</f>
        <v>3</v>
      </c>
      <c r="D404" s="202" t="str">
        <f>'SAISIE HOTEL RESTAURANT'!N417</f>
        <v>OUI</v>
      </c>
      <c r="E404" s="238">
        <f>'SAISIE HOTEL RESTAURANT'!O417</f>
        <v>0</v>
      </c>
      <c r="F404" s="236" t="str">
        <f>'SAISIE HOTEL RESTAURANT'!B417</f>
        <v>NR</v>
      </c>
      <c r="G404" s="237"/>
      <c r="H404" s="237"/>
    </row>
    <row r="405" spans="1:8" x14ac:dyDescent="0.25">
      <c r="A405" s="202">
        <f>'SAISIE HOTEL RESTAURANT'!K419</f>
        <v>353</v>
      </c>
      <c r="B405" s="239" t="str">
        <f>'SAISIE HOTEL RESTAURANT'!L419</f>
        <v>La présentation du dessert et/ou du fromage est appétissante.</v>
      </c>
      <c r="C405" s="204">
        <f>'SAISIE HOTEL RESTAURANT'!M419</f>
        <v>3</v>
      </c>
      <c r="D405" s="202" t="str">
        <f>'SAISIE HOTEL RESTAURANT'!N419</f>
        <v>OUI</v>
      </c>
      <c r="E405" s="238">
        <f>'SAISIE HOTEL RESTAURANT'!O419</f>
        <v>0</v>
      </c>
      <c r="F405" s="236" t="str">
        <f>'SAISIE HOTEL RESTAURANT'!B419</f>
        <v>NR</v>
      </c>
      <c r="G405" s="237"/>
      <c r="H405" s="237"/>
    </row>
    <row r="406" spans="1:8" x14ac:dyDescent="0.25">
      <c r="A406" s="202" t="e">
        <f>'SAISIE HOTEL RESTAURANT'!#REF!</f>
        <v>#REF!</v>
      </c>
      <c r="B406" s="239" t="e">
        <f>'SAISIE HOTEL RESTAURANT'!#REF!</f>
        <v>#REF!</v>
      </c>
      <c r="C406" s="204" t="e">
        <f>'SAISIE HOTEL RESTAURANT'!#REF!</f>
        <v>#REF!</v>
      </c>
      <c r="D406" s="202" t="e">
        <f>'SAISIE HOTEL RESTAURANT'!#REF!</f>
        <v>#REF!</v>
      </c>
      <c r="E406" s="238" t="e">
        <f>'SAISIE HOTEL RESTAURANT'!#REF!</f>
        <v>#REF!</v>
      </c>
      <c r="F406" s="236" t="e">
        <f>'SAISIE HOTEL RESTAURANT'!#REF!</f>
        <v>#REF!</v>
      </c>
      <c r="G406" s="237"/>
      <c r="H406" s="237"/>
    </row>
    <row r="407" spans="1:8" x14ac:dyDescent="0.25">
      <c r="A407" s="202" t="e">
        <f>'SAISIE HOTEL RESTAURANT'!#REF!</f>
        <v>#REF!</v>
      </c>
      <c r="B407" s="239" t="e">
        <f>'SAISIE HOTEL RESTAURANT'!#REF!</f>
        <v>#REF!</v>
      </c>
      <c r="C407" s="204" t="e">
        <f>'SAISIE HOTEL RESTAURANT'!#REF!</f>
        <v>#REF!</v>
      </c>
      <c r="D407" s="202" t="e">
        <f>'SAISIE HOTEL RESTAURANT'!#REF!</f>
        <v>#REF!</v>
      </c>
      <c r="E407" s="238" t="e">
        <f>'SAISIE HOTEL RESTAURANT'!#REF!</f>
        <v>#REF!</v>
      </c>
      <c r="F407" s="236" t="e">
        <f>'SAISIE HOTEL RESTAURANT'!#REF!</f>
        <v>#REF!</v>
      </c>
      <c r="G407" s="237"/>
      <c r="H407" s="237"/>
    </row>
    <row r="408" spans="1:8" x14ac:dyDescent="0.25">
      <c r="A408" s="202" t="e">
        <f>'SAISIE HOTEL RESTAURANT'!#REF!</f>
        <v>#REF!</v>
      </c>
      <c r="B408" s="239" t="e">
        <f>'SAISIE HOTEL RESTAURANT'!#REF!</f>
        <v>#REF!</v>
      </c>
      <c r="C408" s="204" t="e">
        <f>'SAISIE HOTEL RESTAURANT'!#REF!</f>
        <v>#REF!</v>
      </c>
      <c r="D408" s="202" t="e">
        <f>'SAISIE HOTEL RESTAURANT'!#REF!</f>
        <v>#REF!</v>
      </c>
      <c r="E408" s="238" t="e">
        <f>'SAISIE HOTEL RESTAURANT'!#REF!</f>
        <v>#REF!</v>
      </c>
      <c r="F408" s="236" t="e">
        <f>'SAISIE HOTEL RESTAURANT'!#REF!</f>
        <v>#REF!</v>
      </c>
      <c r="G408" s="237"/>
      <c r="H408" s="237"/>
    </row>
    <row r="409" spans="1:8" x14ac:dyDescent="0.25">
      <c r="A409" s="202">
        <f>'SAISIE HOTEL RESTAURANT'!K422</f>
        <v>356</v>
      </c>
      <c r="B409" s="239" t="str">
        <f>'SAISIE HOTEL RESTAURANT'!L422</f>
        <v>Le dessert et/ou les fromages sont savoureux. Les fromages servis sont affinés.</v>
      </c>
      <c r="C409" s="204">
        <f>'SAISIE HOTEL RESTAURANT'!M422</f>
        <v>3</v>
      </c>
      <c r="D409" s="202" t="str">
        <f>'SAISIE HOTEL RESTAURANT'!N422</f>
        <v>OUI</v>
      </c>
      <c r="E409" s="238">
        <f>'SAISIE HOTEL RESTAURANT'!O422</f>
        <v>0</v>
      </c>
      <c r="F409" s="236" t="str">
        <f>'SAISIE HOTEL RESTAURANT'!B422</f>
        <v>NR</v>
      </c>
      <c r="G409" s="237"/>
      <c r="H409" s="237"/>
    </row>
    <row r="410" spans="1:8" x14ac:dyDescent="0.25">
      <c r="A410" s="202">
        <f>'SAISIE HOTEL RESTAURANT'!K424</f>
        <v>357</v>
      </c>
      <c r="B410" s="239" t="str">
        <f>'SAISIE HOTEL RESTAURANT'!L424</f>
        <v xml:space="preserve">Un minimum de choix pour les boissons chaudes est possible en fin de repas. </v>
      </c>
      <c r="C410" s="204">
        <f>'SAISIE HOTEL RESTAURANT'!M424</f>
        <v>1</v>
      </c>
      <c r="D410" s="202" t="str">
        <f>'SAISIE HOTEL RESTAURANT'!N424</f>
        <v>OUI</v>
      </c>
      <c r="E410" s="238">
        <f>'SAISIE HOTEL RESTAURANT'!O424</f>
        <v>0</v>
      </c>
      <c r="F410" s="236" t="str">
        <f>'SAISIE HOTEL RESTAURANT'!B424</f>
        <v>NR</v>
      </c>
      <c r="G410" s="237"/>
      <c r="H410" s="237"/>
    </row>
    <row r="411" spans="1:8" x14ac:dyDescent="0.25">
      <c r="A411" s="202">
        <f>'SAISIE HOTEL RESTAURANT'!K425</f>
        <v>358</v>
      </c>
      <c r="B411" s="239" t="str">
        <f>'SAISIE HOTEL RESTAURANT'!L425</f>
        <v>La boisson (café, infusion…) est de bon goût et servie chaude.</v>
      </c>
      <c r="C411" s="204">
        <f>'SAISIE HOTEL RESTAURANT'!M425</f>
        <v>3</v>
      </c>
      <c r="D411" s="202" t="str">
        <f>'SAISIE HOTEL RESTAURANT'!N425</f>
        <v>OUI</v>
      </c>
      <c r="E411" s="238">
        <f>'SAISIE HOTEL RESTAURANT'!O425</f>
        <v>0</v>
      </c>
      <c r="F411" s="236" t="str">
        <f>'SAISIE HOTEL RESTAURANT'!B425</f>
        <v>NR</v>
      </c>
      <c r="G411" s="237"/>
      <c r="H411" s="237"/>
    </row>
    <row r="412" spans="1:8" x14ac:dyDescent="0.25">
      <c r="A412" s="202">
        <f>'SAISIE HOTEL RESTAURANT'!K426</f>
        <v>359</v>
      </c>
      <c r="B412" s="239" t="str">
        <f>'SAISIE HOTEL RESTAURANT'!L426</f>
        <v>Le café est servi avec un accompagnement.</v>
      </c>
      <c r="C412" s="204">
        <f>'SAISIE HOTEL RESTAURANT'!M426</f>
        <v>1</v>
      </c>
      <c r="D412" s="202" t="str">
        <f>'SAISIE HOTEL RESTAURANT'!N426</f>
        <v>OUI</v>
      </c>
      <c r="E412" s="238">
        <f>'SAISIE HOTEL RESTAURANT'!O426</f>
        <v>0</v>
      </c>
      <c r="F412" s="236" t="str">
        <f>'SAISIE HOTEL RESTAURANT'!B426</f>
        <v>NR</v>
      </c>
      <c r="G412" s="237"/>
      <c r="H412" s="237"/>
    </row>
    <row r="413" spans="1:8" x14ac:dyDescent="0.25">
      <c r="A413" s="202">
        <f>'SAISIE HOTEL RESTAURANT'!K430</f>
        <v>361</v>
      </c>
      <c r="B413" s="239" t="str">
        <f>'SAISIE HOTEL RESTAURANT'!L430</f>
        <v>L'amplitude du petit déjeuner est d'au moins 3 heures.</v>
      </c>
      <c r="C413" s="204">
        <f>'SAISIE HOTEL RESTAURANT'!M430</f>
        <v>1</v>
      </c>
      <c r="D413" s="202" t="str">
        <f>'SAISIE HOTEL RESTAURANT'!N430</f>
        <v>OUI</v>
      </c>
      <c r="E413" s="238">
        <f>'SAISIE HOTEL RESTAURANT'!O430</f>
        <v>0</v>
      </c>
      <c r="F413" s="236" t="str">
        <f>'SAISIE HOTEL RESTAURANT'!$B$430</f>
        <v>NR</v>
      </c>
      <c r="G413" s="237"/>
      <c r="H413" s="237"/>
    </row>
    <row r="414" spans="1:8" x14ac:dyDescent="0.25">
      <c r="A414" s="202">
        <f>'SAISIE HOTEL RESTAURANT'!K432</f>
        <v>362</v>
      </c>
      <c r="B414" s="203" t="str">
        <f>'SAISIE HOTEL RESTAURANT'!L432</f>
        <v>L'ambiance de la salle de petit déjeuner est accueillante.</v>
      </c>
      <c r="C414" s="204">
        <f>'SAISIE HOTEL RESTAURANT'!M432</f>
        <v>3</v>
      </c>
      <c r="D414" s="202" t="str">
        <f>'SAISIE HOTEL RESTAURANT'!N432</f>
        <v>OUI</v>
      </c>
      <c r="E414" s="238" t="str">
        <f>'SAISIE HOTEL RESTAURANT'!O432</f>
        <v/>
      </c>
      <c r="F414" s="236" t="str">
        <f>'SAISIE HOTEL RESTAURANT'!B432</f>
        <v>NR</v>
      </c>
      <c r="G414" s="237"/>
      <c r="H414" s="237"/>
    </row>
    <row r="415" spans="1:8" x14ac:dyDescent="0.25">
      <c r="A415" s="202">
        <f>'SAISIE HOTEL RESTAURANT'!K433</f>
        <v>363</v>
      </c>
      <c r="B415" s="203" t="str">
        <f>'SAISIE HOTEL RESTAURANT'!L433</f>
        <v>La décoration et l'ameublement de la salle de petit-déjeuner sont harmonieux.</v>
      </c>
      <c r="C415" s="204">
        <f>'SAISIE HOTEL RESTAURANT'!M433</f>
        <v>3</v>
      </c>
      <c r="D415" s="202" t="str">
        <f>'SAISIE HOTEL RESTAURANT'!N433</f>
        <v>OUI</v>
      </c>
      <c r="E415" s="238" t="str">
        <f>'SAISIE HOTEL RESTAURANT'!O433</f>
        <v/>
      </c>
      <c r="F415" s="236" t="str">
        <f>'SAISIE HOTEL RESTAURANT'!B433</f>
        <v>NR</v>
      </c>
      <c r="G415" s="237"/>
      <c r="H415" s="237"/>
    </row>
    <row r="416" spans="1:8" x14ac:dyDescent="0.25">
      <c r="A416" s="202">
        <f>'SAISIE HOTEL RESTAURANT'!K438</f>
        <v>368</v>
      </c>
      <c r="B416" s="203" t="str">
        <f>'SAISIE HOTEL RESTAURANT'!L438</f>
        <v>La vaisselle et les couverts du petit déjeuner ne sont pas dépareillés.</v>
      </c>
      <c r="C416" s="204">
        <f>'SAISIE HOTEL RESTAURANT'!M438</f>
        <v>3</v>
      </c>
      <c r="D416" s="202" t="str">
        <f>'SAISIE HOTEL RESTAURANT'!N438</f>
        <v>OUI</v>
      </c>
      <c r="E416" s="238" t="str">
        <f>'SAISIE HOTEL RESTAURANT'!O438</f>
        <v/>
      </c>
      <c r="F416" s="236" t="str">
        <f>'SAISIE HOTEL RESTAURANT'!$B$438</f>
        <v>NR</v>
      </c>
      <c r="G416" s="237"/>
      <c r="H416" s="237"/>
    </row>
    <row r="417" spans="1:8" x14ac:dyDescent="0.25">
      <c r="A417" s="202">
        <f>'SAISIE HOTEL RESTAURANT'!K443</f>
        <v>372</v>
      </c>
      <c r="B417" s="203" t="str">
        <f>'SAISIE HOTEL RESTAURANT'!L443</f>
        <v>L'amplitude du petit déjeuner est d'au moins 3 heures.</v>
      </c>
      <c r="C417" s="204">
        <f>'SAISIE HOTEL RESTAURANT'!M443</f>
        <v>1</v>
      </c>
      <c r="D417" s="202" t="str">
        <f>'SAISIE HOTEL RESTAURANT'!N443</f>
        <v>OUI</v>
      </c>
      <c r="E417" s="238">
        <f>'SAISIE HOTEL RESTAURANT'!O443</f>
        <v>0</v>
      </c>
      <c r="F417" s="236" t="str">
        <f>'SAISIE HOTEL RESTAURANT'!$B$443</f>
        <v>NR</v>
      </c>
      <c r="G417" s="237"/>
      <c r="H417" s="237"/>
    </row>
    <row r="418" spans="1:8" x14ac:dyDescent="0.25">
      <c r="A418" s="202">
        <f>'SAISIE HOTEL RESTAURANT'!K452</f>
        <v>380</v>
      </c>
      <c r="B418" s="203" t="str">
        <f>'SAISIE HOTEL RESTAURANT'!L452</f>
        <v>Les produits du petit déjeuner sont proposés à bonne température.</v>
      </c>
      <c r="C418" s="204">
        <f>'SAISIE HOTEL RESTAURANT'!M452</f>
        <v>3</v>
      </c>
      <c r="D418" s="202" t="str">
        <f>'SAISIE HOTEL RESTAURANT'!N452</f>
        <v>OUI</v>
      </c>
      <c r="E418" s="238">
        <f>'SAISIE HOTEL RESTAURANT'!O452</f>
        <v>0</v>
      </c>
      <c r="F418" s="236" t="str">
        <f>'SAISIE HOTEL RESTAURANT'!B452</f>
        <v>NR</v>
      </c>
      <c r="G418" s="237"/>
      <c r="H418" s="237"/>
    </row>
    <row r="419" spans="1:8" ht="31.5" x14ac:dyDescent="0.25">
      <c r="A419" s="202">
        <f>'SAISIE HOTEL RESTAURANT'!K453</f>
        <v>381</v>
      </c>
      <c r="B419" s="203" t="str">
        <f>'SAISIE HOTEL RESTAURANT'!L453</f>
        <v>A minima, le petit déjeuner est composé d'un choix de boissons chaudes, d'un jus de fruits, de pain, de viennoiseries, de beurre, de confitures.</v>
      </c>
      <c r="C419" s="204">
        <f>'SAISIE HOTEL RESTAURANT'!M453</f>
        <v>3</v>
      </c>
      <c r="D419" s="202" t="str">
        <f>'SAISIE HOTEL RESTAURANT'!N453</f>
        <v>OUI</v>
      </c>
      <c r="E419" s="238">
        <f>'SAISIE HOTEL RESTAURANT'!O453</f>
        <v>0</v>
      </c>
      <c r="F419" s="236" t="str">
        <f>'SAISIE HOTEL RESTAURANT'!B453</f>
        <v>NR</v>
      </c>
      <c r="G419" s="237"/>
      <c r="H419" s="237"/>
    </row>
    <row r="420" spans="1:8" x14ac:dyDescent="0.25">
      <c r="A420" s="202">
        <f>'SAISIE HOTEL RESTAURANT'!K454</f>
        <v>382</v>
      </c>
      <c r="B420" s="203" t="str">
        <f>'SAISIE HOTEL RESTAURANT'!L454</f>
        <v>Au moins 3 produits viennent compléter l'offre de petit déjeuner.</v>
      </c>
      <c r="C420" s="204">
        <f>'SAISIE HOTEL RESTAURANT'!M454</f>
        <v>1</v>
      </c>
      <c r="D420" s="202" t="str">
        <f>'SAISIE HOTEL RESTAURANT'!N454</f>
        <v>OUI</v>
      </c>
      <c r="E420" s="238">
        <f>'SAISIE HOTEL RESTAURANT'!O454</f>
        <v>0</v>
      </c>
      <c r="F420" s="236" t="str">
        <f>'SAISIE HOTEL RESTAURANT'!B454</f>
        <v>R</v>
      </c>
      <c r="G420" s="237"/>
      <c r="H420" s="237"/>
    </row>
    <row r="421" spans="1:8" x14ac:dyDescent="0.25">
      <c r="A421" s="202">
        <f>'SAISIE HOTEL RESTAURANT'!K455</f>
        <v>383</v>
      </c>
      <c r="B421" s="203" t="str">
        <f>'SAISIE HOTEL RESTAURANT'!L455</f>
        <v>La présentation du petit déjeuner est attractive.</v>
      </c>
      <c r="C421" s="204">
        <f>'SAISIE HOTEL RESTAURANT'!M455</f>
        <v>1</v>
      </c>
      <c r="D421" s="202" t="str">
        <f>'SAISIE HOTEL RESTAURANT'!N455</f>
        <v>OUI</v>
      </c>
      <c r="E421" s="238">
        <f>'SAISIE HOTEL RESTAURANT'!O455</f>
        <v>0</v>
      </c>
      <c r="F421" s="236" t="str">
        <f>'SAISIE HOTEL RESTAURANT'!B455</f>
        <v>NR</v>
      </c>
      <c r="G421" s="237"/>
      <c r="H421" s="237"/>
    </row>
    <row r="422" spans="1:8" x14ac:dyDescent="0.25">
      <c r="A422" s="202">
        <f>'SAISIE HOTEL RESTAURANT'!K456</f>
        <v>384</v>
      </c>
      <c r="B422" s="203" t="str">
        <f>'SAISIE HOTEL RESTAURANT'!L456</f>
        <v>Si buffet au petit déjeuner, les différents pôles sont bien différenciés.</v>
      </c>
      <c r="C422" s="204">
        <f>'SAISIE HOTEL RESTAURANT'!M456</f>
        <v>1</v>
      </c>
      <c r="D422" s="202" t="str">
        <f>'SAISIE HOTEL RESTAURANT'!N456</f>
        <v>OUI</v>
      </c>
      <c r="E422" s="238">
        <f>'SAISIE HOTEL RESTAURANT'!O456</f>
        <v>0</v>
      </c>
      <c r="F422" s="236" t="str">
        <f>'SAISIE HOTEL RESTAURANT'!B456</f>
        <v>NR</v>
      </c>
      <c r="G422" s="237"/>
      <c r="H422" s="237"/>
    </row>
    <row r="423" spans="1:8" ht="31.5" x14ac:dyDescent="0.25">
      <c r="A423" s="202">
        <f>'SAISIE HOTEL RESTAURANT'!K459</f>
        <v>385</v>
      </c>
      <c r="B423" s="203" t="str">
        <f>'SAISIE HOTEL RESTAURANT'!L459</f>
        <v>L'établissement prend connaissance des avis des consommateurs sur au moins 2 sites.</v>
      </c>
      <c r="C423" s="204">
        <f>'SAISIE HOTEL RESTAURANT'!M459</f>
        <v>1</v>
      </c>
      <c r="D423" s="202" t="str">
        <f>'SAISIE HOTEL RESTAURANT'!N459</f>
        <v>OUI</v>
      </c>
      <c r="E423" s="238">
        <f>'SAISIE HOTEL RESTAURANT'!O459</f>
        <v>0</v>
      </c>
      <c r="F423" s="236" t="str">
        <f>'SAISIE HOTEL RESTAURANT'!B459</f>
        <v>NR</v>
      </c>
      <c r="G423" s="237"/>
      <c r="H423" s="237"/>
    </row>
    <row r="424" spans="1:8" ht="31.5" x14ac:dyDescent="0.25">
      <c r="A424" s="202">
        <f>'SAISIE HOTEL RESTAURANT'!K460</f>
        <v>386</v>
      </c>
      <c r="B424" s="203" t="str">
        <f>'SAISIE HOTEL RESTAURANT'!L460</f>
        <v>L'établissement a mis en place un système d'alerte pour être informé des avis de consommateurs.</v>
      </c>
      <c r="C424" s="204">
        <f>'SAISIE HOTEL RESTAURANT'!M460</f>
        <v>1</v>
      </c>
      <c r="D424" s="202" t="str">
        <f>'SAISIE HOTEL RESTAURANT'!N460</f>
        <v>OUI</v>
      </c>
      <c r="E424" s="238">
        <f>'SAISIE HOTEL RESTAURANT'!O460</f>
        <v>0</v>
      </c>
      <c r="F424" s="236" t="str">
        <f>'SAISIE HOTEL RESTAURANT'!B460</f>
        <v>R</v>
      </c>
      <c r="G424" s="237"/>
      <c r="H424" s="237"/>
    </row>
    <row r="425" spans="1:8" x14ac:dyDescent="0.25">
      <c r="A425" s="202">
        <f>'SAISIE HOTEL RESTAURANT'!K461</f>
        <v>387</v>
      </c>
      <c r="B425" s="203" t="str">
        <f>'SAISIE HOTEL RESTAURANT'!L461</f>
        <v>L'établissement exerce son droit de réponse aux avis de consommateurs</v>
      </c>
      <c r="C425" s="204">
        <f>'SAISIE HOTEL RESTAURANT'!M461</f>
        <v>1</v>
      </c>
      <c r="D425" s="202" t="str">
        <f>'SAISIE HOTEL RESTAURANT'!N461</f>
        <v>OUI</v>
      </c>
      <c r="E425" s="238">
        <f>'SAISIE HOTEL RESTAURANT'!O461</f>
        <v>0</v>
      </c>
      <c r="F425" s="244" t="str">
        <f>'SAISIE HOTEL RESTAURANT'!B461</f>
        <v>NR</v>
      </c>
      <c r="G425" s="237"/>
      <c r="H425" s="237"/>
    </row>
    <row r="426" spans="1:8" x14ac:dyDescent="0.25">
      <c r="A426" s="202">
        <f>'SAISIE HOTEL RESTAURANT'!K462</f>
        <v>388</v>
      </c>
      <c r="B426" s="203" t="str">
        <f>'SAISIE HOTEL RESTAURANT'!L462</f>
        <v>La réponse apportée par l'établissement est constructive.</v>
      </c>
      <c r="C426" s="204">
        <f>'SAISIE HOTEL RESTAURANT'!M462</f>
        <v>1</v>
      </c>
      <c r="D426" s="202" t="str">
        <f>'SAISIE HOTEL RESTAURANT'!N462</f>
        <v>OUI</v>
      </c>
      <c r="E426" s="238">
        <f>'SAISIE HOTEL RESTAURANT'!O462</f>
        <v>0</v>
      </c>
      <c r="F426" s="244" t="str">
        <f>'SAISIE HOTEL RESTAURANT'!B462</f>
        <v>NR</v>
      </c>
      <c r="G426" s="237"/>
      <c r="H426" s="237"/>
    </row>
    <row r="427" spans="1:8" x14ac:dyDescent="0.25">
      <c r="A427" s="202">
        <f>'SAISIE HOTEL RESTAURANT'!K464</f>
        <v>389</v>
      </c>
      <c r="B427" s="203" t="str">
        <f>'SAISIE HOTEL RESTAURANT'!L464</f>
        <v>Le suivi de la satisfaction du client est effectué avant le règlement de la facture.</v>
      </c>
      <c r="C427" s="204">
        <f>'SAISIE HOTEL RESTAURANT'!M464</f>
        <v>3</v>
      </c>
      <c r="D427" s="202" t="str">
        <f>'SAISIE HOTEL RESTAURANT'!N464</f>
        <v>OUI</v>
      </c>
      <c r="E427" s="238">
        <f>'SAISIE HOTEL RESTAURANT'!O464</f>
        <v>0</v>
      </c>
      <c r="F427" s="244" t="str">
        <f>'SAISIE HOTEL RESTAURANT'!B464</f>
        <v>NR</v>
      </c>
      <c r="G427" s="237"/>
      <c r="H427" s="237"/>
    </row>
    <row r="428" spans="1:8" ht="31.5" x14ac:dyDescent="0.25">
      <c r="A428" s="202">
        <f>'SAISIE HOTEL RESTAURANT'!K465</f>
        <v>390</v>
      </c>
      <c r="B428" s="245" t="str">
        <f>'SAISIE HOTEL RESTAURANT'!L465</f>
        <v>Le questionnaire de satisfaction est joint avec la note ou il est à disposition dans un lieu de passage de l'établissement.</v>
      </c>
      <c r="C428" s="204">
        <f>'SAISIE HOTEL RESTAURANT'!M465</f>
        <v>3</v>
      </c>
      <c r="D428" s="202" t="str">
        <f>'SAISIE HOTEL RESTAURANT'!N465</f>
        <v>OUI</v>
      </c>
      <c r="E428" s="238">
        <f>'SAISIE HOTEL RESTAURANT'!O465</f>
        <v>0</v>
      </c>
      <c r="F428" s="244" t="str">
        <f>'SAISIE HOTEL RESTAURANT'!B465</f>
        <v>R</v>
      </c>
      <c r="G428" s="237"/>
      <c r="H428" s="237"/>
    </row>
    <row r="429" spans="1:8" x14ac:dyDescent="0.25">
      <c r="A429" s="202">
        <f>'SAISIE HOTEL RESTAURANT'!K466</f>
        <v>391</v>
      </c>
      <c r="B429" s="203" t="str">
        <f>'SAISIE HOTEL RESTAURANT'!L466</f>
        <v>Le questionnaire de satisfaction est traduit dans une langue étrangère.</v>
      </c>
      <c r="C429" s="204">
        <f>'SAISIE HOTEL RESTAURANT'!M466</f>
        <v>3</v>
      </c>
      <c r="D429" s="202" t="str">
        <f>'SAISIE HOTEL RESTAURANT'!N466</f>
        <v>OUI</v>
      </c>
      <c r="E429" s="238">
        <f>'SAISIE HOTEL RESTAURANT'!O466</f>
        <v>0</v>
      </c>
      <c r="F429" s="244" t="str">
        <f>'SAISIE HOTEL RESTAURANT'!B466</f>
        <v>R</v>
      </c>
      <c r="G429" s="237"/>
      <c r="H429" s="237"/>
    </row>
    <row r="430" spans="1:8" ht="31.5" x14ac:dyDescent="0.25">
      <c r="A430" s="202">
        <f>'SAISIE HOTEL RESTAURANT'!K468</f>
        <v>393</v>
      </c>
      <c r="B430" s="246" t="str">
        <f>'SAISIE HOTEL RESTAURANT'!L468</f>
        <v>L'établissement apporte une réponse aux enquêtes de satisfaction mentionnant une insatisfaction notable et la traite comme une réclamation.</v>
      </c>
      <c r="C430" s="204">
        <f>'SAISIE HOTEL RESTAURANT'!M468</f>
        <v>3</v>
      </c>
      <c r="D430" s="202" t="str">
        <f>'SAISIE HOTEL RESTAURANT'!N468</f>
        <v>OUI</v>
      </c>
      <c r="E430" s="238">
        <f>'SAISIE HOTEL RESTAURANT'!O468</f>
        <v>0</v>
      </c>
      <c r="F430" s="244" t="str">
        <f>'SAISIE HOTEL RESTAURANT'!B468</f>
        <v>NR</v>
      </c>
      <c r="G430" s="237"/>
      <c r="H430" s="237"/>
    </row>
    <row r="431" spans="1:8" x14ac:dyDescent="0.25">
      <c r="A431" s="247">
        <f>'SAISIE HOTEL RESTAURANT'!K469</f>
        <v>394</v>
      </c>
      <c r="B431" s="248" t="str">
        <f>'SAISIE HOTEL RESTAURANT'!L469</f>
        <v>Les questionnaires et les enquêtes de satisfaction sont archivés.</v>
      </c>
      <c r="C431" s="202">
        <f>'SAISIE HOTEL RESTAURANT'!M469</f>
        <v>1</v>
      </c>
      <c r="D431" s="202" t="str">
        <f>'SAISIE HOTEL RESTAURANT'!N469</f>
        <v>OUI</v>
      </c>
      <c r="E431" s="238">
        <f>'SAISIE HOTEL RESTAURANT'!O469</f>
        <v>0</v>
      </c>
      <c r="F431" s="244" t="str">
        <f>'SAISIE HOTEL RESTAURANT'!B469</f>
        <v>NR</v>
      </c>
      <c r="G431" s="237"/>
      <c r="H431" s="237"/>
    </row>
    <row r="432" spans="1:8" ht="31.5" x14ac:dyDescent="0.25">
      <c r="A432" s="247">
        <f>'SAISIE HOTEL RESTAURANT'!K470</f>
        <v>395</v>
      </c>
      <c r="B432" s="248" t="str">
        <f>'SAISIE HOTEL RESTAURANT'!L470</f>
        <v xml:space="preserve">Si un plan d'actions a été établi lors du pré-audit ou de l'audit précédent, celui-ci a été complété. </v>
      </c>
      <c r="C432" s="202">
        <f>'SAISIE HOTEL RESTAURANT'!M470</f>
        <v>1</v>
      </c>
      <c r="D432" s="202" t="str">
        <f>'SAISIE HOTEL RESTAURANT'!N470</f>
        <v>OUI</v>
      </c>
      <c r="E432" s="243">
        <f>'SAISIE HOTEL RESTAURANT'!O470</f>
        <v>0</v>
      </c>
      <c r="F432" s="244" t="str">
        <f>'SAISIE HOTEL RESTAURANT'!B470</f>
        <v>R</v>
      </c>
      <c r="G432" s="237"/>
      <c r="H432" s="237"/>
    </row>
    <row r="433" spans="1:8" x14ac:dyDescent="0.25">
      <c r="A433" s="202">
        <f>'SAISIE HOTEL RESTAURANT'!K472</f>
        <v>396</v>
      </c>
      <c r="B433" s="203" t="str">
        <f>'SAISIE HOTEL RESTAURANT'!L472</f>
        <v xml:space="preserve">L’établissement a formalisé une procédure écrite pour le suivi des réclamations. </v>
      </c>
      <c r="C433" s="204">
        <f>'SAISIE HOTEL RESTAURANT'!M472</f>
        <v>3</v>
      </c>
      <c r="D433" s="202" t="str">
        <f>'SAISIE HOTEL RESTAURANT'!N472</f>
        <v>OUI</v>
      </c>
      <c r="E433" s="238">
        <f>'SAISIE HOTEL RESTAURANT'!O472</f>
        <v>0</v>
      </c>
      <c r="F433" s="244" t="str">
        <f>'SAISIE HOTEL RESTAURANT'!B472</f>
        <v>R</v>
      </c>
      <c r="G433" s="237"/>
      <c r="H433" s="237"/>
    </row>
    <row r="434" spans="1:8" ht="31.5" x14ac:dyDescent="0.25">
      <c r="A434" s="202">
        <f>'SAISIE HOTEL RESTAURANT'!K473</f>
        <v>397</v>
      </c>
      <c r="B434" s="203" t="str">
        <f>'SAISIE HOTEL RESTAURANT'!L473</f>
        <v>L’établissement archive l'ensemble des réclamations dans un classeur dédié avec un tableau de suivi.</v>
      </c>
      <c r="C434" s="204">
        <f>'SAISIE HOTEL RESTAURANT'!M473</f>
        <v>1</v>
      </c>
      <c r="D434" s="202" t="str">
        <f>'SAISIE HOTEL RESTAURANT'!N473</f>
        <v>OUI</v>
      </c>
      <c r="E434" s="238">
        <f>'SAISIE HOTEL RESTAURANT'!O473</f>
        <v>0</v>
      </c>
      <c r="F434" s="244" t="str">
        <f>'SAISIE HOTEL RESTAURANT'!B473</f>
        <v>NR</v>
      </c>
      <c r="G434" s="237"/>
      <c r="H434" s="237"/>
    </row>
    <row r="435" spans="1:8" x14ac:dyDescent="0.25">
      <c r="A435" s="202">
        <f>'SAISIE HOTEL RESTAURANT'!K474</f>
        <v>398</v>
      </c>
      <c r="B435" s="203" t="str">
        <f>'SAISIE HOTEL RESTAURANT'!L474</f>
        <v>L'établissement dispose d'un courrier-type de prise en compte d'une réclamation.</v>
      </c>
      <c r="C435" s="204">
        <f>'SAISIE HOTEL RESTAURANT'!M474</f>
        <v>1</v>
      </c>
      <c r="D435" s="202" t="str">
        <f>'SAISIE HOTEL RESTAURANT'!N474</f>
        <v>OUI</v>
      </c>
      <c r="E435" s="238">
        <f>'SAISIE HOTEL RESTAURANT'!O474</f>
        <v>0</v>
      </c>
      <c r="F435" s="244" t="str">
        <f>'SAISIE HOTEL RESTAURANT'!B474</f>
        <v>R</v>
      </c>
      <c r="G435" s="237"/>
      <c r="H435" s="237"/>
    </row>
    <row r="436" spans="1:8" ht="31.5" x14ac:dyDescent="0.25">
      <c r="A436" s="247">
        <f>'SAISIE HOTEL RESTAURANT'!K475</f>
        <v>399</v>
      </c>
      <c r="B436" s="249" t="str">
        <f>'SAISIE HOTEL RESTAURANT'!L475</f>
        <v>L'établissement accuse réception des réclamations dans un délai de 72h et répond dans un délai maximum de 15 jours.</v>
      </c>
      <c r="C436" s="204">
        <f>'SAISIE HOTEL RESTAURANT'!M475</f>
        <v>3</v>
      </c>
      <c r="D436" s="202" t="str">
        <f>'SAISIE HOTEL RESTAURANT'!N475</f>
        <v>OUI</v>
      </c>
      <c r="E436" s="238">
        <f>'SAISIE HOTEL RESTAURANT'!O475</f>
        <v>0</v>
      </c>
      <c r="F436" s="244" t="str">
        <f>'SAISIE HOTEL RESTAURANT'!B475</f>
        <v>NR</v>
      </c>
      <c r="G436" s="237"/>
      <c r="H436" s="237"/>
    </row>
    <row r="437" spans="1:8" x14ac:dyDescent="0.25">
      <c r="A437" s="250">
        <f>'SAISIE HOTEL RESTAURANT'!K476</f>
        <v>400</v>
      </c>
      <c r="B437" s="251" t="str">
        <f>'SAISIE HOTEL RESTAURANT'!L476</f>
        <v>Les réponses aux réclamations sont personnalisées et constructives.</v>
      </c>
      <c r="C437" s="204">
        <f>'SAISIE HOTEL RESTAURANT'!M476</f>
        <v>1</v>
      </c>
      <c r="D437" s="202" t="str">
        <f>'SAISIE HOTEL RESTAURANT'!N476</f>
        <v>OUI</v>
      </c>
      <c r="E437" s="238">
        <f>'SAISIE HOTEL RESTAURANT'!O476</f>
        <v>0</v>
      </c>
      <c r="F437" s="244" t="str">
        <f>'SAISIE HOTEL RESTAURANT'!B476</f>
        <v>NR</v>
      </c>
      <c r="G437" s="237"/>
      <c r="H437" s="237"/>
    </row>
    <row r="438" spans="1:8" x14ac:dyDescent="0.25">
      <c r="A438" s="247">
        <f>'SAISIE HOTEL RESTAURANT'!K478</f>
        <v>401</v>
      </c>
      <c r="B438" s="248" t="str">
        <f>'SAISIE HOTEL RESTAURANT'!L478</f>
        <v>Un référent qualité est identifié dans l'établissement.</v>
      </c>
      <c r="C438" s="204">
        <f>'SAISIE HOTEL RESTAURANT'!M478</f>
        <v>1</v>
      </c>
      <c r="D438" s="202" t="str">
        <f>'SAISIE HOTEL RESTAURANT'!N478</f>
        <v>OUI</v>
      </c>
      <c r="E438" s="238">
        <f>'SAISIE HOTEL RESTAURANT'!O478</f>
        <v>0</v>
      </c>
      <c r="F438" s="244" t="str">
        <f>'SAISIE HOTEL RESTAURANT'!B478</f>
        <v>R</v>
      </c>
      <c r="G438" s="237"/>
      <c r="H438" s="237"/>
    </row>
    <row r="439" spans="1:8" x14ac:dyDescent="0.25">
      <c r="A439" s="247">
        <f>'SAISIE HOTEL RESTAURANT'!K479</f>
        <v>402</v>
      </c>
      <c r="B439" s="249" t="str">
        <f>'SAISIE HOTEL RESTAURANT'!L479</f>
        <v>L'écoute client est analysée</v>
      </c>
      <c r="C439" s="204">
        <f>'SAISIE HOTEL RESTAURANT'!M479</f>
        <v>3</v>
      </c>
      <c r="D439" s="202" t="str">
        <f>'SAISIE HOTEL RESTAURANT'!N479</f>
        <v>OUI</v>
      </c>
      <c r="E439" s="238">
        <f>'SAISIE HOTEL RESTAURANT'!O479</f>
        <v>0</v>
      </c>
      <c r="F439" s="244" t="str">
        <f>'SAISIE HOTEL RESTAURANT'!B479</f>
        <v>R</v>
      </c>
      <c r="G439" s="237"/>
      <c r="H439" s="237"/>
    </row>
  </sheetData>
  <sheetProtection selectLockedCells="1" selectUnlockedCells="1"/>
  <autoFilter ref="A3:H439"/>
  <mergeCells count="1">
    <mergeCell ref="A1:H1"/>
  </mergeCells>
  <conditionalFormatting sqref="D2:D56 D123 D188 D252 D440:D65536">
    <cfRule type="cellIs" dxfId="7" priority="1" stopIfTrue="1" operator="equal">
      <formula>"Très Satisfaisant"</formula>
    </cfRule>
    <cfRule type="cellIs" dxfId="6" priority="2" stopIfTrue="1" operator="equal">
      <formula>"Satisfaisant"</formula>
    </cfRule>
    <cfRule type="cellIs" dxfId="5" priority="3" stopIfTrue="1" operator="equal">
      <formula>"Très Insatisfaisant"</formula>
    </cfRule>
  </conditionalFormatting>
  <conditionalFormatting sqref="D116:D122 D323 D326:D342 D419:D427 D429:D439">
    <cfRule type="cellIs" dxfId="4" priority="4" stopIfTrue="1" operator="equal">
      <formula>"NON"</formula>
    </cfRule>
    <cfRule type="cellIs" dxfId="3" priority="5" stopIfTrue="1" operator="equal">
      <formula>"OUI"</formula>
    </cfRule>
  </conditionalFormatting>
  <conditionalFormatting sqref="D57:D115 D124:D187 D189:D251 D253:D322 D324:D325 D343:D418 D428">
    <cfRule type="cellIs" dxfId="2" priority="6" stopIfTrue="1" operator="equal">
      <formula>"Très Insatisfaisant"</formula>
    </cfRule>
    <cfRule type="cellIs" dxfId="1" priority="7" stopIfTrue="1" operator="equal">
      <formula>"Insatisfaisant"</formula>
    </cfRule>
    <cfRule type="cellIs" dxfId="0" priority="8" stopIfTrue="1" operator="equal">
      <formula>"Satisfaisant"</formula>
    </cfRule>
  </conditionalFormatting>
  <dataValidations count="3">
    <dataValidation type="list" allowBlank="1" showErrorMessage="1" sqref="D57 D61 D64 D105:D108 D111:D113">
      <formula1>$J$509:$J$510</formula1>
      <formula2>0</formula2>
    </dataValidation>
    <dataValidation type="list" allowBlank="1" showErrorMessage="1" sqref="D58:D60 D62:D63 D65:D74 D76:D88 D90:D93 D95:D104 D109:D110 D114 D116:D121">
      <formula1>$J$509:$J$511</formula1>
      <formula2>0</formula2>
    </dataValidation>
    <dataValidation type="list" allowBlank="1" showErrorMessage="1" sqref="D75 D89 D94 D115">
      <formula1>$J$512:$J$516</formula1>
      <formula2>0</formula2>
    </dataValidation>
  </dataValidations>
  <printOptions horizontalCentered="1"/>
  <pageMargins left="0.70833333333333337" right="0.70833333333333337" top="0.74791666666666667" bottom="0.74791666666666667" header="0.51180555555555551" footer="0.51180555555555551"/>
  <pageSetup paperSize="9" scale="51" firstPageNumber="0"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view="pageBreakPreview" zoomScale="70" zoomScaleSheetLayoutView="70" workbookViewId="0"/>
  </sheetViews>
  <sheetFormatPr baseColWidth="10" defaultColWidth="11.42578125" defaultRowHeight="12.75" x14ac:dyDescent="0.2"/>
  <sheetData>
    <row r="1" spans="1:2" x14ac:dyDescent="0.2">
      <c r="A1" s="252" t="s">
        <v>103</v>
      </c>
      <c r="B1" s="252">
        <v>0.1</v>
      </c>
    </row>
    <row r="2" spans="1:2" x14ac:dyDescent="0.2">
      <c r="A2" s="252" t="s">
        <v>59</v>
      </c>
      <c r="B2" s="252">
        <v>0.1</v>
      </c>
    </row>
    <row r="3" spans="1:2" x14ac:dyDescent="0.2">
      <c r="A3" s="252" t="s">
        <v>168</v>
      </c>
      <c r="B3" s="252">
        <v>0.2</v>
      </c>
    </row>
    <row r="4" spans="1:2" x14ac:dyDescent="0.2">
      <c r="A4" s="252" t="s">
        <v>174</v>
      </c>
      <c r="B4" s="252">
        <v>0.25</v>
      </c>
    </row>
    <row r="5" spans="1:2" x14ac:dyDescent="0.2">
      <c r="A5" s="252" t="s">
        <v>110</v>
      </c>
      <c r="B5" s="252">
        <v>0.35</v>
      </c>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6</vt:i4>
      </vt:variant>
    </vt:vector>
  </HeadingPairs>
  <TitlesOfParts>
    <vt:vector size="11" baseType="lpstr">
      <vt:lpstr>RESULTAT GLOBAL</vt:lpstr>
      <vt:lpstr>SAISIE HOTEL RESTAURANT</vt:lpstr>
      <vt:lpstr>PLAN D'ACTION</vt:lpstr>
      <vt:lpstr>PLAN D'ACTIONS</vt:lpstr>
      <vt:lpstr>Feuil1</vt:lpstr>
      <vt:lpstr>'SAISIE HOTEL RESTAURANT'!Z_FE7C3A2D_248C_4A9B_BDED_9C53F960F2AB__wvu_Cols</vt:lpstr>
      <vt:lpstr>'SAISIE HOTEL RESTAURANT'!Z_FE7C3A2D_248C_4A9B_BDED_9C53F960F2AB__wvu_FilterData</vt:lpstr>
      <vt:lpstr>'RESULTAT GLOBAL'!Z_FE7C3A2D_248C_4A9B_BDED_9C53F960F2AB__wvu_PrintArea</vt:lpstr>
      <vt:lpstr>'SAISIE HOTEL RESTAURANT'!Z_FE7C3A2D_248C_4A9B_BDED_9C53F960F2AB__wvu_PrintArea</vt:lpstr>
      <vt:lpstr>'RESULTAT GLOBAL'!Zone_d_impression</vt:lpstr>
      <vt:lpstr>'SAISIE HOTEL RESTAURANT'!Zone_d_impression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Sébastien OUGIER</dc:creator>
  <cp:lastModifiedBy>LEROY Audrey</cp:lastModifiedBy>
  <cp:lastPrinted>2015-01-07T11:55:29Z</cp:lastPrinted>
  <dcterms:created xsi:type="dcterms:W3CDTF">2014-02-18T08:45:18Z</dcterms:created>
  <dcterms:modified xsi:type="dcterms:W3CDTF">2015-03-30T09:40:22Z</dcterms:modified>
</cp:coreProperties>
</file>